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2\10 MJESEČNE KONSOLIDACIJE\12 2022\70 BURZA\06 ENG\"/>
    </mc:Choice>
  </mc:AlternateContent>
  <xr:revisionPtr revIDLastSave="0" documentId="13_ncr:1_{C79F2403-C6EF-4FC6-9F38-89C84890042D}" xr6:coauthVersionLast="47" xr6:coauthVersionMax="47"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108" yWindow="-108" windowWidth="23256" windowHeight="12576" activeTab="5"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0" i="20"/>
  <c r="D42" i="20"/>
  <c r="D36" i="20"/>
  <c r="D30" i="20"/>
  <c r="D25" i="20"/>
  <c r="D22" i="20"/>
  <c r="D17" i="20"/>
  <c r="D11" i="20"/>
  <c r="D8" i="20"/>
  <c r="I9" i="20"/>
  <c r="D13" i="24"/>
  <c r="F9" i="24"/>
  <c r="D74" i="21"/>
  <c r="D66" i="21"/>
  <c r="D61" i="21"/>
  <c r="D53" i="21"/>
  <c r="D49" i="21"/>
  <c r="D45" i="21"/>
  <c r="D38" i="21"/>
  <c r="D35" i="21"/>
  <c r="D32" i="21"/>
  <c r="D28" i="21"/>
  <c r="D25" i="21"/>
  <c r="D13" i="21"/>
  <c r="D7" i="21"/>
  <c r="E13" i="21"/>
  <c r="E7" i="21"/>
  <c r="I52" i="22"/>
  <c r="I37" i="22"/>
  <c r="I18" i="22"/>
  <c r="I9" i="22"/>
  <c r="E35" i="23"/>
  <c r="E27" i="23"/>
  <c r="E18" i="23"/>
  <c r="E13" i="23"/>
  <c r="E11" i="23" s="1"/>
  <c r="K14" i="23"/>
  <c r="M14" i="23" s="1"/>
  <c r="E10" i="23"/>
  <c r="K39" i="23"/>
  <c r="K38" i="23"/>
  <c r="K37" i="23"/>
  <c r="K36" i="23"/>
  <c r="L35" i="23"/>
  <c r="J35" i="23"/>
  <c r="I35" i="23"/>
  <c r="H35" i="23"/>
  <c r="G35" i="23"/>
  <c r="F35" i="23"/>
  <c r="K34" i="23"/>
  <c r="K33" i="23"/>
  <c r="K32" i="23"/>
  <c r="K31" i="23"/>
  <c r="L30" i="23"/>
  <c r="J30" i="23"/>
  <c r="I30" i="23"/>
  <c r="H30" i="23"/>
  <c r="G30" i="23"/>
  <c r="F30" i="23"/>
  <c r="E30" i="23"/>
  <c r="K29" i="23"/>
  <c r="L27" i="23"/>
  <c r="J27" i="23"/>
  <c r="I27" i="23"/>
  <c r="H27" i="23"/>
  <c r="G27" i="23"/>
  <c r="F27" i="23"/>
  <c r="K26" i="23"/>
  <c r="K25" i="23"/>
  <c r="K24" i="23"/>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M36" i="23" l="1"/>
  <c r="M37" i="23"/>
  <c r="M38" i="23"/>
  <c r="M39" i="23"/>
  <c r="L28" i="23"/>
  <c r="L40" i="23" s="1"/>
  <c r="H28" i="23"/>
  <c r="G28" i="23"/>
  <c r="I28" i="23"/>
  <c r="I40" i="23" s="1"/>
  <c r="J28" i="23"/>
  <c r="J40" i="23" s="1"/>
  <c r="M31" i="23"/>
  <c r="M32" i="23"/>
  <c r="F28" i="23"/>
  <c r="F40" i="23" s="1"/>
  <c r="M33" i="23"/>
  <c r="M34" i="23"/>
  <c r="E28" i="23"/>
  <c r="E40" i="23" s="1"/>
  <c r="M29" i="23"/>
  <c r="M25" i="23"/>
  <c r="M26" i="23"/>
  <c r="M24" i="23"/>
  <c r="I7" i="22"/>
  <c r="F7" i="21"/>
  <c r="D44" i="21"/>
  <c r="D24" i="21"/>
  <c r="D53" i="20"/>
  <c r="D31" i="21"/>
  <c r="K10" i="23"/>
  <c r="M10" i="23" s="1"/>
  <c r="E23" i="23"/>
  <c r="D76" i="20"/>
  <c r="D124" i="20" s="1"/>
  <c r="D21" i="20"/>
  <c r="D15" i="20" s="1"/>
  <c r="G23" i="23"/>
  <c r="H40" i="23"/>
  <c r="D72" i="21"/>
  <c r="F23" i="23"/>
  <c r="J23" i="23"/>
  <c r="K30" i="23"/>
  <c r="L23" i="23"/>
  <c r="K13" i="23"/>
  <c r="M13" i="23" s="1"/>
  <c r="H23" i="23"/>
  <c r="K27" i="23"/>
  <c r="K18" i="23"/>
  <c r="M18" i="23" s="1"/>
  <c r="I23" i="23"/>
  <c r="G40" i="23"/>
  <c r="K35" i="23"/>
  <c r="K11" i="23"/>
  <c r="M11" i="23" s="1"/>
  <c r="M35" i="23" l="1"/>
  <c r="M30" i="23"/>
  <c r="K28" i="23"/>
  <c r="M28" i="23" s="1"/>
  <c r="M27" i="23"/>
  <c r="I6" i="22"/>
  <c r="I58" i="22" s="1"/>
  <c r="D65" i="21"/>
  <c r="D73" i="21"/>
  <c r="D73" i="20"/>
  <c r="K40" i="23"/>
  <c r="K23" i="23"/>
  <c r="M23" i="23" s="1"/>
  <c r="H52" i="22"/>
  <c r="H37" i="22"/>
  <c r="H18" i="22"/>
  <c r="H9"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I71" i="21"/>
  <c r="F71" i="21"/>
  <c r="I70" i="21"/>
  <c r="F70" i="21"/>
  <c r="I68" i="21"/>
  <c r="F68" i="21"/>
  <c r="I67" i="21"/>
  <c r="F67" i="21"/>
  <c r="H66" i="21"/>
  <c r="G66" i="21"/>
  <c r="E66" i="21"/>
  <c r="I64" i="21"/>
  <c r="F64" i="21"/>
  <c r="I63" i="21"/>
  <c r="F63" i="21"/>
  <c r="I62" i="21"/>
  <c r="F62" i="21"/>
  <c r="H61" i="21"/>
  <c r="G61" i="21"/>
  <c r="E61" i="21"/>
  <c r="I60" i="21"/>
  <c r="F60" i="21"/>
  <c r="I59" i="21"/>
  <c r="F59" i="21"/>
  <c r="I58" i="21"/>
  <c r="F58" i="21"/>
  <c r="I57" i="21"/>
  <c r="F57" i="21"/>
  <c r="I56" i="21"/>
  <c r="F56" i="21"/>
  <c r="I55" i="21"/>
  <c r="F55" i="21"/>
  <c r="I54" i="21"/>
  <c r="F54" i="21"/>
  <c r="H53" i="21"/>
  <c r="G53" i="21"/>
  <c r="E53" i="21"/>
  <c r="I52" i="21"/>
  <c r="F52" i="21"/>
  <c r="I51" i="21"/>
  <c r="F51" i="21"/>
  <c r="I50" i="21"/>
  <c r="F50" i="21"/>
  <c r="H49" i="21"/>
  <c r="G49" i="21"/>
  <c r="E49" i="21"/>
  <c r="I48" i="21"/>
  <c r="F48" i="21"/>
  <c r="I47" i="21"/>
  <c r="F47" i="21"/>
  <c r="I46" i="21"/>
  <c r="F46" i="21"/>
  <c r="H45" i="21"/>
  <c r="G45" i="21"/>
  <c r="E45" i="21"/>
  <c r="I43" i="21"/>
  <c r="F43" i="21"/>
  <c r="I42" i="21"/>
  <c r="F42" i="21"/>
  <c r="I41" i="21"/>
  <c r="F41" i="21"/>
  <c r="I40" i="21"/>
  <c r="F40" i="21"/>
  <c r="I39" i="21"/>
  <c r="F39" i="21"/>
  <c r="H38" i="21"/>
  <c r="G38" i="21"/>
  <c r="E38" i="21"/>
  <c r="I37" i="21"/>
  <c r="F37" i="21"/>
  <c r="I36" i="21"/>
  <c r="F36" i="21"/>
  <c r="H35" i="21"/>
  <c r="G35" i="21"/>
  <c r="E35" i="21"/>
  <c r="I34" i="21"/>
  <c r="F34" i="21"/>
  <c r="I33" i="21"/>
  <c r="F33" i="21"/>
  <c r="H32" i="21"/>
  <c r="G32" i="21"/>
  <c r="E32" i="21"/>
  <c r="I30" i="21"/>
  <c r="F30" i="21"/>
  <c r="I29" i="21"/>
  <c r="F29" i="21"/>
  <c r="H28" i="21"/>
  <c r="G28" i="21"/>
  <c r="E28" i="2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D32" i="24"/>
  <c r="I30" i="24"/>
  <c r="F30" i="24"/>
  <c r="I29" i="24"/>
  <c r="F29" i="24"/>
  <c r="H28" i="24"/>
  <c r="G28" i="24"/>
  <c r="E28" i="24"/>
  <c r="D28" i="24"/>
  <c r="I27" i="24"/>
  <c r="F27" i="24"/>
  <c r="I26" i="24"/>
  <c r="F26" i="24"/>
  <c r="H25" i="24"/>
  <c r="G25" i="24"/>
  <c r="E25" i="24"/>
  <c r="D25" i="24"/>
  <c r="I23" i="24"/>
  <c r="F23" i="24"/>
  <c r="I22" i="24"/>
  <c r="F22" i="24"/>
  <c r="I21" i="24"/>
  <c r="F21" i="24"/>
  <c r="I20" i="24"/>
  <c r="F20" i="24"/>
  <c r="I19" i="24"/>
  <c r="F19" i="24"/>
  <c r="I18" i="24"/>
  <c r="F18" i="24"/>
  <c r="I17" i="24"/>
  <c r="F17" i="24"/>
  <c r="I16" i="24"/>
  <c r="F16" i="24"/>
  <c r="I15" i="24"/>
  <c r="F15" i="24"/>
  <c r="I14" i="24"/>
  <c r="F14" i="24"/>
  <c r="H13" i="24"/>
  <c r="G13" i="24"/>
  <c r="E13" i="24"/>
  <c r="I12" i="24"/>
  <c r="F12" i="24"/>
  <c r="I11" i="24"/>
  <c r="F11" i="24"/>
  <c r="I10" i="24"/>
  <c r="F10" i="24"/>
  <c r="I9" i="24"/>
  <c r="I8" i="24"/>
  <c r="F8" i="24"/>
  <c r="H7" i="24"/>
  <c r="G7" i="24"/>
  <c r="E7" i="24"/>
  <c r="D7" i="24"/>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E62" i="20" s="1"/>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M40" i="23" l="1"/>
  <c r="H7" i="22"/>
  <c r="I60" i="22"/>
  <c r="F74" i="21"/>
  <c r="F66" i="21"/>
  <c r="F61" i="21"/>
  <c r="F53" i="21"/>
  <c r="F49" i="21"/>
  <c r="F45" i="21"/>
  <c r="F38" i="21"/>
  <c r="H31" i="21"/>
  <c r="F35" i="21"/>
  <c r="F32" i="21"/>
  <c r="F28" i="21"/>
  <c r="F72" i="21"/>
  <c r="D69" i="21"/>
  <c r="F49" i="24"/>
  <c r="F13" i="24"/>
  <c r="D72" i="24"/>
  <c r="H24" i="21"/>
  <c r="E72" i="24"/>
  <c r="I13" i="21"/>
  <c r="I32" i="24"/>
  <c r="E24" i="24"/>
  <c r="I74" i="21"/>
  <c r="I61" i="21"/>
  <c r="I35" i="21"/>
  <c r="F61" i="24"/>
  <c r="F35" i="24"/>
  <c r="E31" i="24"/>
  <c r="F63" i="20"/>
  <c r="I28" i="21"/>
  <c r="H31" i="24"/>
  <c r="F32" i="24"/>
  <c r="I108" i="20"/>
  <c r="E24" i="21"/>
  <c r="I25" i="21"/>
  <c r="I32" i="21"/>
  <c r="I53" i="24"/>
  <c r="F38" i="24"/>
  <c r="H24" i="24"/>
  <c r="I105" i="20"/>
  <c r="I85" i="20"/>
  <c r="I8" i="20"/>
  <c r="I74" i="24"/>
  <c r="I66" i="24"/>
  <c r="I45" i="24"/>
  <c r="H72" i="24"/>
  <c r="I92" i="20"/>
  <c r="I25" i="20"/>
  <c r="I11" i="20"/>
  <c r="I28" i="24"/>
  <c r="I7" i="21"/>
  <c r="G21" i="20"/>
  <c r="G15" i="20" s="1"/>
  <c r="I77" i="20"/>
  <c r="I49" i="21"/>
  <c r="I66" i="21"/>
  <c r="H6" i="22"/>
  <c r="H21" i="20"/>
  <c r="H15" i="20" s="1"/>
  <c r="I58" i="20"/>
  <c r="I69" i="20"/>
  <c r="I81" i="20"/>
  <c r="I89" i="20"/>
  <c r="F66" i="24"/>
  <c r="I38" i="21"/>
  <c r="H53" i="20"/>
  <c r="F74" i="24"/>
  <c r="I42" i="20"/>
  <c r="H76" i="20"/>
  <c r="H124" i="20" s="1"/>
  <c r="I13" i="24"/>
  <c r="H44" i="24"/>
  <c r="E44" i="21"/>
  <c r="I50" i="20"/>
  <c r="I54" i="20"/>
  <c r="I63" i="20"/>
  <c r="I116" i="20"/>
  <c r="I121" i="20"/>
  <c r="F28" i="24"/>
  <c r="I38" i="24"/>
  <c r="F45" i="24"/>
  <c r="I49" i="24"/>
  <c r="F53" i="24"/>
  <c r="I61" i="24"/>
  <c r="I45" i="21"/>
  <c r="I53" i="21"/>
  <c r="I22" i="20"/>
  <c r="I35" i="24"/>
  <c r="G44" i="24"/>
  <c r="E21" i="20"/>
  <c r="G76" i="20"/>
  <c r="G124" i="20" s="1"/>
  <c r="D31" i="24"/>
  <c r="I30" i="20"/>
  <c r="G53" i="20"/>
  <c r="E76" i="20"/>
  <c r="F76" i="20" s="1"/>
  <c r="F97" i="20"/>
  <c r="G31" i="21"/>
  <c r="I17" i="20"/>
  <c r="F22" i="20"/>
  <c r="I36" i="20"/>
  <c r="E53" i="20"/>
  <c r="F53" i="20" s="1"/>
  <c r="I112" i="20"/>
  <c r="G24" i="24"/>
  <c r="E44" i="24"/>
  <c r="F25" i="21"/>
  <c r="E31" i="21"/>
  <c r="H44" i="21"/>
  <c r="F25" i="24"/>
  <c r="G24" i="21"/>
  <c r="G44" i="21"/>
  <c r="G72" i="21"/>
  <c r="H72" i="21"/>
  <c r="I7" i="24"/>
  <c r="I25" i="24"/>
  <c r="G72" i="24"/>
  <c r="F7" i="24"/>
  <c r="D24" i="24"/>
  <c r="D44" i="24"/>
  <c r="G31" i="24"/>
  <c r="I97" i="20"/>
  <c r="G62" i="20"/>
  <c r="I62" i="20" s="1"/>
  <c r="F62" i="20"/>
  <c r="F72" i="24" l="1"/>
  <c r="H58" i="22"/>
  <c r="I62" i="22"/>
  <c r="F44" i="21"/>
  <c r="I31" i="21"/>
  <c r="F31" i="21"/>
  <c r="H65" i="21"/>
  <c r="H69" i="21" s="1"/>
  <c r="D83" i="21"/>
  <c r="I24" i="24"/>
  <c r="I31" i="24"/>
  <c r="F31" i="24"/>
  <c r="E73" i="24"/>
  <c r="H73" i="20"/>
  <c r="H73" i="24"/>
  <c r="I72" i="24"/>
  <c r="F44" i="24"/>
  <c r="H65" i="24"/>
  <c r="I44" i="24"/>
  <c r="E65" i="24"/>
  <c r="I76" i="20"/>
  <c r="I53" i="20"/>
  <c r="I15" i="20"/>
  <c r="I21" i="20"/>
  <c r="E65" i="21"/>
  <c r="I124" i="20"/>
  <c r="D65" i="24"/>
  <c r="E15" i="20"/>
  <c r="F21" i="20"/>
  <c r="H73" i="21"/>
  <c r="I44" i="21"/>
  <c r="I72" i="21"/>
  <c r="E73" i="21"/>
  <c r="E124" i="20"/>
  <c r="F124" i="20" s="1"/>
  <c r="F24" i="21"/>
  <c r="G73" i="21"/>
  <c r="I24" i="21"/>
  <c r="G65" i="21"/>
  <c r="D73" i="24"/>
  <c r="F24" i="24"/>
  <c r="G73" i="24"/>
  <c r="G65" i="24"/>
  <c r="G73" i="20"/>
  <c r="H60" i="22" l="1"/>
  <c r="F73" i="21"/>
  <c r="H83" i="21"/>
  <c r="E69" i="21"/>
  <c r="H69" i="24"/>
  <c r="E69" i="24"/>
  <c r="F73" i="24"/>
  <c r="I73" i="20"/>
  <c r="I73" i="24"/>
  <c r="F65" i="24"/>
  <c r="D69" i="24"/>
  <c r="I73" i="21"/>
  <c r="F15" i="20"/>
  <c r="E73" i="20"/>
  <c r="F73" i="20" s="1"/>
  <c r="G69" i="21"/>
  <c r="I65" i="21"/>
  <c r="F65" i="21"/>
  <c r="G69" i="24"/>
  <c r="I65" i="24"/>
  <c r="H62" i="22" l="1"/>
  <c r="E83" i="21"/>
  <c r="H83" i="24"/>
  <c r="F69" i="24"/>
  <c r="E83" i="24"/>
  <c r="D83" i="24"/>
  <c r="F69" i="21"/>
  <c r="G83" i="21"/>
  <c r="I69" i="21"/>
  <c r="G83" i="24"/>
  <c r="I69" i="24"/>
  <c r="F83" i="21" l="1"/>
  <c r="I83" i="21"/>
  <c r="I83" i="24"/>
  <c r="F83" i="24"/>
</calcChain>
</file>

<file path=xl/sharedStrings.xml><?xml version="1.0" encoding="utf-8"?>
<sst xmlns="http://schemas.openxmlformats.org/spreadsheetml/2006/main" count="601" uniqueCount="576">
  <si>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</si>
  <si>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</si>
  <si>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</si>
  <si>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</si>
  <si>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</si>
  <si>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</si>
  <si>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</si>
  <si>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</si>
  <si>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</si>
  <si>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</si>
  <si>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</si>
  <si>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</si>
  <si>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</si>
  <si>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</si>
  <si>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</si>
  <si>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</si>
  <si>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</si>
  <si>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</si>
  <si>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</si>
  <si>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</si>
  <si>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</si>
  <si>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</si>
  <si>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</si>
  <si>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</si>
  <si>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</si>
  <si>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</si>
  <si>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</si>
  <si>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</si>
  <si>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</si>
  <si>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</si>
  <si>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</si>
  <si>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</si>
  <si>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</si>
  <si>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</si>
  <si>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</si>
  <si>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</si>
  <si>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</si>
  <si>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</si>
  <si>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</si>
  <si>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</si>
  <si>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</si>
  <si>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</si>
  <si>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</si>
  <si>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</si>
  <si>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</si>
  <si>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</si>
  <si>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</si>
  <si>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</si>
  <si>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</si>
  <si>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</si>
  <si>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</si>
  <si>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</si>
  <si>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</si>
  <si>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</si>
  <si>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</si>
  <si>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</si>
  <si>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</si>
  <si>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</si>
  <si>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</si>
  <si>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</si>
  <si>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</si>
  <si>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</si>
  <si>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</si>
  <si>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</si>
  <si>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</si>
  <si>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</si>
  <si>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</si>
  <si>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</si>
  <si>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</si>
  <si>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</si>
  <si>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</si>
  <si>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</si>
  <si>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</si>
  <si>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</si>
  <si>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</si>
  <si>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</si>
  <si>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</si>
  <si>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</si>
  <si>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</si>
  <si>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</si>
  <si>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</si>
  <si>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</si>
  <si>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</si>
  <si>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</si>
  <si>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</si>
  <si>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</si>
  <si>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</si>
  <si>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</si>
  <si>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</si>
  <si>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</si>
  <si>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</si>
  <si>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</si>
  <si>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</si>
  <si>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</si>
  <si>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</si>
  <si>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</si>
  <si>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</si>
  <si>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</si>
  <si>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</si>
  <si>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</si>
  <si>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</si>
  <si>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</si>
  <si>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</si>
  <si>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</si>
  <si>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</si>
  <si>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</si>
  <si>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</si>
  <si>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</si>
  <si>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</si>
  <si>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</si>
  <si>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</si>
  <si>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</si>
  <si>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</si>
  <si>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</si>
  <si>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</si>
  <si>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</si>
  <si>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</si>
  <si>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</si>
  <si>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</si>
  <si>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</si>
  <si>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</si>
  <si>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</si>
  <si>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</si>
  <si>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</si>
  <si>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</si>
  <si>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</si>
  <si>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</si>
  <si>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</si>
  <si>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</si>
  <si>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</si>
  <si>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</si>
  <si>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</si>
  <si>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</si>
  <si>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</si>
  <si>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</si>
  <si>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</si>
  <si>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</si>
  <si>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</si>
  <si>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</si>
  <si>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</si>
  <si>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</si>
  <si>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</si>
  <si>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</si>
  <si>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</si>
  <si>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</si>
  <si>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</si>
  <si>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</si>
  <si>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</si>
  <si>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</si>
  <si>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</si>
  <si>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</si>
  <si>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</si>
  <si>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</si>
  <si>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</si>
  <si>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</si>
  <si>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</si>
  <si>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</si>
  <si>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</si>
  <si>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</si>
  <si>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</si>
  <si>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</si>
  <si>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</si>
  <si>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</si>
  <si>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</si>
  <si>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</si>
  <si>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</si>
  <si>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</si>
  <si>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</si>
  <si>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</si>
  <si>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</si>
  <si>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</si>
  <si>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</si>
  <si>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</si>
  <si>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</si>
  <si>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</si>
  <si>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</si>
  <si>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</si>
  <si>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</si>
  <si>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</si>
  <si>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</si>
  <si>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</si>
  <si>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</si>
  <si>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</si>
  <si>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</si>
  <si>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</si>
  <si>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</si>
  <si>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</si>
  <si>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</si>
  <si>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</si>
  <si>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</si>
  <si>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</si>
  <si>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</si>
  <si>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</si>
  <si>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</si>
  <si>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</si>
  <si>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</si>
  <si>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</si>
  <si>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</si>
  <si>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</si>
  <si>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</si>
  <si>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</si>
  <si>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</si>
  <si>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</si>
  <si>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</si>
  <si>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</si>
  <si>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</si>
  <si>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</si>
  <si>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</si>
  <si>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</si>
  <si>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</si>
  <si>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</si>
  <si>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</si>
  <si>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</si>
  <si>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</si>
  <si>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</si>
  <si>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</si>
  <si>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</si>
  <si>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</si>
  <si>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</si>
  <si>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</si>
  <si>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</si>
  <si>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</si>
  <si>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</si>
  <si>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</si>
  <si>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</si>
  <si>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</si>
  <si>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</si>
  <si>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</si>
  <si>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</si>
  <si>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</si>
  <si>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</si>
  <si>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</si>
  <si>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</si>
  <si>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</si>
  <si>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</si>
  <si>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</si>
  <si>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</si>
  <si>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</si>
  <si>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</si>
  <si>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</si>
  <si>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</si>
  <si>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</si>
  <si>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</si>
  <si>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</si>
  <si>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</si>
  <si>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</si>
  <si>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</si>
  <si>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</si>
  <si>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</si>
  <si>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</si>
  <si>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</si>
  <si>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</si>
  <si>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</si>
  <si>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</si>
  <si>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</si>
  <si>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</si>
  <si>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</si>
  <si>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</si>
  <si>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</si>
  <si>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</si>
  <si>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</si>
  <si>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</si>
  <si>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</si>
  <si>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</si>
  <si>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</si>
  <si>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</si>
  <si>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</si>
  <si>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</si>
  <si>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</si>
  <si>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</si>
  <si>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</si>
  <si>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</si>
  <si>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</si>
  <si>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</si>
  <si>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</si>
  <si>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</si>
  <si>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</si>
  <si>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</si>
  <si>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</si>
  <si>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</si>
  <si>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</si>
  <si>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</si>
  <si>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</si>
  <si>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</si>
  <si>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</si>
  <si>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</si>
  <si>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</si>
  <si>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</si>
  <si>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</si>
  <si>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</si>
  <si>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</si>
  <si>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</si>
  <si>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</si>
  <si>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</si>
  <si>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</si>
  <si>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</si>
  <si>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</si>
  <si>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</si>
  <si>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</si>
  <si>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</si>
  <si>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</si>
  <si>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</si>
  <si>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</si>
  <si>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</si>
  <si>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</si>
  <si>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</si>
  <si>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</si>
  <si>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</si>
  <si>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</si>
  <si>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</si>
  <si>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</si>
  <si>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</si>
  <si>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</si>
  <si>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</si>
  <si>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</si>
  <si>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</si>
  <si>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</si>
  <si>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</si>
  <si>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</si>
  <si>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</si>
  <si>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</si>
  <si>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</si>
  <si>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</si>
  <si>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</si>
  <si>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</si>
  <si>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</si>
  <si>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</si>
  <si>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</si>
  <si>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</si>
  <si>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</si>
  <si>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</si>
  <si>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</si>
  <si>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</si>
  <si>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</si>
  <si>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</si>
  <si>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</si>
  <si>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</si>
  <si>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</si>
  <si>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</si>
  <si>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</si>
  <si>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</si>
  <si>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</si>
  <si>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</si>
  <si>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</si>
  <si>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</si>
  <si>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</si>
  <si>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</si>
  <si>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</si>
  <si>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</si>
  <si>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</si>
  <si>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</si>
  <si>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</si>
  <si>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</si>
  <si>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</si>
  <si>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</si>
  <si>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</si>
  <si>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</si>
  <si>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</si>
  <si>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</si>
  <si>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</si>
  <si>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</si>
  <si>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</si>
  <si>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</si>
  <si>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</si>
  <si>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</si>
  <si>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</si>
  <si>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</si>
  <si>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</si>
  <si>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</si>
  <si>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</si>
  <si>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</si>
  <si>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</si>
  <si>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</si>
  <si>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</si>
  <si>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</si>
  <si>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</si>
  <si>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</si>
  <si>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</si>
  <si>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</si>
  <si>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</si>
  <si>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</si>
  <si>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</si>
  <si>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</si>
  <si>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</si>
  <si>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</si>
  <si>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</si>
  <si>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</si>
  <si>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</si>
  <si>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</si>
  <si>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</si>
  <si>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</si>
  <si>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</si>
  <si>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</si>
  <si>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</si>
  <si>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</si>
  <si>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</si>
  <si>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</si>
  <si>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</si>
  <si>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</si>
  <si>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</si>
  <si>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</si>
  <si>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</si>
  <si>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</si>
  <si>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</si>
  <si>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</si>
  <si>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</si>
  <si>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</si>
  <si>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</si>
  <si>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</si>
  <si>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</si>
  <si>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</si>
  <si>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</si>
  <si>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</si>
  <si>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</si>
  <si>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</si>
  <si>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</si>
  <si>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</si>
  <si>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</si>
  <si>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</si>
  <si>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</si>
  <si>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</si>
  <si>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</si>
  <si>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</si>
  <si>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</si>
  <si>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</si>
  <si>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</si>
  <si>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</si>
  <si>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</si>
  <si>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</si>
  <si>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</si>
  <si>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</si>
  <si>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</si>
  <si>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</si>
  <si>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</si>
  <si>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</si>
  <si>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</si>
  <si>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</si>
  <si>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</si>
  <si>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</si>
  <si>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</si>
  <si>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</si>
  <si>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</si>
  <si>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</si>
  <si>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</si>
  <si>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</si>
  <si>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</si>
  <si>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</si>
  <si>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</si>
  <si>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</si>
  <si>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</si>
  <si>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</si>
  <si>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</si>
  <si>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</si>
  <si>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</si>
  <si>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</si>
  <si>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</si>
  <si>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</si>
  <si>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</si>
  <si>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</si>
  <si>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</si>
  <si>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</si>
  <si>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</si>
  <si>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</si>
  <si>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</si>
  <si>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</si>
  <si>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</si>
  <si>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</si>
  <si>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</si>
  <si>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</si>
  <si>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</si>
  <si>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</si>
  <si>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</si>
  <si>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</si>
  <si>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</si>
  <si>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</si>
  <si>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</si>
  <si>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</si>
  <si>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</si>
  <si>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</si>
  <si>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</si>
  <si>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</si>
  <si>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</si>
  <si>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</si>
  <si>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</si>
  <si>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</si>
  <si>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</si>
  <si>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</si>
  <si>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</si>
  <si>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</si>
  <si>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CROATIA osiguranje d.d.</t>
  </si>
  <si>
    <t>10 000</t>
  </si>
  <si>
    <t>ZAGREB</t>
  </si>
  <si>
    <t>Vatroslava Jagića 33</t>
  </si>
  <si>
    <t>info@crosig.hr</t>
  </si>
  <si>
    <t>www.crosig.hr</t>
  </si>
  <si>
    <t>KD</t>
  </si>
  <si>
    <t>RN</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</si>
  <si>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</si>
  <si>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</si>
  <si>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</si>
  <si>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</si>
  <si>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</si>
  <si>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</si>
  <si>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</si>
  <si>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</si>
  <si>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</si>
  <si>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</si>
  <si>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</si>
  <si>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</si>
  <si>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</si>
  <si>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</si>
  <si>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</si>
  <si>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</si>
  <si>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</si>
  <si>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</si>
  <si>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</si>
  <si>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</si>
  <si>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</si>
  <si>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</si>
  <si>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</si>
  <si>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</si>
  <si>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</si>
  <si>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</si>
  <si>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</si>
  <si>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</si>
  <si>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</si>
  <si>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</si>
  <si>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</si>
  <si>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</si>
  <si>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</si>
  <si>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</si>
  <si>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No</t>
  </si>
  <si>
    <t>Jelena Matijević</t>
  </si>
  <si>
    <t>072 00 1884</t>
  </si>
  <si>
    <t>izdavatelji@crosig.hr</t>
  </si>
  <si>
    <t>NOTES TO THE FINANCIAL STATEMENTS – TFI</t>
  </si>
  <si>
    <t>a)</t>
  </si>
  <si>
    <t>b)</t>
  </si>
  <si>
    <t>the official website of the Zagreb Stock Exchange and the Croatian Financial Services Supervisory Agency’s Official Register.</t>
  </si>
  <si>
    <t>c)</t>
  </si>
  <si>
    <t>d)</t>
  </si>
  <si>
    <t>e)</t>
  </si>
  <si>
    <t>1.</t>
  </si>
  <si>
    <t xml:space="preserve">2. </t>
  </si>
  <si>
    <t>which are available on the company's official website, the official website of the Zagreb Stock Exchange and the Croatian Financial Services Supervisory Agency’s Official Register.</t>
  </si>
  <si>
    <t xml:space="preserve">3. </t>
  </si>
  <si>
    <t>4.</t>
  </si>
  <si>
    <t>5.</t>
  </si>
  <si>
    <t>6.</t>
  </si>
  <si>
    <t>7.</t>
  </si>
  <si>
    <t>8.</t>
  </si>
  <si>
    <t>9.</t>
  </si>
  <si>
    <t>10.</t>
  </si>
  <si>
    <t>11.</t>
  </si>
  <si>
    <t>The Group has no participation certificates, convertible debentures, warrants, options or similar securities or rights.</t>
  </si>
  <si>
    <t>12.</t>
  </si>
  <si>
    <t>The Group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</si>
  <si>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</si>
  <si>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</si>
  <si>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</si>
  <si>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</si>
  <si>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16.</t>
  </si>
  <si>
    <t>The Group has no material arrangement that are not included in the presented financial statements.</t>
  </si>
  <si>
    <t>17.</t>
  </si>
  <si>
    <t>Accounting policies which are used in the preparation of financial statements for the reporting period are the same as those which are used for preparation of the audited financial statements for the year 2021.</t>
  </si>
  <si>
    <t>The Annual Financial Report for 2021, for the purpose of understanding the information published in the notes to the financial statements prepared for the third-quarter of 2022, is available on the company's official website,</t>
  </si>
  <si>
    <t>Details are disclosed in the notes to the quarterly report.</t>
  </si>
  <si>
    <t>Financial statements are available on the Internet page adris.hr.</t>
  </si>
  <si>
    <t>As at: 31.12.2022.</t>
  </si>
  <si>
    <t>For the period: 1.1.2022. - 31.12.2022.</t>
  </si>
  <si>
    <t>For the period: 1.10.2022. - 31.12.2022.</t>
  </si>
  <si>
    <t>For the period 1.1.2022. - 31.12.2022.</t>
  </si>
  <si>
    <r>
      <t xml:space="preserve">NOTES TO FINANCIAL STATEMENTS - TFI
(drawn up for quarterly reporting periods)
Name of the issuer:   </t>
    </r>
    <r>
      <rPr>
        <b/>
        <sz val="8"/>
        <rFont val="Arial"/>
        <family val="2"/>
        <charset val="238"/>
      </rPr>
      <t>Croatia osiguranje d.d.</t>
    </r>
    <r>
      <rPr>
        <sz val="8"/>
        <rFont val="Arial"/>
        <family val="2"/>
        <charset val="238"/>
      </rPr>
      <t xml:space="preserve">
Personal identification number (OIB):   </t>
    </r>
    <r>
      <rPr>
        <b/>
        <sz val="8"/>
        <rFont val="Arial"/>
        <family val="2"/>
        <charset val="238"/>
      </rPr>
      <t>26187994862</t>
    </r>
    <r>
      <rPr>
        <sz val="8"/>
        <rFont val="Arial"/>
        <family val="2"/>
        <charset val="238"/>
      </rPr>
      <t xml:space="preserve">
Reporting period: </t>
    </r>
    <r>
      <rPr>
        <b/>
        <sz val="8"/>
        <rFont val="Arial"/>
        <family val="2"/>
        <charset val="238"/>
      </rPr>
      <t>1.1.2022. - 31.12.2022.</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r>
  </si>
  <si>
    <t>Details are disclosed in the quarterly management report within consolidated unaudited quarterly report, for the period 1 January 2022 - 31 December 2022.</t>
  </si>
  <si>
    <t>Details are disclosed in the notes to the consolidated unaudited quarterly report, for the period 1 January 2022 - 31 December 2022.</t>
  </si>
  <si>
    <t>The consolidated unaudited quarterly report, for the period 1 January 2022 - 31 December 2022  is prepared applying the same accounting policies as in the latest annual financial statements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</si>
</sst>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
      <sz val="9"/>
      <name val="Calibri"/>
      <family val="2"/>
      <charset val="238"/>
      <scheme val="minor"/>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22"/>
      </top>
      <bottom style="thin">
        <color indexed="22"/>
      </bottom>
      <diagonal/>
    </border>
  </borders>
  <cellStyleXfs count="7">
    <xf numFmtId="0" fontId="0" fillId="0" borderId="0"/>
    <xf numFmtId="0" fontId="12" fillId="0" borderId="0"/>
    <xf numFmtId="0" fontId="12" fillId="0" borderId="0"/>
    <xf numFmtId="0" fontId="7" fillId="0" borderId="0"/>
    <xf numFmtId="0" fontId="16" fillId="0" borderId="0">
      <alignment vertical="top"/>
    </xf>
    <xf numFmtId="0" fontId="2" fillId="0" borderId="0"/>
    <xf numFmtId="0" fontId="1" fillId="0" borderId="0"/>
  </cellStyleXfs>
  <cellXfs count="272">
    <xf numFmtId="0" fontId="0" fillId="0" borderId="0" xfId="0"/>
    <xf numFmtId="3" fontId="0" fillId="0" borderId="0" xfId="0" applyNumberFormat="1"/>
    <xf numFmtId="49" fontId="10" fillId="4" borderId="10" xfId="0" applyNumberFormat="1" applyFont="1" applyFill="1" applyBorder="1" applyAlignment="1">
      <alignment horizontal="center" vertical="top" wrapText="1"/>
    </xf>
    <xf numFmtId="49" fontId="12" fillId="4" borderId="0" xfId="0" applyNumberFormat="1" applyFont="1" applyFill="1" applyAlignment="1">
      <alignment horizontal="center" vertical="top" wrapText="1"/>
    </xf>
    <xf numFmtId="1" fontId="12" fillId="4" borderId="0" xfId="0" applyNumberFormat="1" applyFont="1" applyFill="1" applyAlignment="1">
      <alignment horizontal="center" vertical="top" wrapText="1"/>
    </xf>
    <xf numFmtId="1" fontId="8" fillId="2" borderId="42" xfId="0" applyNumberFormat="1" applyFont="1" applyFill="1" applyBorder="1" applyAlignment="1">
      <alignment horizontal="center" vertical="center"/>
    </xf>
    <xf numFmtId="49" fontId="8" fillId="0" borderId="0" xfId="0" applyNumberFormat="1" applyFont="1" applyAlignment="1">
      <alignment horizontal="right"/>
    </xf>
    <xf numFmtId="0" fontId="10" fillId="0" borderId="0" xfId="0" applyFont="1"/>
    <xf numFmtId="1" fontId="5" fillId="0" borderId="42" xfId="0" applyNumberFormat="1" applyFont="1" applyBorder="1" applyAlignment="1">
      <alignment horizontal="center" vertical="center"/>
    </xf>
    <xf numFmtId="1" fontId="5" fillId="6" borderId="42" xfId="0" applyNumberFormat="1" applyFont="1" applyFill="1" applyBorder="1" applyAlignment="1">
      <alignment horizontal="center" vertical="center"/>
    </xf>
    <xf numFmtId="165" fontId="0" fillId="0" borderId="0" xfId="0" applyNumberFormat="1"/>
    <xf numFmtId="49" fontId="12" fillId="0" borderId="0" xfId="0" applyNumberFormat="1" applyFont="1"/>
    <xf numFmtId="1" fontId="12" fillId="0" borderId="0" xfId="0" applyNumberFormat="1" applyFont="1"/>
    <xf numFmtId="0" fontId="12" fillId="0" borderId="0" xfId="0" applyFont="1"/>
    <xf numFmtId="0" fontId="5"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164" fontId="8" fillId="6" borderId="36" xfId="0" applyNumberFormat="1" applyFont="1" applyFill="1" applyBorder="1" applyAlignment="1">
      <alignment horizontal="center" vertical="center"/>
    </xf>
    <xf numFmtId="164" fontId="8" fillId="6" borderId="37" xfId="0" applyNumberFormat="1" applyFont="1" applyFill="1" applyBorder="1" applyAlignment="1">
      <alignment horizontal="center" vertical="center"/>
    </xf>
    <xf numFmtId="164" fontId="8" fillId="0" borderId="37" xfId="0" applyNumberFormat="1" applyFont="1" applyBorder="1" applyAlignment="1">
      <alignment horizontal="center" vertical="center"/>
    </xf>
    <xf numFmtId="164" fontId="8" fillId="6" borderId="38" xfId="0" applyNumberFormat="1" applyFont="1" applyFill="1" applyBorder="1" applyAlignment="1">
      <alignment horizontal="center" vertical="center"/>
    </xf>
    <xf numFmtId="0" fontId="8" fillId="2" borderId="42" xfId="0" applyFont="1" applyFill="1" applyBorder="1" applyAlignment="1">
      <alignment horizontal="center" vertical="center"/>
    </xf>
    <xf numFmtId="164" fontId="8" fillId="6" borderId="42" xfId="0" applyNumberFormat="1" applyFont="1" applyFill="1" applyBorder="1" applyAlignment="1">
      <alignment horizontal="center" vertical="center"/>
    </xf>
    <xf numFmtId="164" fontId="8" fillId="0" borderId="42" xfId="0" applyNumberFormat="1" applyFont="1" applyBorder="1" applyAlignment="1">
      <alignment horizontal="center" vertical="center"/>
    </xf>
    <xf numFmtId="0" fontId="8" fillId="2" borderId="4" xfId="0" applyFont="1" applyFill="1" applyBorder="1" applyAlignment="1">
      <alignment horizontal="center" vertical="center"/>
    </xf>
    <xf numFmtId="164" fontId="8" fillId="0" borderId="27" xfId="0" applyNumberFormat="1" applyFont="1" applyBorder="1" applyAlignment="1">
      <alignment horizontal="center" vertical="center"/>
    </xf>
    <xf numFmtId="164" fontId="8" fillId="0" borderId="31" xfId="0" applyNumberFormat="1" applyFont="1" applyBorder="1" applyAlignment="1">
      <alignment horizontal="center" vertical="center"/>
    </xf>
    <xf numFmtId="164" fontId="8" fillId="6" borderId="26" xfId="0" applyNumberFormat="1" applyFont="1" applyFill="1" applyBorder="1" applyAlignment="1">
      <alignment horizontal="center" vertical="center"/>
    </xf>
    <xf numFmtId="164" fontId="8" fillId="6" borderId="27" xfId="0" applyNumberFormat="1" applyFont="1" applyFill="1" applyBorder="1" applyAlignment="1">
      <alignment horizontal="center" vertical="center"/>
    </xf>
    <xf numFmtId="0" fontId="9" fillId="4" borderId="10" xfId="0" applyFont="1" applyFill="1" applyBorder="1" applyAlignment="1">
      <alignment horizontal="center" vertical="top" wrapText="1"/>
    </xf>
    <xf numFmtId="0" fontId="0" fillId="4" borderId="10" xfId="0" applyFill="1" applyBorder="1" applyAlignment="1">
      <alignment horizontal="center" vertical="top" wrapText="1"/>
    </xf>
    <xf numFmtId="3" fontId="8" fillId="2" borderId="42" xfId="0" applyNumberFormat="1" applyFont="1" applyFill="1" applyBorder="1" applyAlignment="1">
      <alignment horizontal="center" vertical="center" wrapText="1"/>
    </xf>
    <xf numFmtId="3" fontId="0" fillId="4" borderId="10" xfId="0" applyNumberFormat="1" applyFill="1" applyBorder="1" applyAlignment="1">
      <alignment horizontal="center" vertical="top" wrapText="1"/>
    </xf>
    <xf numFmtId="3" fontId="12" fillId="0" borderId="10" xfId="0" applyNumberFormat="1" applyFont="1" applyBorder="1" applyAlignment="1">
      <alignment horizontal="center" vertical="top" wrapText="1"/>
    </xf>
    <xf numFmtId="3" fontId="0" fillId="4" borderId="10" xfId="0" applyNumberFormat="1" applyFill="1" applyBorder="1" applyAlignment="1">
      <alignment horizontal="right" vertical="top" wrapText="1"/>
    </xf>
    <xf numFmtId="3" fontId="8" fillId="2" borderId="42" xfId="0" applyNumberFormat="1" applyFont="1" applyFill="1" applyBorder="1" applyAlignment="1">
      <alignment horizontal="center" vertical="center"/>
    </xf>
    <xf numFmtId="3" fontId="19" fillId="6" borderId="42" xfId="0" applyNumberFormat="1" applyFont="1" applyFill="1" applyBorder="1" applyAlignment="1">
      <alignment horizontal="right" vertical="center" shrinkToFit="1"/>
    </xf>
    <xf numFmtId="3" fontId="8" fillId="2" borderId="1"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9" fillId="6" borderId="33" xfId="0" applyNumberFormat="1" applyFont="1" applyFill="1" applyBorder="1" applyAlignment="1">
      <alignment horizontal="right" vertical="center" shrinkToFit="1"/>
    </xf>
    <xf numFmtId="3" fontId="19" fillId="6" borderId="34" xfId="0" applyNumberFormat="1" applyFont="1" applyFill="1" applyBorder="1" applyAlignment="1">
      <alignment horizontal="right" vertical="center" shrinkToFit="1"/>
    </xf>
    <xf numFmtId="3" fontId="19" fillId="6" borderId="35" xfId="0" applyNumberFormat="1" applyFont="1" applyFill="1" applyBorder="1" applyAlignment="1">
      <alignment horizontal="right" vertical="center" shrinkToFit="1"/>
    </xf>
    <xf numFmtId="3" fontId="19" fillId="6" borderId="30" xfId="0" applyNumberFormat="1" applyFont="1" applyFill="1" applyBorder="1" applyAlignment="1">
      <alignment horizontal="right" vertical="center" shrinkToFit="1"/>
    </xf>
    <xf numFmtId="3" fontId="19" fillId="6" borderId="28" xfId="0" applyNumberFormat="1" applyFont="1" applyFill="1" applyBorder="1" applyAlignment="1">
      <alignment horizontal="right" vertical="center" shrinkToFit="1"/>
    </xf>
    <xf numFmtId="3" fontId="19" fillId="6" borderId="29" xfId="0" applyNumberFormat="1" applyFont="1" applyFill="1" applyBorder="1" applyAlignment="1">
      <alignment horizontal="right" vertical="center" shrinkToFit="1"/>
    </xf>
    <xf numFmtId="3" fontId="3" fillId="0" borderId="28" xfId="0" applyNumberFormat="1" applyFont="1" applyBorder="1" applyAlignment="1" applyProtection="1">
      <alignment horizontal="right" vertical="center" shrinkToFit="1"/>
      <protection locked="0"/>
    </xf>
    <xf numFmtId="3" fontId="3" fillId="0" borderId="29" xfId="0" applyNumberFormat="1" applyFont="1" applyBorder="1" applyAlignment="1" applyProtection="1">
      <alignment horizontal="right" vertical="center" shrinkToFit="1"/>
      <protection locked="0"/>
    </xf>
    <xf numFmtId="3" fontId="19" fillId="6" borderId="32" xfId="0" applyNumberFormat="1" applyFont="1" applyFill="1" applyBorder="1" applyAlignment="1">
      <alignment horizontal="right" vertical="center" shrinkToFit="1"/>
    </xf>
    <xf numFmtId="3" fontId="19" fillId="0" borderId="42" xfId="0" applyNumberFormat="1" applyFont="1" applyBorder="1" applyAlignment="1" applyProtection="1">
      <alignment horizontal="right" vertical="center" shrinkToFit="1"/>
      <protection locked="0"/>
    </xf>
    <xf numFmtId="3" fontId="3" fillId="0" borderId="42" xfId="0" applyNumberFormat="1" applyFont="1" applyBorder="1" applyAlignment="1" applyProtection="1">
      <alignment horizontal="right" vertical="center" shrinkToFit="1"/>
      <protection locked="0"/>
    </xf>
    <xf numFmtId="3" fontId="8" fillId="2" borderId="8" xfId="0"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19" fillId="6" borderId="36" xfId="0" applyNumberFormat="1" applyFont="1" applyFill="1" applyBorder="1" applyAlignment="1">
      <alignment vertical="center" shrinkToFit="1"/>
    </xf>
    <xf numFmtId="3" fontId="19" fillId="6" borderId="37" xfId="0" applyNumberFormat="1" applyFont="1" applyFill="1" applyBorder="1" applyAlignment="1">
      <alignment vertical="center" shrinkToFit="1"/>
    </xf>
    <xf numFmtId="3" fontId="19" fillId="6" borderId="38" xfId="0" applyNumberFormat="1" applyFont="1" applyFill="1" applyBorder="1" applyAlignment="1">
      <alignment vertical="center" shrinkToFit="1"/>
    </xf>
    <xf numFmtId="3" fontId="12" fillId="0" borderId="0" xfId="0" applyNumberFormat="1" applyFont="1"/>
    <xf numFmtId="3" fontId="15" fillId="4" borderId="0" xfId="0" applyNumberFormat="1" applyFont="1" applyFill="1" applyAlignment="1">
      <alignment horizontal="center" wrapText="1"/>
    </xf>
    <xf numFmtId="3" fontId="3" fillId="4" borderId="0" xfId="0" applyNumberFormat="1" applyFont="1" applyFill="1" applyAlignment="1">
      <alignment vertical="center"/>
    </xf>
    <xf numFmtId="3" fontId="23" fillId="5" borderId="42" xfId="0" applyNumberFormat="1" applyFont="1" applyFill="1" applyBorder="1" applyAlignment="1">
      <alignment horizontal="right" vertical="center" shrinkToFit="1"/>
    </xf>
    <xf numFmtId="0" fontId="25" fillId="4" borderId="11" xfId="5" applyFont="1" applyFill="1" applyBorder="1"/>
    <xf numFmtId="0" fontId="2" fillId="4" borderId="13" xfId="5" applyFill="1" applyBorder="1"/>
    <xf numFmtId="0" fontId="2" fillId="0" borderId="0" xfId="5"/>
    <xf numFmtId="0" fontId="27" fillId="4" borderId="44" xfId="5" applyFont="1" applyFill="1" applyBorder="1" applyAlignment="1">
      <alignment horizontal="center" vertical="center"/>
    </xf>
    <xf numFmtId="0" fontId="27" fillId="4" borderId="0" xfId="5" applyFont="1" applyFill="1" applyAlignment="1">
      <alignment horizontal="center" vertical="center"/>
    </xf>
    <xf numFmtId="0" fontId="27" fillId="4" borderId="45" xfId="5" applyFont="1" applyFill="1" applyBorder="1" applyAlignment="1">
      <alignment horizontal="center" vertical="center"/>
    </xf>
    <xf numFmtId="0" fontId="6" fillId="4" borderId="0" xfId="5" applyFont="1" applyFill="1" applyAlignment="1">
      <alignment horizontal="center" vertical="center"/>
    </xf>
    <xf numFmtId="0" fontId="6" fillId="4" borderId="48" xfId="5" applyFont="1" applyFill="1" applyBorder="1" applyAlignment="1">
      <alignment vertical="center"/>
    </xf>
    <xf numFmtId="0" fontId="30" fillId="0" borderId="0" xfId="5" applyFont="1"/>
    <xf numFmtId="0" fontId="5" fillId="4" borderId="44" xfId="5" applyFont="1" applyFill="1" applyBorder="1" applyAlignment="1">
      <alignment vertical="center" wrapText="1"/>
    </xf>
    <xf numFmtId="0" fontId="5" fillId="4" borderId="0" xfId="5" applyFont="1" applyFill="1" applyAlignment="1">
      <alignment horizontal="right" vertical="center" wrapText="1"/>
    </xf>
    <xf numFmtId="0" fontId="5" fillId="4" borderId="0" xfId="5" applyFont="1" applyFill="1" applyAlignment="1">
      <alignment vertical="center" wrapText="1"/>
    </xf>
    <xf numFmtId="14" fontId="5" fillId="8" borderId="0" xfId="5" applyNumberFormat="1" applyFont="1" applyFill="1" applyAlignment="1" applyProtection="1">
      <alignment horizontal="center" vertical="center"/>
      <protection locked="0"/>
    </xf>
    <xf numFmtId="1" fontId="5" fillId="8" borderId="0" xfId="5" applyNumberFormat="1" applyFont="1" applyFill="1" applyAlignment="1" applyProtection="1">
      <alignment horizontal="center" vertical="center"/>
      <protection locked="0"/>
    </xf>
    <xf numFmtId="0" fontId="6" fillId="4" borderId="45" xfId="5" applyFont="1" applyFill="1" applyBorder="1" applyAlignment="1">
      <alignment vertical="center"/>
    </xf>
    <xf numFmtId="14" fontId="5" fillId="9" borderId="0" xfId="5" applyNumberFormat="1" applyFont="1" applyFill="1" applyAlignment="1" applyProtection="1">
      <alignment horizontal="center" vertical="center"/>
      <protection locked="0"/>
    </xf>
    <xf numFmtId="0" fontId="2" fillId="10" borderId="0" xfId="5" applyFill="1"/>
    <xf numFmtId="1" fontId="5" fillId="7" borderId="49" xfId="5" applyNumberFormat="1" applyFont="1" applyFill="1" applyBorder="1" applyAlignment="1" applyProtection="1">
      <alignment horizontal="center" vertical="center"/>
      <protection locked="0"/>
    </xf>
    <xf numFmtId="1" fontId="5" fillId="9" borderId="0" xfId="5" applyNumberFormat="1" applyFont="1" applyFill="1" applyAlignment="1" applyProtection="1">
      <alignment horizontal="center" vertical="center"/>
      <protection locked="0"/>
    </xf>
    <xf numFmtId="0" fontId="2" fillId="4" borderId="45" xfId="5" applyFill="1" applyBorder="1"/>
    <xf numFmtId="0" fontId="28" fillId="4" borderId="44" xfId="5" applyFont="1" applyFill="1" applyBorder="1" applyAlignment="1">
      <alignment wrapText="1"/>
    </xf>
    <xf numFmtId="0" fontId="28" fillId="4" borderId="45" xfId="5" applyFont="1" applyFill="1" applyBorder="1" applyAlignment="1">
      <alignment wrapText="1"/>
    </xf>
    <xf numFmtId="0" fontId="28" fillId="4" borderId="44" xfId="5" applyFont="1" applyFill="1" applyBorder="1"/>
    <xf numFmtId="0" fontId="28" fillId="4" borderId="0" xfId="5" applyFont="1" applyFill="1"/>
    <xf numFmtId="0" fontId="28" fillId="4" borderId="0" xfId="5" applyFont="1" applyFill="1" applyAlignment="1">
      <alignment wrapText="1"/>
    </xf>
    <xf numFmtId="0" fontId="28" fillId="4" borderId="45" xfId="5" applyFont="1" applyFill="1" applyBorder="1"/>
    <xf numFmtId="0" fontId="6" fillId="4" borderId="0" xfId="5" applyFont="1" applyFill="1" applyAlignment="1">
      <alignment horizontal="right" vertical="center" wrapText="1"/>
    </xf>
    <xf numFmtId="0" fontId="29" fillId="4" borderId="45" xfId="5" applyFont="1" applyFill="1" applyBorder="1" applyAlignment="1">
      <alignment vertical="center"/>
    </xf>
    <xf numFmtId="0" fontId="6" fillId="4" borderId="44" xfId="5" applyFont="1" applyFill="1" applyBorder="1" applyAlignment="1">
      <alignment horizontal="right" vertical="center" wrapText="1"/>
    </xf>
    <xf numFmtId="0" fontId="29" fillId="4" borderId="0" xfId="5" applyFont="1" applyFill="1" applyAlignment="1">
      <alignment vertical="center"/>
    </xf>
    <xf numFmtId="0" fontId="28" fillId="4" borderId="0" xfId="5" applyFont="1" applyFill="1" applyAlignment="1">
      <alignment vertical="top"/>
    </xf>
    <xf numFmtId="0" fontId="5" fillId="7" borderId="49" xfId="5" applyFont="1" applyFill="1" applyBorder="1" applyAlignment="1" applyProtection="1">
      <alignment horizontal="center" vertical="center"/>
      <protection locked="0"/>
    </xf>
    <xf numFmtId="0" fontId="5" fillId="4" borderId="0" xfId="5" applyFont="1" applyFill="1" applyAlignment="1">
      <alignment vertical="center"/>
    </xf>
    <xf numFmtId="0" fontId="28" fillId="4" borderId="0" xfId="5" applyFont="1" applyFill="1" applyAlignment="1">
      <alignment vertical="center"/>
    </xf>
    <xf numFmtId="0" fontId="28" fillId="4" borderId="45" xfId="5" applyFont="1" applyFill="1" applyBorder="1" applyAlignment="1">
      <alignment vertical="center"/>
    </xf>
    <xf numFmtId="0" fontId="31" fillId="4" borderId="0" xfId="5" applyFont="1" applyFill="1" applyAlignment="1">
      <alignment vertical="center"/>
    </xf>
    <xf numFmtId="0" fontId="31" fillId="4" borderId="45" xfId="5" applyFont="1" applyFill="1" applyBorder="1" applyAlignment="1">
      <alignment vertical="center"/>
    </xf>
    <xf numFmtId="0" fontId="5" fillId="4" borderId="0" xfId="5" applyFont="1" applyFill="1" applyAlignment="1">
      <alignment horizontal="center" vertical="center"/>
    </xf>
    <xf numFmtId="0" fontId="6" fillId="4" borderId="45" xfId="5" applyFont="1" applyFill="1" applyBorder="1" applyAlignment="1">
      <alignment horizontal="center" vertical="center"/>
    </xf>
    <xf numFmtId="0" fontId="28" fillId="4" borderId="0" xfId="5" applyFont="1" applyFill="1" applyAlignment="1">
      <alignment vertical="top" wrapText="1"/>
    </xf>
    <xf numFmtId="0" fontId="28" fillId="4" borderId="44" xfId="5" applyFont="1" applyFill="1" applyBorder="1" applyAlignment="1">
      <alignment vertical="top"/>
    </xf>
    <xf numFmtId="0" fontId="31" fillId="4" borderId="45" xfId="5" applyFont="1" applyFill="1" applyBorder="1"/>
    <xf numFmtId="0" fontId="2" fillId="4" borderId="46" xfId="5" applyFill="1" applyBorder="1"/>
    <xf numFmtId="0" fontId="2" fillId="4" borderId="10" xfId="5" applyFill="1" applyBorder="1"/>
    <xf numFmtId="0" fontId="2" fillId="4" borderId="47" xfId="5" applyFill="1" applyBorder="1"/>
    <xf numFmtId="49" fontId="5" fillId="7" borderId="49" xfId="5" applyNumberFormat="1" applyFont="1" applyFill="1" applyBorder="1" applyAlignment="1" applyProtection="1">
      <alignment horizontal="center" vertical="center"/>
      <protection locked="0"/>
    </xf>
    <xf numFmtId="0" fontId="5" fillId="4" borderId="44" xfId="5" applyFont="1" applyFill="1" applyBorder="1" applyAlignment="1" applyProtection="1">
      <alignment horizontal="right" vertical="center"/>
      <protection locked="0"/>
    </xf>
    <xf numFmtId="0" fontId="5" fillId="4" borderId="0" xfId="5" applyFont="1" applyFill="1" applyAlignment="1" applyProtection="1">
      <alignment horizontal="right" vertical="center"/>
      <protection locked="0"/>
    </xf>
    <xf numFmtId="0" fontId="5" fillId="4" borderId="45" xfId="5" applyFont="1" applyFill="1" applyBorder="1" applyAlignment="1" applyProtection="1">
      <alignment horizontal="center" vertical="center"/>
      <protection locked="0"/>
    </xf>
    <xf numFmtId="0" fontId="5" fillId="11" borderId="44" xfId="5" applyFont="1" applyFill="1" applyBorder="1" applyAlignment="1" applyProtection="1">
      <alignment horizontal="right" vertical="center"/>
      <protection locked="0"/>
    </xf>
    <xf numFmtId="0" fontId="5" fillId="11" borderId="0" xfId="5" applyFont="1" applyFill="1" applyAlignment="1" applyProtection="1">
      <alignment horizontal="right" vertical="center"/>
      <protection locked="0"/>
    </xf>
    <xf numFmtId="0" fontId="5" fillId="11" borderId="45" xfId="5" applyFont="1" applyFill="1" applyBorder="1" applyAlignment="1" applyProtection="1">
      <alignment horizontal="center" vertical="center"/>
      <protection locked="0"/>
    </xf>
    <xf numFmtId="0" fontId="5" fillId="7" borderId="49" xfId="6" applyFont="1" applyFill="1" applyBorder="1" applyAlignment="1" applyProtection="1">
      <alignment horizontal="center" vertical="center"/>
      <protection locked="0"/>
    </xf>
    <xf numFmtId="0" fontId="5" fillId="7" borderId="47" xfId="6" quotePrefix="1" applyFont="1" applyFill="1" applyBorder="1" applyAlignment="1" applyProtection="1">
      <alignment horizontal="center" vertical="center"/>
      <protection locked="0"/>
    </xf>
    <xf numFmtId="0" fontId="5" fillId="7" borderId="49" xfId="6" quotePrefix="1" applyFont="1" applyFill="1" applyBorder="1" applyAlignment="1" applyProtection="1">
      <alignment horizontal="center" vertical="center"/>
      <protection locked="0"/>
    </xf>
    <xf numFmtId="0" fontId="12" fillId="0" borderId="0" xfId="0" applyFont="1" applyAlignment="1">
      <alignment vertical="center"/>
    </xf>
    <xf numFmtId="3" fontId="35" fillId="0" borderId="51" xfId="6"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horizontal="right" vertical="center" shrinkToFit="1"/>
      <protection locked="0"/>
    </xf>
    <xf numFmtId="3" fontId="6" fillId="0" borderId="42" xfId="0" applyNumberFormat="1" applyFont="1" applyBorder="1" applyAlignment="1" applyProtection="1">
      <alignment horizontal="right" vertical="center" shrinkToFit="1"/>
      <protection locked="0"/>
    </xf>
    <xf numFmtId="3" fontId="3" fillId="0" borderId="52" xfId="0" applyNumberFormat="1" applyFont="1" applyBorder="1" applyAlignment="1" applyProtection="1">
      <alignment horizontal="right" vertical="center" shrinkToFit="1"/>
      <protection locked="0"/>
    </xf>
    <xf numFmtId="3" fontId="3" fillId="0" borderId="53"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horizontal="right" vertical="center" shrinkToFit="1"/>
      <protection locked="0"/>
    </xf>
    <xf numFmtId="3" fontId="3" fillId="0" borderId="55" xfId="0" applyNumberFormat="1" applyFont="1" applyBorder="1" applyAlignment="1" applyProtection="1">
      <alignment horizontal="right" vertical="center" shrinkToFit="1"/>
      <protection locked="0"/>
    </xf>
    <xf numFmtId="3" fontId="3" fillId="0" borderId="56" xfId="0" applyNumberFormat="1" applyFont="1" applyBorder="1" applyAlignment="1" applyProtection="1">
      <alignment horizontal="right" vertical="center" shrinkToFit="1"/>
      <protection locked="0"/>
    </xf>
    <xf numFmtId="3" fontId="3" fillId="0" borderId="57" xfId="0" applyNumberFormat="1" applyFont="1" applyBorder="1" applyAlignment="1" applyProtection="1">
      <alignment vertical="center" shrinkToFit="1"/>
      <protection locked="0"/>
    </xf>
    <xf numFmtId="3" fontId="6" fillId="0" borderId="56" xfId="0" applyNumberFormat="1" applyFont="1" applyBorder="1" applyAlignment="1" applyProtection="1">
      <alignment horizontal="right" vertical="center" shrinkToFit="1"/>
      <protection locked="0"/>
    </xf>
    <xf numFmtId="0" fontId="5" fillId="7" borderId="46" xfId="6" applyFont="1" applyFill="1" applyBorder="1" applyAlignment="1" applyProtection="1">
      <alignment horizontal="right" vertical="center"/>
      <protection locked="0"/>
    </xf>
    <xf numFmtId="0" fontId="5" fillId="7" borderId="10" xfId="6" applyFont="1" applyFill="1" applyBorder="1" applyAlignment="1" applyProtection="1">
      <alignment horizontal="right" vertical="center"/>
      <protection locked="0"/>
    </xf>
    <xf numFmtId="0" fontId="5" fillId="7" borderId="47" xfId="6" applyFont="1" applyFill="1" applyBorder="1" applyAlignment="1" applyProtection="1">
      <alignment horizontal="right" vertical="center"/>
      <protection locked="0"/>
    </xf>
    <xf numFmtId="0" fontId="6" fillId="4" borderId="44" xfId="5" applyFont="1" applyFill="1" applyBorder="1" applyAlignment="1">
      <alignment horizontal="right" vertical="center" wrapText="1"/>
    </xf>
    <xf numFmtId="0" fontId="6" fillId="4" borderId="0" xfId="5" applyFont="1" applyFill="1" applyAlignment="1">
      <alignment horizontal="right" vertical="center" wrapText="1"/>
    </xf>
    <xf numFmtId="0" fontId="28" fillId="7" borderId="46" xfId="5" applyFont="1" applyFill="1" applyBorder="1" applyAlignment="1" applyProtection="1">
      <alignment vertical="center"/>
      <protection locked="0"/>
    </xf>
    <xf numFmtId="0" fontId="28" fillId="7" borderId="10" xfId="5" applyFont="1" applyFill="1" applyBorder="1" applyAlignment="1" applyProtection="1">
      <alignment vertical="center"/>
      <protection locked="0"/>
    </xf>
    <xf numFmtId="0" fontId="28" fillId="7" borderId="47" xfId="5" applyFont="1" applyFill="1" applyBorder="1" applyAlignment="1" applyProtection="1">
      <alignment vertical="center"/>
      <protection locked="0"/>
    </xf>
    <xf numFmtId="0" fontId="6" fillId="4" borderId="11" xfId="5" applyFont="1" applyFill="1" applyBorder="1" applyAlignment="1">
      <alignment horizontal="left" vertical="center" wrapText="1"/>
    </xf>
    <xf numFmtId="0" fontId="6" fillId="4" borderId="50" xfId="5" applyFont="1" applyFill="1" applyBorder="1" applyAlignment="1">
      <alignment horizontal="left" vertical="center" wrapText="1"/>
    </xf>
    <xf numFmtId="0" fontId="28" fillId="4" borderId="0" xfId="5" applyFont="1" applyFill="1"/>
    <xf numFmtId="0" fontId="28" fillId="7" borderId="46" xfId="0" applyFont="1" applyFill="1" applyBorder="1" applyAlignment="1" applyProtection="1">
      <alignment vertical="center"/>
      <protection locked="0"/>
    </xf>
    <xf numFmtId="0" fontId="28" fillId="7" borderId="10" xfId="0" applyFont="1" applyFill="1" applyBorder="1" applyAlignment="1" applyProtection="1">
      <alignment vertical="center"/>
      <protection locked="0"/>
    </xf>
    <xf numFmtId="0" fontId="28" fillId="7" borderId="47" xfId="0" applyFont="1" applyFill="1" applyBorder="1" applyAlignment="1" applyProtection="1">
      <alignment vertical="center"/>
      <protection locked="0"/>
    </xf>
    <xf numFmtId="0" fontId="5" fillId="7" borderId="46" xfId="6" applyFont="1" applyFill="1" applyBorder="1" applyAlignment="1" applyProtection="1">
      <alignment vertical="center"/>
      <protection locked="0"/>
    </xf>
    <xf numFmtId="0" fontId="5" fillId="7" borderId="10" xfId="6" applyFont="1" applyFill="1" applyBorder="1" applyAlignment="1" applyProtection="1">
      <alignment vertical="center"/>
      <protection locked="0"/>
    </xf>
    <xf numFmtId="0" fontId="5" fillId="7" borderId="47" xfId="6" applyFont="1" applyFill="1" applyBorder="1" applyAlignment="1" applyProtection="1">
      <alignment vertical="center"/>
      <protection locked="0"/>
    </xf>
    <xf numFmtId="0" fontId="6" fillId="4" borderId="0" xfId="5" applyFont="1" applyFill="1" applyAlignment="1">
      <alignment vertical="center"/>
    </xf>
    <xf numFmtId="49" fontId="5" fillId="7" borderId="46" xfId="0" applyNumberFormat="1" applyFont="1" applyFill="1" applyBorder="1" applyAlignment="1" applyProtection="1">
      <alignment vertical="center"/>
      <protection locked="0"/>
    </xf>
    <xf numFmtId="49" fontId="5" fillId="7" borderId="10" xfId="0" applyNumberFormat="1" applyFont="1" applyFill="1" applyBorder="1" applyAlignment="1" applyProtection="1">
      <alignment vertical="center"/>
      <protection locked="0"/>
    </xf>
    <xf numFmtId="49" fontId="5" fillId="7" borderId="47" xfId="0" applyNumberFormat="1" applyFont="1" applyFill="1" applyBorder="1" applyAlignment="1" applyProtection="1">
      <alignment vertical="center"/>
      <protection locked="0"/>
    </xf>
    <xf numFmtId="0" fontId="6" fillId="4" borderId="0" xfId="5" applyFont="1" applyFill="1" applyAlignment="1">
      <alignment horizontal="center" vertical="center"/>
    </xf>
    <xf numFmtId="0" fontId="6" fillId="4" borderId="45" xfId="5" applyFont="1" applyFill="1" applyBorder="1" applyAlignment="1">
      <alignment horizontal="center" vertical="center"/>
    </xf>
    <xf numFmtId="0" fontId="5" fillId="7" borderId="46" xfId="5" applyFont="1" applyFill="1" applyBorder="1" applyAlignment="1" applyProtection="1">
      <alignment horizontal="center" vertical="center"/>
      <protection locked="0"/>
    </xf>
    <xf numFmtId="0" fontId="5" fillId="7" borderId="47" xfId="5" applyFont="1" applyFill="1" applyBorder="1" applyAlignment="1" applyProtection="1">
      <alignment horizontal="center" vertical="center"/>
      <protection locked="0"/>
    </xf>
    <xf numFmtId="0" fontId="6" fillId="4" borderId="44" xfId="5" applyFont="1" applyFill="1" applyBorder="1" applyAlignment="1">
      <alignment horizontal="left" vertical="center"/>
    </xf>
    <xf numFmtId="0" fontId="6" fillId="4" borderId="0" xfId="5" applyFont="1" applyFill="1" applyAlignment="1">
      <alignment horizontal="left" vertical="center"/>
    </xf>
    <xf numFmtId="0" fontId="5" fillId="7" borderId="46" xfId="5" applyFont="1" applyFill="1" applyBorder="1" applyAlignment="1" applyProtection="1">
      <alignment vertical="center"/>
      <protection locked="0"/>
    </xf>
    <xf numFmtId="0" fontId="5" fillId="7" borderId="10" xfId="5" applyFont="1" applyFill="1" applyBorder="1" applyAlignment="1" applyProtection="1">
      <alignment vertical="center"/>
      <protection locked="0"/>
    </xf>
    <xf numFmtId="0" fontId="5" fillId="7" borderId="47" xfId="5" applyFont="1" applyFill="1" applyBorder="1" applyAlignment="1" applyProtection="1">
      <alignment vertical="center"/>
      <protection locked="0"/>
    </xf>
    <xf numFmtId="0" fontId="28" fillId="4" borderId="0" xfId="5" applyFont="1" applyFill="1" applyAlignment="1">
      <alignment vertical="top"/>
    </xf>
    <xf numFmtId="0" fontId="6" fillId="4" borderId="0" xfId="5" applyFont="1" applyFill="1" applyAlignment="1">
      <alignment vertical="top"/>
    </xf>
    <xf numFmtId="0" fontId="28" fillId="4" borderId="0" xfId="5" applyFont="1" applyFill="1" applyProtection="1">
      <protection locked="0"/>
    </xf>
    <xf numFmtId="0" fontId="28" fillId="4" borderId="0" xfId="5" applyFont="1" applyFill="1" applyAlignment="1">
      <alignment vertical="top" wrapText="1"/>
    </xf>
    <xf numFmtId="0" fontId="6" fillId="4" borderId="44" xfId="5" applyFont="1" applyFill="1" applyBorder="1" applyAlignment="1">
      <alignment horizontal="center" vertical="center"/>
    </xf>
    <xf numFmtId="0" fontId="6" fillId="4" borderId="44" xfId="5" applyFont="1" applyFill="1" applyBorder="1" applyAlignment="1">
      <alignment horizontal="right" vertical="center"/>
    </xf>
    <xf numFmtId="0" fontId="6" fillId="4" borderId="0" xfId="5" applyFont="1" applyFill="1" applyAlignment="1">
      <alignment horizontal="right" vertical="center"/>
    </xf>
    <xf numFmtId="0" fontId="29" fillId="4" borderId="0" xfId="5" applyFont="1" applyFill="1" applyAlignment="1">
      <alignment vertical="center"/>
    </xf>
    <xf numFmtId="0" fontId="28" fillId="7" borderId="46" xfId="0" applyFont="1" applyFill="1" applyBorder="1" applyProtection="1">
      <protection locked="0"/>
    </xf>
    <xf numFmtId="0" fontId="28" fillId="7" borderId="10" xfId="0" applyFont="1" applyFill="1" applyBorder="1" applyProtection="1">
      <protection locked="0"/>
    </xf>
    <xf numFmtId="0" fontId="28" fillId="7" borderId="47" xfId="0" applyFont="1" applyFill="1" applyBorder="1" applyProtection="1">
      <protection locked="0"/>
    </xf>
    <xf numFmtId="0" fontId="28" fillId="7" borderId="46" xfId="6" applyFont="1" applyFill="1" applyBorder="1" applyProtection="1">
      <protection locked="0"/>
    </xf>
    <xf numFmtId="0" fontId="28" fillId="7" borderId="10" xfId="6" applyFont="1" applyFill="1" applyBorder="1" applyProtection="1">
      <protection locked="0"/>
    </xf>
    <xf numFmtId="0" fontId="28" fillId="7" borderId="47" xfId="6" applyFont="1" applyFill="1" applyBorder="1" applyProtection="1">
      <protection locked="0"/>
    </xf>
    <xf numFmtId="0" fontId="5" fillId="7" borderId="46" xfId="6" applyFont="1" applyFill="1" applyBorder="1" applyAlignment="1" applyProtection="1">
      <alignment horizontal="center" vertical="center"/>
      <protection locked="0"/>
    </xf>
    <xf numFmtId="0" fontId="5" fillId="7" borderId="47" xfId="6" applyFont="1" applyFill="1" applyBorder="1" applyAlignment="1" applyProtection="1">
      <alignment horizontal="center" vertical="center"/>
      <protection locked="0"/>
    </xf>
    <xf numFmtId="0" fontId="5" fillId="7" borderId="46" xfId="0" applyFont="1" applyFill="1" applyBorder="1" applyAlignment="1" applyProtection="1">
      <alignment horizontal="center" vertical="center"/>
      <protection locked="0"/>
    </xf>
    <xf numFmtId="0" fontId="5" fillId="7" borderId="47" xfId="0" applyFont="1" applyFill="1" applyBorder="1" applyAlignment="1" applyProtection="1">
      <alignment horizontal="center" vertical="center"/>
      <protection locked="0"/>
    </xf>
    <xf numFmtId="0" fontId="28" fillId="4" borderId="44" xfId="5" applyFont="1" applyFill="1" applyBorder="1" applyAlignment="1">
      <alignment vertical="center" wrapText="1"/>
    </xf>
    <xf numFmtId="0" fontId="28" fillId="4" borderId="0" xfId="5" applyFont="1" applyFill="1" applyAlignment="1">
      <alignment vertical="center" wrapText="1"/>
    </xf>
    <xf numFmtId="0" fontId="6" fillId="4" borderId="45" xfId="5" applyFont="1" applyFill="1" applyBorder="1" applyAlignment="1">
      <alignment horizontal="right" vertical="center" wrapText="1"/>
    </xf>
    <xf numFmtId="49" fontId="5" fillId="7" borderId="46" xfId="6" applyNumberFormat="1" applyFont="1" applyFill="1" applyBorder="1" applyAlignment="1" applyProtection="1">
      <alignment horizontal="center" vertical="center"/>
      <protection locked="0"/>
    </xf>
    <xf numFmtId="49" fontId="5" fillId="7" borderId="47" xfId="6" applyNumberFormat="1" applyFont="1" applyFill="1" applyBorder="1" applyAlignment="1" applyProtection="1">
      <alignment horizontal="center" vertical="center"/>
      <protection locked="0"/>
    </xf>
    <xf numFmtId="0" fontId="29" fillId="4" borderId="44" xfId="5" applyFont="1" applyFill="1" applyBorder="1" applyAlignment="1">
      <alignment vertical="center"/>
    </xf>
    <xf numFmtId="0" fontId="26" fillId="4" borderId="44" xfId="5" applyFont="1" applyFill="1" applyBorder="1" applyAlignment="1">
      <alignment horizontal="center" vertical="center" wrapText="1"/>
    </xf>
    <xf numFmtId="0" fontId="26" fillId="4" borderId="0" xfId="5" applyFont="1" applyFill="1" applyAlignment="1">
      <alignment horizontal="center" vertical="center" wrapText="1"/>
    </xf>
    <xf numFmtId="0" fontId="6" fillId="4" borderId="45" xfId="5" applyFont="1" applyFill="1" applyBorder="1" applyAlignment="1">
      <alignment horizontal="right" vertical="center"/>
    </xf>
    <xf numFmtId="0" fontId="28" fillId="4" borderId="0" xfId="5" applyFont="1" applyFill="1" applyAlignment="1">
      <alignment wrapText="1"/>
    </xf>
    <xf numFmtId="0" fontId="24" fillId="4" borderId="43" xfId="5" applyFont="1" applyFill="1" applyBorder="1" applyAlignment="1">
      <alignment vertical="center"/>
    </xf>
    <xf numFmtId="0" fontId="24" fillId="4" borderId="11" xfId="5" applyFont="1" applyFill="1" applyBorder="1" applyAlignment="1">
      <alignment vertical="center"/>
    </xf>
    <xf numFmtId="0" fontId="27" fillId="4" borderId="44" xfId="5" applyFont="1" applyFill="1" applyBorder="1" applyAlignment="1">
      <alignment horizontal="center" vertical="center"/>
    </xf>
    <xf numFmtId="0" fontId="27" fillId="4" borderId="0" xfId="5" applyFont="1" applyFill="1" applyAlignment="1">
      <alignment horizontal="center" vertical="center"/>
    </xf>
    <xf numFmtId="0" fontId="27" fillId="4" borderId="45" xfId="5" applyFont="1" applyFill="1" applyBorder="1" applyAlignment="1">
      <alignment horizontal="center" vertical="center"/>
    </xf>
    <xf numFmtId="0" fontId="5" fillId="4" borderId="44" xfId="5" applyFont="1" applyFill="1" applyBorder="1" applyAlignment="1">
      <alignment vertical="center" wrapText="1"/>
    </xf>
    <xf numFmtId="0" fontId="5" fillId="4" borderId="0" xfId="5" applyFont="1" applyFill="1" applyAlignment="1">
      <alignment vertical="center" wrapText="1"/>
    </xf>
    <xf numFmtId="14" fontId="5" fillId="7" borderId="46" xfId="5" applyNumberFormat="1" applyFont="1" applyFill="1" applyBorder="1" applyAlignment="1" applyProtection="1">
      <alignment horizontal="center" vertical="center"/>
      <protection locked="0"/>
    </xf>
    <xf numFmtId="14" fontId="5" fillId="7" borderId="47" xfId="5" applyNumberFormat="1" applyFont="1" applyFill="1" applyBorder="1" applyAlignment="1" applyProtection="1">
      <alignment horizontal="center" vertical="center"/>
      <protection locked="0"/>
    </xf>
    <xf numFmtId="0" fontId="5" fillId="0" borderId="44" xfId="5" applyFont="1" applyBorder="1" applyAlignment="1">
      <alignment horizontal="center" vertical="center" wrapText="1"/>
    </xf>
    <xf numFmtId="0" fontId="5" fillId="0" borderId="0" xfId="5" applyFont="1" applyAlignment="1">
      <alignment horizontal="center" vertical="center" wrapText="1"/>
    </xf>
    <xf numFmtId="0" fontId="5" fillId="0" borderId="45" xfId="5" applyFont="1" applyBorder="1" applyAlignment="1">
      <alignment horizontal="center" vertical="center" wrapText="1"/>
    </xf>
    <xf numFmtId="0" fontId="28" fillId="4" borderId="44" xfId="5" applyFont="1" applyFill="1" applyBorder="1" applyAlignment="1">
      <alignment wrapText="1"/>
    </xf>
    <xf numFmtId="3" fontId="8" fillId="2" borderId="42" xfId="0"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3" fillId="0" borderId="42" xfId="0" applyFont="1" applyBorder="1" applyAlignment="1">
      <alignment vertical="center" wrapText="1"/>
    </xf>
    <xf numFmtId="0" fontId="3" fillId="6" borderId="42" xfId="0" applyFont="1" applyFill="1" applyBorder="1" applyAlignment="1">
      <alignment vertical="center" wrapText="1"/>
    </xf>
    <xf numFmtId="0" fontId="8" fillId="6" borderId="42" xfId="0" applyFont="1" applyFill="1" applyBorder="1" applyAlignment="1">
      <alignment vertical="center" wrapText="1"/>
    </xf>
    <xf numFmtId="0" fontId="17" fillId="3" borderId="42" xfId="0" applyFont="1" applyFill="1" applyBorder="1" applyAlignment="1">
      <alignment horizontal="left" vertical="center" wrapText="1"/>
    </xf>
    <xf numFmtId="0" fontId="18" fillId="3" borderId="42" xfId="0" applyFont="1" applyFill="1" applyBorder="1" applyAlignment="1">
      <alignment horizontal="left" vertical="center" wrapText="1"/>
    </xf>
    <xf numFmtId="0" fontId="8" fillId="0" borderId="42" xfId="0" applyFont="1" applyBorder="1" applyAlignment="1">
      <alignment vertical="center" wrapText="1"/>
    </xf>
    <xf numFmtId="0" fontId="20" fillId="3" borderId="42" xfId="0" applyFont="1" applyFill="1" applyBorder="1" applyAlignment="1">
      <alignment horizontal="left" vertical="center" wrapText="1"/>
    </xf>
    <xf numFmtId="0" fontId="21" fillId="3" borderId="42" xfId="0" applyFont="1" applyFill="1" applyBorder="1" applyAlignment="1">
      <alignment vertical="center"/>
    </xf>
    <xf numFmtId="0" fontId="11" fillId="0" borderId="0" xfId="0" applyFont="1" applyAlignment="1">
      <alignment horizontal="center" vertical="center" wrapText="1"/>
    </xf>
    <xf numFmtId="0" fontId="0" fillId="0" borderId="0" xfId="0"/>
    <xf numFmtId="0" fontId="10" fillId="0" borderId="0" xfId="0" applyFont="1" applyAlignment="1" applyProtection="1">
      <alignment horizontal="center" vertical="top" wrapText="1"/>
      <protection locked="0"/>
    </xf>
    <xf numFmtId="0" fontId="0" fillId="0" borderId="0" xfId="0" applyProtection="1">
      <protection locked="0"/>
    </xf>
    <xf numFmtId="0" fontId="8" fillId="2" borderId="42" xfId="0" applyFont="1" applyFill="1" applyBorder="1" applyAlignment="1">
      <alignment horizontal="center" vertical="center" wrapText="1"/>
    </xf>
    <xf numFmtId="0" fontId="0" fillId="0" borderId="42" xfId="0" applyBorder="1" applyAlignment="1">
      <alignment horizontal="center" vertical="center" wrapText="1"/>
    </xf>
    <xf numFmtId="0" fontId="22" fillId="0" borderId="27" xfId="0" applyFont="1" applyBorder="1" applyAlignment="1">
      <alignment vertical="center" wrapText="1"/>
    </xf>
    <xf numFmtId="0" fontId="8" fillId="0" borderId="31" xfId="0" applyFont="1" applyBorder="1" applyAlignment="1">
      <alignment vertical="center" wrapText="1"/>
    </xf>
    <xf numFmtId="0" fontId="3" fillId="0" borderId="31" xfId="0" applyFont="1" applyBorder="1" applyAlignment="1">
      <alignment vertical="center" wrapText="1"/>
    </xf>
    <xf numFmtId="0" fontId="3" fillId="0" borderId="27" xfId="0" applyFont="1" applyBorder="1" applyAlignment="1">
      <alignment vertical="center" wrapText="1"/>
    </xf>
    <xf numFmtId="0" fontId="8" fillId="6" borderId="27" xfId="0" applyFont="1" applyFill="1" applyBorder="1" applyAlignment="1">
      <alignment vertical="center" wrapText="1"/>
    </xf>
    <xf numFmtId="0" fontId="3" fillId="6" borderId="27" xfId="0" applyFont="1" applyFill="1" applyBorder="1" applyAlignment="1">
      <alignment vertical="center" wrapText="1"/>
    </xf>
    <xf numFmtId="0" fontId="8" fillId="0" borderId="27" xfId="0" applyFont="1" applyBorder="1" applyAlignment="1">
      <alignment vertical="center" wrapText="1"/>
    </xf>
    <xf numFmtId="0" fontId="8" fillId="2" borderId="21" xfId="0" applyFont="1" applyFill="1" applyBorder="1" applyAlignment="1">
      <alignment horizontal="center" vertical="center" wrapText="1"/>
    </xf>
    <xf numFmtId="0" fontId="0" fillId="0" borderId="22" xfId="0" applyBorder="1" applyAlignment="1">
      <alignment horizontal="center" vertical="center" wrapText="1"/>
    </xf>
    <xf numFmtId="0" fontId="8" fillId="6" borderId="26" xfId="0" applyFont="1" applyFill="1" applyBorder="1" applyAlignment="1">
      <alignment vertical="center" wrapText="1"/>
    </xf>
    <xf numFmtId="0" fontId="3" fillId="6" borderId="26" xfId="0" applyFont="1" applyFill="1" applyBorder="1" applyAlignment="1">
      <alignment vertical="center" wrapText="1"/>
    </xf>
    <xf numFmtId="0" fontId="11" fillId="0" borderId="0" xfId="0" applyFont="1" applyAlignment="1">
      <alignment horizontal="center" vertical="center"/>
    </xf>
    <xf numFmtId="0" fontId="0" fillId="0" borderId="0" xfId="0" applyAlignment="1" applyProtection="1">
      <alignment horizontal="center" vertical="top" wrapText="1"/>
      <protection locked="0"/>
    </xf>
    <xf numFmtId="0" fontId="6" fillId="4" borderId="10" xfId="0" applyFont="1" applyFill="1" applyBorder="1" applyAlignment="1">
      <alignment horizontal="right" vertical="center"/>
    </xf>
    <xf numFmtId="0" fontId="0" fillId="0" borderId="10" xfId="0" applyBorder="1"/>
    <xf numFmtId="0" fontId="8" fillId="2" borderId="1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8" fillId="2" borderId="16" xfId="0" applyFont="1" applyFill="1" applyBorder="1" applyAlignment="1">
      <alignment horizontal="center" vertical="center" wrapText="1"/>
    </xf>
    <xf numFmtId="0" fontId="0" fillId="0" borderId="17" xfId="0" applyBorder="1" applyAlignment="1">
      <alignment horizontal="center" vertical="center" wrapText="1"/>
    </xf>
    <xf numFmtId="3" fontId="8" fillId="2" borderId="18" xfId="0" applyNumberFormat="1" applyFont="1" applyFill="1" applyBorder="1" applyAlignment="1">
      <alignment horizontal="center" vertical="center" wrapText="1"/>
    </xf>
    <xf numFmtId="3" fontId="0" fillId="0" borderId="19" xfId="0" applyNumberFormat="1" applyBorder="1" applyAlignment="1">
      <alignment horizontal="center" vertical="center" wrapText="1"/>
    </xf>
    <xf numFmtId="3" fontId="0" fillId="0" borderId="20" xfId="0" applyNumberFormat="1" applyBorder="1" applyAlignment="1">
      <alignment horizontal="center" vertical="center" wrapText="1"/>
    </xf>
    <xf numFmtId="0" fontId="22" fillId="0" borderId="42" xfId="0" applyFont="1" applyBorder="1" applyAlignment="1">
      <alignment vertical="center" wrapText="1"/>
    </xf>
    <xf numFmtId="0" fontId="3" fillId="0" borderId="37" xfId="0" applyFont="1" applyBorder="1" applyAlignment="1">
      <alignment vertical="center" wrapText="1"/>
    </xf>
    <xf numFmtId="0" fontId="8" fillId="0" borderId="37" xfId="0" applyFont="1" applyBorder="1" applyAlignment="1">
      <alignment vertical="center" wrapText="1"/>
    </xf>
    <xf numFmtId="0" fontId="3" fillId="0" borderId="37" xfId="0" applyFont="1" applyBorder="1" applyAlignment="1">
      <alignment wrapText="1"/>
    </xf>
    <xf numFmtId="0" fontId="8" fillId="6" borderId="37" xfId="0" applyFont="1" applyFill="1" applyBorder="1" applyAlignment="1">
      <alignment vertical="center" wrapText="1"/>
    </xf>
    <xf numFmtId="0" fontId="3" fillId="6" borderId="37" xfId="0" applyFont="1" applyFill="1" applyBorder="1" applyAlignment="1">
      <alignment wrapText="1"/>
    </xf>
    <xf numFmtId="0" fontId="3" fillId="6" borderId="37" xfId="0" applyFont="1" applyFill="1" applyBorder="1" applyAlignment="1">
      <alignment vertical="center" wrapText="1"/>
    </xf>
    <xf numFmtId="0" fontId="3" fillId="6" borderId="38" xfId="0" applyFont="1" applyFill="1" applyBorder="1" applyAlignment="1">
      <alignment vertical="center" wrapText="1"/>
    </xf>
    <xf numFmtId="0" fontId="3" fillId="6" borderId="38" xfId="0" applyFont="1" applyFill="1" applyBorder="1" applyAlignment="1">
      <alignment wrapText="1"/>
    </xf>
    <xf numFmtId="0" fontId="3" fillId="4" borderId="10" xfId="0" applyFont="1" applyFill="1" applyBorder="1" applyAlignment="1" applyProtection="1">
      <alignment horizontal="right"/>
      <protection locked="0"/>
    </xf>
    <xf numFmtId="0" fontId="0" fillId="0" borderId="10" xfId="0" applyBorder="1" applyProtection="1">
      <protection locked="0"/>
    </xf>
    <xf numFmtId="0" fontId="5" fillId="2" borderId="23"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8" fillId="2" borderId="39"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8" fillId="6" borderId="36" xfId="0" applyFont="1" applyFill="1" applyBorder="1" applyAlignment="1">
      <alignment vertical="center" wrapText="1"/>
    </xf>
    <xf numFmtId="0" fontId="3" fillId="6" borderId="36" xfId="0" applyFont="1" applyFill="1" applyBorder="1" applyAlignment="1">
      <alignment vertical="center" wrapText="1"/>
    </xf>
    <xf numFmtId="4" fontId="13" fillId="6" borderId="42" xfId="0" applyNumberFormat="1" applyFont="1" applyFill="1" applyBorder="1" applyAlignment="1">
      <alignment horizontal="left" vertical="center" wrapText="1"/>
    </xf>
    <xf numFmtId="4" fontId="14" fillId="0" borderId="42" xfId="0" applyNumberFormat="1" applyFont="1" applyBorder="1" applyAlignment="1">
      <alignment horizontal="left" vertical="center" wrapText="1"/>
    </xf>
    <xf numFmtId="4" fontId="14" fillId="6" borderId="42" xfId="0" applyNumberFormat="1" applyFont="1" applyFill="1" applyBorder="1" applyAlignment="1">
      <alignment horizontal="left" vertical="center" wrapText="1"/>
    </xf>
    <xf numFmtId="4" fontId="13" fillId="0" borderId="42" xfId="0" applyNumberFormat="1" applyFont="1" applyBorder="1" applyAlignment="1">
      <alignment horizontal="left" vertical="center" wrapText="1"/>
    </xf>
    <xf numFmtId="1" fontId="5" fillId="2" borderId="42" xfId="0" applyNumberFormat="1" applyFont="1" applyFill="1" applyBorder="1" applyAlignment="1">
      <alignment horizontal="center" vertical="center" wrapText="1"/>
    </xf>
    <xf numFmtId="0" fontId="11" fillId="0" borderId="0" xfId="0" applyFont="1" applyAlignment="1">
      <alignment horizontal="center" wrapText="1"/>
    </xf>
    <xf numFmtId="0" fontId="12" fillId="0" borderId="0" xfId="0" applyFont="1" applyAlignment="1">
      <alignment horizontal="center" wrapText="1"/>
    </xf>
    <xf numFmtId="0" fontId="15" fillId="0" borderId="0" xfId="0" applyFont="1" applyAlignment="1">
      <alignment horizontal="center" wrapText="1"/>
    </xf>
    <xf numFmtId="0" fontId="15" fillId="0" borderId="0" xfId="0" applyFont="1" applyAlignment="1">
      <alignment wrapText="1"/>
    </xf>
    <xf numFmtId="3" fontId="3" fillId="4" borderId="10" xfId="0" applyNumberFormat="1" applyFont="1" applyFill="1" applyBorder="1" applyAlignment="1">
      <alignment horizontal="right" vertical="center"/>
    </xf>
    <xf numFmtId="4" fontId="5" fillId="2" borderId="42" xfId="0" applyNumberFormat="1"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7">
    <cellStyle name="Normal" xfId="0" builtinId="0"/>
    <cellStyle name="Normal 12" xfId="1" xr:uid="{00000000-0005-0000-0000-000001000000}"/>
    <cellStyle name="Normal 2" xfId="2" xr:uid="{00000000-0005-0000-0000-000002000000}"/>
    <cellStyle name="Normal 3" xfId="5" xr:uid="{00000000-0005-0000-0000-000003000000}"/>
    <cellStyle name="Normal 3 2" xfId="6" xr:uid="{96E49864-4D69-4686-82DC-0FAA94086639}"/>
    <cellStyle name="Obično_Knjiga2" xfId="3" xr:uid="{00000000-0005-0000-0000-000004000000}"/>
    <cellStyle name="Style 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showGridLines="0" zoomScale="80" zoomScaleNormal="80" workbookViewId="0">
      <selection activeCell="N17" sqref="N17"/>
    </sheetView>
  </sheetViews>
  <sheetFormatPr defaultColWidth="9.109375" defaultRowHeight="14.4" x14ac:dyDescent="0.3"/>
  <cols>
    <col min="1" max="3" width="9.109375" style="65"/>
    <col min="4" max="4" width="18.109375" style="65" customWidth="1"/>
    <col min="5" max="8" width="9.109375" style="65"/>
    <col min="9" max="9" width="20" style="65" customWidth="1"/>
    <col min="10" max="16384" width="9.109375" style="65"/>
  </cols>
  <sheetData>
    <row r="1" spans="1:10" ht="15.6" x14ac:dyDescent="0.3">
      <c r="A1" s="187" t="s">
        <v>0</v>
      </c>
      <c r="B1" s="188"/>
      <c r="C1" s="188"/>
      <c r="D1" s="63"/>
      <c r="E1" s="63"/>
      <c r="F1" s="63"/>
      <c r="G1" s="63"/>
      <c r="H1" s="63"/>
      <c r="I1" s="63"/>
      <c r="J1" s="64"/>
    </row>
    <row r="2" spans="1:10" ht="14.4" customHeight="1" x14ac:dyDescent="0.3">
      <c r="A2" s="189" t="s">
        <v>1</v>
      </c>
      <c r="B2" s="190"/>
      <c r="C2" s="190"/>
      <c r="D2" s="190"/>
      <c r="E2" s="190"/>
      <c r="F2" s="190"/>
      <c r="G2" s="190"/>
      <c r="H2" s="190"/>
      <c r="I2" s="190"/>
      <c r="J2" s="191"/>
    </row>
    <row r="3" spans="1:10" x14ac:dyDescent="0.3">
      <c r="A3" s="66"/>
      <c r="B3" s="67"/>
      <c r="C3" s="67"/>
      <c r="D3" s="67"/>
      <c r="E3" s="67"/>
      <c r="F3" s="67"/>
      <c r="G3" s="67"/>
      <c r="H3" s="67"/>
      <c r="I3" s="67"/>
      <c r="J3" s="68"/>
    </row>
    <row r="4" spans="1:10" ht="33.6" customHeight="1" x14ac:dyDescent="0.3">
      <c r="A4" s="192" t="s">
        <v>2</v>
      </c>
      <c r="B4" s="193"/>
      <c r="C4" s="193"/>
      <c r="D4" s="193"/>
      <c r="E4" s="194">
        <v>44562</v>
      </c>
      <c r="F4" s="195"/>
      <c r="G4" s="69" t="s">
        <v>3</v>
      </c>
      <c r="H4" s="194">
        <v>44926</v>
      </c>
      <c r="I4" s="195"/>
      <c r="J4" s="70"/>
    </row>
    <row r="5" spans="1:10" s="71" customFormat="1" ht="10.199999999999999" customHeight="1" x14ac:dyDescent="0.3">
      <c r="A5" s="196"/>
      <c r="B5" s="197"/>
      <c r="C5" s="197"/>
      <c r="D5" s="197"/>
      <c r="E5" s="197"/>
      <c r="F5" s="197"/>
      <c r="G5" s="197"/>
      <c r="H5" s="197"/>
      <c r="I5" s="197"/>
      <c r="J5" s="198"/>
    </row>
    <row r="6" spans="1:10" ht="20.399999999999999" customHeight="1" x14ac:dyDescent="0.3">
      <c r="A6" s="72"/>
      <c r="B6" s="73" t="s">
        <v>4</v>
      </c>
      <c r="C6" s="74"/>
      <c r="D6" s="74"/>
      <c r="E6" s="80">
        <v>2022</v>
      </c>
      <c r="F6" s="75"/>
      <c r="G6" s="69"/>
      <c r="H6" s="75"/>
      <c r="I6" s="76"/>
      <c r="J6" s="77"/>
    </row>
    <row r="7" spans="1:10" s="79" customFormat="1" ht="10.95" customHeight="1" x14ac:dyDescent="0.3">
      <c r="A7" s="72"/>
      <c r="B7" s="74"/>
      <c r="C7" s="74"/>
      <c r="D7" s="74"/>
      <c r="E7" s="78"/>
      <c r="F7" s="78"/>
      <c r="G7" s="69"/>
      <c r="H7" s="75"/>
      <c r="I7" s="76"/>
      <c r="J7" s="77"/>
    </row>
    <row r="8" spans="1:10" ht="20.399999999999999" customHeight="1" x14ac:dyDescent="0.3">
      <c r="A8" s="72"/>
      <c r="B8" s="73" t="s">
        <v>5</v>
      </c>
      <c r="C8" s="74"/>
      <c r="D8" s="74"/>
      <c r="E8" s="80">
        <v>4</v>
      </c>
      <c r="F8" s="75"/>
      <c r="G8" s="69"/>
      <c r="H8" s="75"/>
      <c r="I8" s="76"/>
      <c r="J8" s="77"/>
    </row>
    <row r="9" spans="1:10" s="79" customFormat="1" ht="10.95" customHeight="1" x14ac:dyDescent="0.3">
      <c r="A9" s="72"/>
      <c r="B9" s="74"/>
      <c r="C9" s="74"/>
      <c r="D9" s="74"/>
      <c r="E9" s="78"/>
      <c r="F9" s="78"/>
      <c r="G9" s="69"/>
      <c r="H9" s="78"/>
      <c r="I9" s="81"/>
      <c r="J9" s="77"/>
    </row>
    <row r="10" spans="1:10" ht="37.950000000000003" customHeight="1" x14ac:dyDescent="0.3">
      <c r="A10" s="183" t="s">
        <v>6</v>
      </c>
      <c r="B10" s="184"/>
      <c r="C10" s="184"/>
      <c r="D10" s="184"/>
      <c r="E10" s="184"/>
      <c r="F10" s="184"/>
      <c r="G10" s="184"/>
      <c r="H10" s="184"/>
      <c r="I10" s="184"/>
      <c r="J10" s="82"/>
    </row>
    <row r="11" spans="1:10" ht="24.6" customHeight="1" x14ac:dyDescent="0.3">
      <c r="A11" s="164" t="s">
        <v>7</v>
      </c>
      <c r="B11" s="185"/>
      <c r="C11" s="180" t="s">
        <v>484</v>
      </c>
      <c r="D11" s="181"/>
      <c r="E11" s="83"/>
      <c r="F11" s="133" t="s">
        <v>8</v>
      </c>
      <c r="G11" s="179"/>
      <c r="H11" s="173" t="s">
        <v>485</v>
      </c>
      <c r="I11" s="174"/>
      <c r="J11" s="84"/>
    </row>
    <row r="12" spans="1:10" ht="14.4" customHeight="1" x14ac:dyDescent="0.3">
      <c r="A12" s="85"/>
      <c r="B12" s="86"/>
      <c r="C12" s="86"/>
      <c r="D12" s="86"/>
      <c r="E12" s="186"/>
      <c r="F12" s="186"/>
      <c r="G12" s="186"/>
      <c r="H12" s="186"/>
      <c r="I12" s="87"/>
      <c r="J12" s="84"/>
    </row>
    <row r="13" spans="1:10" ht="21" customHeight="1" x14ac:dyDescent="0.3">
      <c r="A13" s="132" t="s">
        <v>9</v>
      </c>
      <c r="B13" s="179"/>
      <c r="C13" s="180" t="s">
        <v>486</v>
      </c>
      <c r="D13" s="181"/>
      <c r="E13" s="199"/>
      <c r="F13" s="186"/>
      <c r="G13" s="186"/>
      <c r="H13" s="186"/>
      <c r="I13" s="87"/>
      <c r="J13" s="84"/>
    </row>
    <row r="14" spans="1:10" ht="10.95" customHeight="1" x14ac:dyDescent="0.3">
      <c r="A14" s="83"/>
      <c r="B14" s="87"/>
      <c r="C14" s="86"/>
      <c r="D14" s="86"/>
      <c r="E14" s="139"/>
      <c r="F14" s="139"/>
      <c r="G14" s="139"/>
      <c r="H14" s="139"/>
      <c r="I14" s="86"/>
      <c r="J14" s="88"/>
    </row>
    <row r="15" spans="1:10" ht="22.95" customHeight="1" x14ac:dyDescent="0.3">
      <c r="A15" s="132" t="s">
        <v>10</v>
      </c>
      <c r="B15" s="179"/>
      <c r="C15" s="180" t="s">
        <v>487</v>
      </c>
      <c r="D15" s="181"/>
      <c r="E15" s="182"/>
      <c r="F15" s="166"/>
      <c r="G15" s="89" t="s">
        <v>11</v>
      </c>
      <c r="H15" s="175" t="s">
        <v>488</v>
      </c>
      <c r="I15" s="176"/>
      <c r="J15" s="90"/>
    </row>
    <row r="16" spans="1:10" ht="10.95" customHeight="1" x14ac:dyDescent="0.3">
      <c r="A16" s="83"/>
      <c r="B16" s="87"/>
      <c r="C16" s="86"/>
      <c r="D16" s="86"/>
      <c r="E16" s="139"/>
      <c r="F16" s="139"/>
      <c r="G16" s="139"/>
      <c r="H16" s="139"/>
      <c r="I16" s="86"/>
      <c r="J16" s="88"/>
    </row>
    <row r="17" spans="1:10" ht="22.95" customHeight="1" x14ac:dyDescent="0.3">
      <c r="A17" s="91"/>
      <c r="B17" s="89" t="s">
        <v>12</v>
      </c>
      <c r="C17" s="175">
        <v>199</v>
      </c>
      <c r="D17" s="176"/>
      <c r="E17" s="92"/>
      <c r="F17" s="92"/>
      <c r="G17" s="92"/>
      <c r="H17" s="92"/>
      <c r="I17" s="92"/>
      <c r="J17" s="90"/>
    </row>
    <row r="18" spans="1:10" x14ac:dyDescent="0.3">
      <c r="A18" s="177"/>
      <c r="B18" s="178"/>
      <c r="C18" s="139"/>
      <c r="D18" s="139"/>
      <c r="E18" s="139"/>
      <c r="F18" s="139"/>
      <c r="G18" s="139"/>
      <c r="H18" s="139"/>
      <c r="I18" s="86"/>
      <c r="J18" s="88"/>
    </row>
    <row r="19" spans="1:10" x14ac:dyDescent="0.3">
      <c r="A19" s="164" t="s">
        <v>13</v>
      </c>
      <c r="B19" s="165"/>
      <c r="C19" s="143" t="s">
        <v>489</v>
      </c>
      <c r="D19" s="144"/>
      <c r="E19" s="144"/>
      <c r="F19" s="144"/>
      <c r="G19" s="144"/>
      <c r="H19" s="144"/>
      <c r="I19" s="144"/>
      <c r="J19" s="145"/>
    </row>
    <row r="20" spans="1:10" x14ac:dyDescent="0.3">
      <c r="A20" s="85"/>
      <c r="B20" s="86"/>
      <c r="C20" s="93"/>
      <c r="D20" s="86"/>
      <c r="E20" s="139"/>
      <c r="F20" s="139"/>
      <c r="G20" s="139"/>
      <c r="H20" s="139"/>
      <c r="I20" s="86"/>
      <c r="J20" s="88"/>
    </row>
    <row r="21" spans="1:10" x14ac:dyDescent="0.3">
      <c r="A21" s="164" t="s">
        <v>14</v>
      </c>
      <c r="B21" s="165"/>
      <c r="C21" s="173" t="s">
        <v>490</v>
      </c>
      <c r="D21" s="174"/>
      <c r="E21" s="139"/>
      <c r="F21" s="139"/>
      <c r="G21" s="143" t="s">
        <v>491</v>
      </c>
      <c r="H21" s="144"/>
      <c r="I21" s="144"/>
      <c r="J21" s="145"/>
    </row>
    <row r="22" spans="1:10" x14ac:dyDescent="0.3">
      <c r="A22" s="85"/>
      <c r="B22" s="86"/>
      <c r="C22" s="86"/>
      <c r="D22" s="86"/>
      <c r="E22" s="139"/>
      <c r="F22" s="139"/>
      <c r="G22" s="139"/>
      <c r="H22" s="139"/>
      <c r="I22" s="86"/>
      <c r="J22" s="88"/>
    </row>
    <row r="23" spans="1:10" x14ac:dyDescent="0.3">
      <c r="A23" s="164" t="s">
        <v>15</v>
      </c>
      <c r="B23" s="165"/>
      <c r="C23" s="143" t="s">
        <v>492</v>
      </c>
      <c r="D23" s="144"/>
      <c r="E23" s="144"/>
      <c r="F23" s="144"/>
      <c r="G23" s="144"/>
      <c r="H23" s="144"/>
      <c r="I23" s="144"/>
      <c r="J23" s="145"/>
    </row>
    <row r="24" spans="1:10" x14ac:dyDescent="0.3">
      <c r="A24" s="85"/>
      <c r="B24" s="86"/>
      <c r="C24" s="86"/>
      <c r="D24" s="86"/>
      <c r="E24" s="139"/>
      <c r="F24" s="139"/>
      <c r="G24" s="139"/>
      <c r="H24" s="139"/>
      <c r="I24" s="86"/>
      <c r="J24" s="88"/>
    </row>
    <row r="25" spans="1:10" x14ac:dyDescent="0.3">
      <c r="A25" s="164" t="s">
        <v>16</v>
      </c>
      <c r="B25" s="165"/>
      <c r="C25" s="167" t="s">
        <v>493</v>
      </c>
      <c r="D25" s="168"/>
      <c r="E25" s="168"/>
      <c r="F25" s="168"/>
      <c r="G25" s="168"/>
      <c r="H25" s="168"/>
      <c r="I25" s="168"/>
      <c r="J25" s="169"/>
    </row>
    <row r="26" spans="1:10" x14ac:dyDescent="0.3">
      <c r="A26" s="85"/>
      <c r="B26" s="86"/>
      <c r="C26" s="93"/>
      <c r="D26" s="86"/>
      <c r="E26" s="139"/>
      <c r="F26" s="139"/>
      <c r="G26" s="139"/>
      <c r="H26" s="139"/>
      <c r="I26" s="86"/>
      <c r="J26" s="88"/>
    </row>
    <row r="27" spans="1:10" x14ac:dyDescent="0.3">
      <c r="A27" s="164" t="s">
        <v>17</v>
      </c>
      <c r="B27" s="165"/>
      <c r="C27" s="170" t="s">
        <v>494</v>
      </c>
      <c r="D27" s="171"/>
      <c r="E27" s="171"/>
      <c r="F27" s="171"/>
      <c r="G27" s="171"/>
      <c r="H27" s="171"/>
      <c r="I27" s="171"/>
      <c r="J27" s="172"/>
    </row>
    <row r="28" spans="1:10" ht="13.95" customHeight="1" x14ac:dyDescent="0.3">
      <c r="A28" s="85"/>
      <c r="B28" s="86"/>
      <c r="C28" s="93"/>
      <c r="D28" s="86"/>
      <c r="E28" s="139"/>
      <c r="F28" s="139"/>
      <c r="G28" s="139"/>
      <c r="H28" s="139"/>
      <c r="I28" s="86"/>
      <c r="J28" s="88"/>
    </row>
    <row r="29" spans="1:10" ht="22.95" customHeight="1" x14ac:dyDescent="0.3">
      <c r="A29" s="132" t="s">
        <v>18</v>
      </c>
      <c r="B29" s="165"/>
      <c r="C29" s="108">
        <v>3826</v>
      </c>
      <c r="D29" s="95"/>
      <c r="E29" s="146"/>
      <c r="F29" s="146"/>
      <c r="G29" s="146"/>
      <c r="H29" s="146"/>
      <c r="I29" s="96"/>
      <c r="J29" s="97"/>
    </row>
    <row r="30" spans="1:10" x14ac:dyDescent="0.3">
      <c r="A30" s="85"/>
      <c r="B30" s="86"/>
      <c r="C30" s="86"/>
      <c r="D30" s="86"/>
      <c r="E30" s="139"/>
      <c r="F30" s="139"/>
      <c r="G30" s="139"/>
      <c r="H30" s="139"/>
      <c r="I30" s="96"/>
      <c r="J30" s="97"/>
    </row>
    <row r="31" spans="1:10" x14ac:dyDescent="0.3">
      <c r="A31" s="164" t="s">
        <v>19</v>
      </c>
      <c r="B31" s="165"/>
      <c r="C31" s="108" t="s">
        <v>495</v>
      </c>
      <c r="D31" s="163" t="s">
        <v>20</v>
      </c>
      <c r="E31" s="150"/>
      <c r="F31" s="150"/>
      <c r="G31" s="150"/>
      <c r="H31" s="86"/>
      <c r="I31" s="98" t="s">
        <v>21</v>
      </c>
      <c r="J31" s="99" t="s">
        <v>22</v>
      </c>
    </row>
    <row r="32" spans="1:10" x14ac:dyDescent="0.3">
      <c r="A32" s="164"/>
      <c r="B32" s="165"/>
      <c r="C32" s="100"/>
      <c r="D32" s="69"/>
      <c r="E32" s="166"/>
      <c r="F32" s="166"/>
      <c r="G32" s="166"/>
      <c r="H32" s="166"/>
      <c r="I32" s="96"/>
      <c r="J32" s="97"/>
    </row>
    <row r="33" spans="1:10" x14ac:dyDescent="0.3">
      <c r="A33" s="164" t="s">
        <v>23</v>
      </c>
      <c r="B33" s="165"/>
      <c r="C33" s="94" t="s">
        <v>496</v>
      </c>
      <c r="D33" s="163" t="s">
        <v>24</v>
      </c>
      <c r="E33" s="150"/>
      <c r="F33" s="150"/>
      <c r="G33" s="150"/>
      <c r="H33" s="92"/>
      <c r="I33" s="98" t="s">
        <v>25</v>
      </c>
      <c r="J33" s="99" t="s">
        <v>26</v>
      </c>
    </row>
    <row r="34" spans="1:10" x14ac:dyDescent="0.3">
      <c r="A34" s="85"/>
      <c r="B34" s="86"/>
      <c r="C34" s="86"/>
      <c r="D34" s="86"/>
      <c r="E34" s="139"/>
      <c r="F34" s="139"/>
      <c r="G34" s="139"/>
      <c r="H34" s="139"/>
      <c r="I34" s="86"/>
      <c r="J34" s="88"/>
    </row>
    <row r="35" spans="1:10" x14ac:dyDescent="0.3">
      <c r="A35" s="163" t="s">
        <v>27</v>
      </c>
      <c r="B35" s="150"/>
      <c r="C35" s="150"/>
      <c r="D35" s="150"/>
      <c r="E35" s="150" t="s">
        <v>28</v>
      </c>
      <c r="F35" s="150"/>
      <c r="G35" s="150"/>
      <c r="H35" s="150"/>
      <c r="I35" s="150"/>
      <c r="J35" s="101" t="s">
        <v>29</v>
      </c>
    </row>
    <row r="36" spans="1:10" x14ac:dyDescent="0.3">
      <c r="A36" s="85"/>
      <c r="B36" s="86"/>
      <c r="C36" s="86"/>
      <c r="D36" s="86"/>
      <c r="E36" s="139"/>
      <c r="F36" s="139"/>
      <c r="G36" s="139"/>
      <c r="H36" s="139"/>
      <c r="I36" s="86"/>
      <c r="J36" s="97"/>
    </row>
    <row r="37" spans="1:10" x14ac:dyDescent="0.3">
      <c r="A37" s="129" t="s">
        <v>497</v>
      </c>
      <c r="B37" s="130"/>
      <c r="C37" s="130"/>
      <c r="D37" s="130"/>
      <c r="E37" s="129" t="s">
        <v>491</v>
      </c>
      <c r="F37" s="130"/>
      <c r="G37" s="130"/>
      <c r="H37" s="130"/>
      <c r="I37" s="131"/>
      <c r="J37" s="116" t="s">
        <v>498</v>
      </c>
    </row>
    <row r="38" spans="1:10" x14ac:dyDescent="0.3">
      <c r="A38" s="85"/>
      <c r="B38" s="86"/>
      <c r="C38" s="93"/>
      <c r="D38" s="162"/>
      <c r="E38" s="162"/>
      <c r="F38" s="162"/>
      <c r="G38" s="162"/>
      <c r="H38" s="162"/>
      <c r="I38" s="162"/>
      <c r="J38" s="88"/>
    </row>
    <row r="39" spans="1:10" x14ac:dyDescent="0.3">
      <c r="A39" s="129" t="s">
        <v>499</v>
      </c>
      <c r="B39" s="130"/>
      <c r="C39" s="130"/>
      <c r="D39" s="131"/>
      <c r="E39" s="129" t="s">
        <v>491</v>
      </c>
      <c r="F39" s="130"/>
      <c r="G39" s="130"/>
      <c r="H39" s="130"/>
      <c r="I39" s="131"/>
      <c r="J39" s="117" t="s">
        <v>500</v>
      </c>
    </row>
    <row r="40" spans="1:10" x14ac:dyDescent="0.3">
      <c r="A40" s="85"/>
      <c r="B40" s="86"/>
      <c r="C40" s="93"/>
      <c r="D40" s="102"/>
      <c r="E40" s="162"/>
      <c r="F40" s="162"/>
      <c r="G40" s="162"/>
      <c r="H40" s="162"/>
      <c r="I40" s="87"/>
      <c r="J40" s="88"/>
    </row>
    <row r="41" spans="1:10" x14ac:dyDescent="0.3">
      <c r="A41" s="129" t="s">
        <v>501</v>
      </c>
      <c r="B41" s="130"/>
      <c r="C41" s="130"/>
      <c r="D41" s="131"/>
      <c r="E41" s="129" t="s">
        <v>491</v>
      </c>
      <c r="F41" s="130"/>
      <c r="G41" s="130"/>
      <c r="H41" s="130"/>
      <c r="I41" s="131"/>
      <c r="J41" s="117" t="s">
        <v>502</v>
      </c>
    </row>
    <row r="42" spans="1:10" x14ac:dyDescent="0.3">
      <c r="A42" s="85"/>
      <c r="B42" s="86"/>
      <c r="C42" s="93"/>
      <c r="D42" s="102"/>
      <c r="E42" s="162"/>
      <c r="F42" s="162"/>
      <c r="G42" s="162"/>
      <c r="H42" s="162"/>
      <c r="I42" s="87"/>
      <c r="J42" s="88"/>
    </row>
    <row r="43" spans="1:10" x14ac:dyDescent="0.3">
      <c r="A43" s="129" t="s">
        <v>503</v>
      </c>
      <c r="B43" s="130"/>
      <c r="C43" s="130"/>
      <c r="D43" s="131"/>
      <c r="E43" s="129" t="s">
        <v>504</v>
      </c>
      <c r="F43" s="130"/>
      <c r="G43" s="130"/>
      <c r="H43" s="130"/>
      <c r="I43" s="131"/>
      <c r="J43" s="115">
        <v>20097647</v>
      </c>
    </row>
    <row r="44" spans="1:10" x14ac:dyDescent="0.3">
      <c r="A44" s="103"/>
      <c r="B44" s="93"/>
      <c r="C44" s="159"/>
      <c r="D44" s="159"/>
      <c r="E44" s="139"/>
      <c r="F44" s="139"/>
      <c r="G44" s="159"/>
      <c r="H44" s="159"/>
      <c r="I44" s="159"/>
      <c r="J44" s="88"/>
    </row>
    <row r="45" spans="1:10" x14ac:dyDescent="0.3">
      <c r="A45" s="129" t="s">
        <v>505</v>
      </c>
      <c r="B45" s="130"/>
      <c r="C45" s="130"/>
      <c r="D45" s="131"/>
      <c r="E45" s="129" t="s">
        <v>506</v>
      </c>
      <c r="F45" s="130"/>
      <c r="G45" s="130"/>
      <c r="H45" s="130"/>
      <c r="I45" s="131"/>
      <c r="J45" s="115">
        <v>7810318</v>
      </c>
    </row>
    <row r="46" spans="1:10" x14ac:dyDescent="0.3">
      <c r="A46" s="103"/>
      <c r="B46" s="93"/>
      <c r="C46" s="93"/>
      <c r="D46" s="86"/>
      <c r="E46" s="161"/>
      <c r="F46" s="161"/>
      <c r="G46" s="159"/>
      <c r="H46" s="159"/>
      <c r="I46" s="86"/>
      <c r="J46" s="88"/>
    </row>
    <row r="47" spans="1:10" x14ac:dyDescent="0.3">
      <c r="A47" s="129" t="s">
        <v>507</v>
      </c>
      <c r="B47" s="130"/>
      <c r="C47" s="130"/>
      <c r="D47" s="131"/>
      <c r="E47" s="129" t="s">
        <v>508</v>
      </c>
      <c r="F47" s="130"/>
      <c r="G47" s="130"/>
      <c r="H47" s="130"/>
      <c r="I47" s="131"/>
      <c r="J47" s="117" t="s">
        <v>509</v>
      </c>
    </row>
    <row r="48" spans="1:10" x14ac:dyDescent="0.3">
      <c r="A48" s="109"/>
      <c r="B48" s="110"/>
      <c r="C48" s="110"/>
      <c r="D48" s="110"/>
      <c r="E48" s="110"/>
      <c r="F48" s="110"/>
      <c r="G48" s="110"/>
      <c r="H48" s="110"/>
      <c r="I48" s="110"/>
      <c r="J48" s="111"/>
    </row>
    <row r="49" spans="1:10" x14ac:dyDescent="0.3">
      <c r="A49" s="129" t="s">
        <v>510</v>
      </c>
      <c r="B49" s="130"/>
      <c r="C49" s="130"/>
      <c r="D49" s="131"/>
      <c r="E49" s="129" t="s">
        <v>508</v>
      </c>
      <c r="F49" s="130"/>
      <c r="G49" s="130"/>
      <c r="H49" s="130"/>
      <c r="I49" s="131"/>
      <c r="J49" s="117" t="s">
        <v>511</v>
      </c>
    </row>
    <row r="50" spans="1:10" x14ac:dyDescent="0.3">
      <c r="A50" s="109"/>
      <c r="B50" s="110"/>
      <c r="C50" s="110"/>
      <c r="D50" s="110"/>
      <c r="E50" s="110"/>
      <c r="F50" s="110"/>
      <c r="G50" s="110"/>
      <c r="H50" s="110"/>
      <c r="I50" s="110"/>
      <c r="J50" s="111"/>
    </row>
    <row r="51" spans="1:10" x14ac:dyDescent="0.3">
      <c r="A51" s="129" t="s">
        <v>512</v>
      </c>
      <c r="B51" s="130"/>
      <c r="C51" s="130"/>
      <c r="D51" s="131"/>
      <c r="E51" s="129" t="s">
        <v>491</v>
      </c>
      <c r="F51" s="130"/>
      <c r="G51" s="130"/>
      <c r="H51" s="130"/>
      <c r="I51" s="131"/>
      <c r="J51" s="117" t="s">
        <v>513</v>
      </c>
    </row>
    <row r="52" spans="1:10" x14ac:dyDescent="0.3">
      <c r="A52" s="109"/>
      <c r="B52" s="110"/>
      <c r="C52" s="110"/>
      <c r="D52" s="110"/>
      <c r="E52" s="110"/>
      <c r="F52" s="110"/>
      <c r="G52" s="110"/>
      <c r="H52" s="110"/>
      <c r="I52" s="110"/>
      <c r="J52" s="111"/>
    </row>
    <row r="53" spans="1:10" x14ac:dyDescent="0.3">
      <c r="A53" s="129" t="s">
        <v>514</v>
      </c>
      <c r="B53" s="130"/>
      <c r="C53" s="130"/>
      <c r="D53" s="131"/>
      <c r="E53" s="129" t="s">
        <v>491</v>
      </c>
      <c r="F53" s="130"/>
      <c r="G53" s="130"/>
      <c r="H53" s="130"/>
      <c r="I53" s="131"/>
      <c r="J53" s="117" t="s">
        <v>515</v>
      </c>
    </row>
    <row r="54" spans="1:10" x14ac:dyDescent="0.3">
      <c r="A54" s="112"/>
      <c r="B54" s="113"/>
      <c r="C54" s="113"/>
      <c r="D54" s="113"/>
      <c r="E54" s="113"/>
      <c r="F54" s="113"/>
      <c r="G54" s="113"/>
      <c r="H54" s="113"/>
      <c r="I54" s="113"/>
      <c r="J54" s="114"/>
    </row>
    <row r="55" spans="1:10" x14ac:dyDescent="0.3">
      <c r="A55" s="129" t="s">
        <v>516</v>
      </c>
      <c r="B55" s="130"/>
      <c r="C55" s="130"/>
      <c r="D55" s="131"/>
      <c r="E55" s="129" t="s">
        <v>491</v>
      </c>
      <c r="F55" s="130"/>
      <c r="G55" s="130"/>
      <c r="H55" s="130"/>
      <c r="I55" s="131"/>
      <c r="J55" s="117" t="s">
        <v>517</v>
      </c>
    </row>
    <row r="56" spans="1:10" x14ac:dyDescent="0.3">
      <c r="A56" s="112"/>
      <c r="B56" s="113"/>
      <c r="C56" s="113"/>
      <c r="D56" s="113"/>
      <c r="E56" s="113"/>
      <c r="F56" s="113"/>
      <c r="G56" s="113"/>
      <c r="H56" s="113"/>
      <c r="I56" s="113"/>
      <c r="J56" s="114"/>
    </row>
    <row r="57" spans="1:10" x14ac:dyDescent="0.3">
      <c r="A57" s="129" t="s">
        <v>518</v>
      </c>
      <c r="B57" s="130"/>
      <c r="C57" s="130"/>
      <c r="D57" s="131"/>
      <c r="E57" s="129" t="s">
        <v>491</v>
      </c>
      <c r="F57" s="130"/>
      <c r="G57" s="130"/>
      <c r="H57" s="130"/>
      <c r="I57" s="131"/>
      <c r="J57" s="117" t="s">
        <v>519</v>
      </c>
    </row>
    <row r="58" spans="1:10" x14ac:dyDescent="0.3">
      <c r="A58" s="112"/>
      <c r="B58" s="113"/>
      <c r="C58" s="113"/>
      <c r="D58" s="113"/>
      <c r="E58" s="113"/>
      <c r="F58" s="113"/>
      <c r="G58" s="113"/>
      <c r="H58" s="113"/>
      <c r="I58" s="113"/>
      <c r="J58" s="114"/>
    </row>
    <row r="59" spans="1:10" x14ac:dyDescent="0.3">
      <c r="A59" s="129" t="s">
        <v>520</v>
      </c>
      <c r="B59" s="130"/>
      <c r="C59" s="130"/>
      <c r="D59" s="131"/>
      <c r="E59" s="129" t="s">
        <v>491</v>
      </c>
      <c r="F59" s="130"/>
      <c r="G59" s="130"/>
      <c r="H59" s="130"/>
      <c r="I59" s="131"/>
      <c r="J59" s="117" t="s">
        <v>521</v>
      </c>
    </row>
    <row r="60" spans="1:10" x14ac:dyDescent="0.3">
      <c r="A60" s="112"/>
      <c r="B60" s="113"/>
      <c r="C60" s="113"/>
      <c r="D60" s="113"/>
      <c r="E60" s="113"/>
      <c r="F60" s="113"/>
      <c r="G60" s="113"/>
      <c r="H60" s="113"/>
      <c r="I60" s="113"/>
      <c r="J60" s="114"/>
    </row>
    <row r="61" spans="1:10" x14ac:dyDescent="0.3">
      <c r="A61" s="129" t="s">
        <v>522</v>
      </c>
      <c r="B61" s="130"/>
      <c r="C61" s="130"/>
      <c r="D61" s="131"/>
      <c r="E61" s="129" t="s">
        <v>491</v>
      </c>
      <c r="F61" s="130"/>
      <c r="G61" s="130"/>
      <c r="H61" s="130"/>
      <c r="I61" s="131"/>
      <c r="J61" s="117" t="s">
        <v>523</v>
      </c>
    </row>
    <row r="62" spans="1:10" x14ac:dyDescent="0.3">
      <c r="A62" s="112"/>
      <c r="B62" s="113"/>
      <c r="C62" s="113"/>
      <c r="D62" s="113"/>
      <c r="E62" s="113"/>
      <c r="F62" s="113"/>
      <c r="G62" s="113"/>
      <c r="H62" s="113"/>
      <c r="I62" s="113"/>
      <c r="J62" s="114"/>
    </row>
    <row r="63" spans="1:10" x14ac:dyDescent="0.3">
      <c r="A63" s="129" t="s">
        <v>524</v>
      </c>
      <c r="B63" s="130"/>
      <c r="C63" s="130"/>
      <c r="D63" s="131"/>
      <c r="E63" s="129" t="s">
        <v>525</v>
      </c>
      <c r="F63" s="130"/>
      <c r="G63" s="130"/>
      <c r="H63" s="130"/>
      <c r="I63" s="131"/>
      <c r="J63" s="117" t="s">
        <v>526</v>
      </c>
    </row>
    <row r="64" spans="1:10" x14ac:dyDescent="0.3">
      <c r="A64" s="112"/>
      <c r="B64" s="113"/>
      <c r="C64" s="113"/>
      <c r="D64" s="113"/>
      <c r="E64" s="113"/>
      <c r="F64" s="113"/>
      <c r="G64" s="113"/>
      <c r="H64" s="113"/>
      <c r="I64" s="113"/>
      <c r="J64" s="114"/>
    </row>
    <row r="65" spans="1:10" x14ac:dyDescent="0.3">
      <c r="A65" s="129" t="s">
        <v>527</v>
      </c>
      <c r="B65" s="130"/>
      <c r="C65" s="130"/>
      <c r="D65" s="131"/>
      <c r="E65" s="129" t="s">
        <v>491</v>
      </c>
      <c r="F65" s="130"/>
      <c r="G65" s="130"/>
      <c r="H65" s="130"/>
      <c r="I65" s="131"/>
      <c r="J65" s="117" t="s">
        <v>528</v>
      </c>
    </row>
    <row r="66" spans="1:10" x14ac:dyDescent="0.3">
      <c r="A66" s="112"/>
      <c r="B66" s="113"/>
      <c r="C66" s="113"/>
      <c r="D66" s="113"/>
      <c r="E66" s="113"/>
      <c r="F66" s="113"/>
      <c r="G66" s="113"/>
      <c r="H66" s="113"/>
      <c r="I66" s="113"/>
      <c r="J66" s="114"/>
    </row>
    <row r="67" spans="1:10" x14ac:dyDescent="0.3">
      <c r="A67" s="129" t="s">
        <v>529</v>
      </c>
      <c r="B67" s="130"/>
      <c r="C67" s="130"/>
      <c r="D67" s="131"/>
      <c r="E67" s="129" t="s">
        <v>491</v>
      </c>
      <c r="F67" s="130"/>
      <c r="G67" s="130"/>
      <c r="H67" s="130"/>
      <c r="I67" s="131"/>
      <c r="J67" s="117" t="s">
        <v>530</v>
      </c>
    </row>
    <row r="68" spans="1:10" x14ac:dyDescent="0.3">
      <c r="A68" s="103"/>
      <c r="B68" s="93"/>
      <c r="C68" s="93"/>
      <c r="D68" s="86"/>
      <c r="E68" s="139"/>
      <c r="F68" s="139"/>
      <c r="G68" s="159"/>
      <c r="H68" s="159"/>
      <c r="I68" s="86"/>
      <c r="J68" s="104" t="s">
        <v>30</v>
      </c>
    </row>
    <row r="69" spans="1:10" x14ac:dyDescent="0.3">
      <c r="A69" s="103"/>
      <c r="B69" s="93"/>
      <c r="C69" s="93"/>
      <c r="D69" s="86"/>
      <c r="E69" s="139"/>
      <c r="F69" s="139"/>
      <c r="G69" s="159"/>
      <c r="H69" s="159"/>
      <c r="I69" s="86"/>
      <c r="J69" s="104" t="s">
        <v>31</v>
      </c>
    </row>
    <row r="70" spans="1:10" ht="14.4" customHeight="1" x14ac:dyDescent="0.3">
      <c r="A70" s="132" t="s">
        <v>32</v>
      </c>
      <c r="B70" s="133"/>
      <c r="C70" s="152" t="s">
        <v>531</v>
      </c>
      <c r="D70" s="153"/>
      <c r="E70" s="154" t="s">
        <v>33</v>
      </c>
      <c r="F70" s="155"/>
      <c r="G70" s="156"/>
      <c r="H70" s="157"/>
      <c r="I70" s="157"/>
      <c r="J70" s="158"/>
    </row>
    <row r="71" spans="1:10" x14ac:dyDescent="0.3">
      <c r="A71" s="103"/>
      <c r="B71" s="93"/>
      <c r="C71" s="159"/>
      <c r="D71" s="159"/>
      <c r="E71" s="139"/>
      <c r="F71" s="139"/>
      <c r="G71" s="160" t="s">
        <v>34</v>
      </c>
      <c r="H71" s="160"/>
      <c r="I71" s="160"/>
      <c r="J71" s="77"/>
    </row>
    <row r="72" spans="1:10" ht="13.95" customHeight="1" x14ac:dyDescent="0.3">
      <c r="A72" s="132" t="s">
        <v>35</v>
      </c>
      <c r="B72" s="133"/>
      <c r="C72" s="143" t="s">
        <v>532</v>
      </c>
      <c r="D72" s="144"/>
      <c r="E72" s="144"/>
      <c r="F72" s="144"/>
      <c r="G72" s="144"/>
      <c r="H72" s="144"/>
      <c r="I72" s="144"/>
      <c r="J72" s="145"/>
    </row>
    <row r="73" spans="1:10" x14ac:dyDescent="0.3">
      <c r="A73" s="85"/>
      <c r="B73" s="86"/>
      <c r="C73" s="146" t="s">
        <v>36</v>
      </c>
      <c r="D73" s="146"/>
      <c r="E73" s="146"/>
      <c r="F73" s="146"/>
      <c r="G73" s="146"/>
      <c r="H73" s="146"/>
      <c r="I73" s="146"/>
      <c r="J73" s="88"/>
    </row>
    <row r="74" spans="1:10" x14ac:dyDescent="0.3">
      <c r="A74" s="132" t="s">
        <v>37</v>
      </c>
      <c r="B74" s="133"/>
      <c r="C74" s="147" t="s">
        <v>533</v>
      </c>
      <c r="D74" s="148"/>
      <c r="E74" s="149"/>
      <c r="F74" s="139"/>
      <c r="G74" s="139"/>
      <c r="H74" s="150"/>
      <c r="I74" s="150"/>
      <c r="J74" s="151"/>
    </row>
    <row r="75" spans="1:10" x14ac:dyDescent="0.3">
      <c r="A75" s="85"/>
      <c r="B75" s="86"/>
      <c r="C75" s="93"/>
      <c r="D75" s="86"/>
      <c r="E75" s="139"/>
      <c r="F75" s="139"/>
      <c r="G75" s="139"/>
      <c r="H75" s="139"/>
      <c r="I75" s="86"/>
      <c r="J75" s="88"/>
    </row>
    <row r="76" spans="1:10" ht="14.4" customHeight="1" x14ac:dyDescent="0.3">
      <c r="A76" s="132" t="s">
        <v>38</v>
      </c>
      <c r="B76" s="133"/>
      <c r="C76" s="140" t="s">
        <v>534</v>
      </c>
      <c r="D76" s="141"/>
      <c r="E76" s="141"/>
      <c r="F76" s="141"/>
      <c r="G76" s="141"/>
      <c r="H76" s="141"/>
      <c r="I76" s="141"/>
      <c r="J76" s="142"/>
    </row>
    <row r="77" spans="1:10" x14ac:dyDescent="0.3">
      <c r="A77" s="85"/>
      <c r="B77" s="86"/>
      <c r="C77" s="86"/>
      <c r="D77" s="86"/>
      <c r="E77" s="139"/>
      <c r="F77" s="139"/>
      <c r="G77" s="139"/>
      <c r="H77" s="139"/>
      <c r="I77" s="86"/>
      <c r="J77" s="88"/>
    </row>
    <row r="78" spans="1:10" x14ac:dyDescent="0.3">
      <c r="A78" s="132" t="s">
        <v>39</v>
      </c>
      <c r="B78" s="133"/>
      <c r="C78" s="134"/>
      <c r="D78" s="135"/>
      <c r="E78" s="135"/>
      <c r="F78" s="135"/>
      <c r="G78" s="135"/>
      <c r="H78" s="135"/>
      <c r="I78" s="135"/>
      <c r="J78" s="136"/>
    </row>
    <row r="79" spans="1:10" ht="14.4" customHeight="1" x14ac:dyDescent="0.3">
      <c r="A79" s="85"/>
      <c r="B79" s="86"/>
      <c r="C79" s="137" t="s">
        <v>40</v>
      </c>
      <c r="D79" s="137"/>
      <c r="E79" s="137"/>
      <c r="F79" s="137"/>
      <c r="G79" s="86"/>
      <c r="H79" s="86"/>
      <c r="I79" s="86"/>
      <c r="J79" s="88"/>
    </row>
    <row r="80" spans="1:10" x14ac:dyDescent="0.3">
      <c r="A80" s="132" t="s">
        <v>41</v>
      </c>
      <c r="B80" s="133"/>
      <c r="C80" s="134"/>
      <c r="D80" s="135"/>
      <c r="E80" s="135"/>
      <c r="F80" s="135"/>
      <c r="G80" s="135"/>
      <c r="H80" s="135"/>
      <c r="I80" s="135"/>
      <c r="J80" s="136"/>
    </row>
    <row r="81" spans="1:10" ht="14.4" customHeight="1" x14ac:dyDescent="0.3">
      <c r="A81" s="105"/>
      <c r="B81" s="106"/>
      <c r="C81" s="138" t="s">
        <v>42</v>
      </c>
      <c r="D81" s="138"/>
      <c r="E81" s="138"/>
      <c r="F81" s="138"/>
      <c r="G81" s="138"/>
      <c r="H81" s="106"/>
      <c r="I81" s="106"/>
      <c r="J81" s="107"/>
    </row>
    <row r="88" spans="1:10" ht="27" customHeight="1" x14ac:dyDescent="0.3"/>
    <row r="92" spans="1:10" ht="38.4" customHeight="1" x14ac:dyDescent="0.3"/>
  </sheetData>
  <sheetProtection formatCells="0" insertRows="0"/>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8:F68"/>
    <mergeCell ref="G68:H68"/>
    <mergeCell ref="E69:F69"/>
    <mergeCell ref="G69:H69"/>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78:B78"/>
    <mergeCell ref="C78:J78"/>
    <mergeCell ref="C79:F79"/>
    <mergeCell ref="A80:B80"/>
    <mergeCell ref="C80:J80"/>
    <mergeCell ref="C81:G81"/>
    <mergeCell ref="E75:F75"/>
    <mergeCell ref="G75:H75"/>
    <mergeCell ref="A76:B76"/>
    <mergeCell ref="C76:J76"/>
    <mergeCell ref="E77:F77"/>
    <mergeCell ref="G77:H77"/>
    <mergeCell ref="E59:I59"/>
    <mergeCell ref="A61:D61"/>
    <mergeCell ref="E61:I61"/>
    <mergeCell ref="A63:D63"/>
    <mergeCell ref="E63:I63"/>
    <mergeCell ref="A65:D65"/>
    <mergeCell ref="E65:I65"/>
    <mergeCell ref="A67:D67"/>
    <mergeCell ref="E67:I67"/>
  </mergeCells>
  <dataValidations count="3">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ignoredErrors>
    <ignoredError sqref="J37:J67 C11:D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125"/>
  <sheetViews>
    <sheetView view="pageBreakPreview" topLeftCell="A80" zoomScale="85" zoomScaleNormal="100" zoomScaleSheetLayoutView="85" workbookViewId="0">
      <selection activeCell="D76" sqref="D76:I125"/>
    </sheetView>
  </sheetViews>
  <sheetFormatPr defaultColWidth="8.88671875" defaultRowHeight="13.2" x14ac:dyDescent="0.25"/>
  <cols>
    <col min="1" max="2" width="29.5546875" customWidth="1"/>
    <col min="3" max="3" width="20.88671875" customWidth="1"/>
    <col min="4" max="9" width="10.88671875" style="1" customWidth="1"/>
    <col min="10" max="10" width="9" customWidth="1"/>
    <col min="11" max="12" width="12.6640625" bestFit="1" customWidth="1"/>
    <col min="13" max="13" width="12" bestFit="1" customWidth="1"/>
    <col min="14" max="14" width="10.109375" bestFit="1" customWidth="1"/>
    <col min="15" max="16" width="11.6640625" bestFit="1" customWidth="1"/>
    <col min="17" max="17" width="13.88671875" bestFit="1" customWidth="1"/>
    <col min="18" max="19" width="15.44140625" bestFit="1" customWidth="1"/>
    <col min="20" max="20" width="13.88671875" bestFit="1" customWidth="1"/>
    <col min="21" max="22" width="15.44140625" bestFit="1" customWidth="1"/>
    <col min="23" max="23" width="14.44140625" bestFit="1" customWidth="1"/>
  </cols>
  <sheetData>
    <row r="1" spans="1:9" ht="27" customHeight="1" x14ac:dyDescent="0.25">
      <c r="A1" s="210" t="s">
        <v>43</v>
      </c>
      <c r="B1" s="211"/>
      <c r="C1" s="211"/>
      <c r="D1" s="211"/>
      <c r="E1" s="211"/>
      <c r="F1" s="211"/>
      <c r="G1" s="211"/>
      <c r="H1" s="211"/>
      <c r="I1" s="211"/>
    </row>
    <row r="2" spans="1:9" x14ac:dyDescent="0.25">
      <c r="A2" s="212" t="s">
        <v>568</v>
      </c>
      <c r="B2" s="213"/>
      <c r="C2" s="213"/>
      <c r="D2" s="213"/>
      <c r="E2" s="213"/>
      <c r="F2" s="213"/>
      <c r="G2" s="213"/>
      <c r="H2" s="213"/>
      <c r="I2" s="213"/>
    </row>
    <row r="3" spans="1:9" x14ac:dyDescent="0.25">
      <c r="A3" s="28"/>
      <c r="B3" s="29"/>
      <c r="C3" s="29"/>
      <c r="D3" s="31"/>
      <c r="E3" s="32"/>
      <c r="F3" s="31"/>
      <c r="G3" s="31"/>
      <c r="H3" s="33" t="s">
        <v>44</v>
      </c>
      <c r="I3" s="33"/>
    </row>
    <row r="4" spans="1:9" x14ac:dyDescent="0.25">
      <c r="A4" s="214" t="s">
        <v>45</v>
      </c>
      <c r="B4" s="215"/>
      <c r="C4" s="214" t="s">
        <v>46</v>
      </c>
      <c r="D4" s="200" t="s">
        <v>47</v>
      </c>
      <c r="E4" s="201"/>
      <c r="F4" s="201"/>
      <c r="G4" s="200" t="s">
        <v>48</v>
      </c>
      <c r="H4" s="201"/>
      <c r="I4" s="201"/>
    </row>
    <row r="5" spans="1:9" x14ac:dyDescent="0.25">
      <c r="A5" s="215"/>
      <c r="B5" s="215"/>
      <c r="C5" s="215"/>
      <c r="D5" s="30" t="s">
        <v>49</v>
      </c>
      <c r="E5" s="30" t="s">
        <v>50</v>
      </c>
      <c r="F5" s="30" t="s">
        <v>51</v>
      </c>
      <c r="G5" s="30" t="s">
        <v>52</v>
      </c>
      <c r="H5" s="30" t="s">
        <v>53</v>
      </c>
      <c r="I5" s="30" t="s">
        <v>54</v>
      </c>
    </row>
    <row r="6" spans="1:9" x14ac:dyDescent="0.25">
      <c r="A6" s="214">
        <v>1</v>
      </c>
      <c r="B6" s="215"/>
      <c r="C6" s="20">
        <v>2</v>
      </c>
      <c r="D6" s="34">
        <v>3</v>
      </c>
      <c r="E6" s="34">
        <v>4</v>
      </c>
      <c r="F6" s="34" t="s">
        <v>55</v>
      </c>
      <c r="G6" s="34">
        <v>6</v>
      </c>
      <c r="H6" s="34">
        <v>7</v>
      </c>
      <c r="I6" s="34" t="s">
        <v>56</v>
      </c>
    </row>
    <row r="7" spans="1:9" x14ac:dyDescent="0.25">
      <c r="A7" s="205" t="s">
        <v>57</v>
      </c>
      <c r="B7" s="206"/>
      <c r="C7" s="206"/>
      <c r="D7" s="206"/>
      <c r="E7" s="206"/>
      <c r="F7" s="206"/>
      <c r="G7" s="206"/>
      <c r="H7" s="206"/>
      <c r="I7" s="206"/>
    </row>
    <row r="8" spans="1:9" ht="12.75" customHeight="1" x14ac:dyDescent="0.25">
      <c r="A8" s="204" t="s">
        <v>58</v>
      </c>
      <c r="B8" s="203"/>
      <c r="C8" s="21">
        <v>1</v>
      </c>
      <c r="D8" s="35">
        <f>D9+D10</f>
        <v>472132</v>
      </c>
      <c r="E8" s="35">
        <f>E9+E10</f>
        <v>143869010</v>
      </c>
      <c r="F8" s="35">
        <f>D8+E8</f>
        <v>144341142</v>
      </c>
      <c r="G8" s="35">
        <f t="shared" ref="G8:H8" si="0">G9+G10</f>
        <v>493336</v>
      </c>
      <c r="H8" s="35">
        <f t="shared" si="0"/>
        <v>133501317</v>
      </c>
      <c r="I8" s="35">
        <f>G8+H8</f>
        <v>133994653</v>
      </c>
    </row>
    <row r="9" spans="1:9" ht="12.75" customHeight="1" x14ac:dyDescent="0.25">
      <c r="A9" s="202" t="s">
        <v>59</v>
      </c>
      <c r="B9" s="202"/>
      <c r="C9" s="22">
        <v>2</v>
      </c>
      <c r="D9" s="53">
        <v>0</v>
      </c>
      <c r="E9" s="53">
        <v>0</v>
      </c>
      <c r="F9" s="35">
        <f t="shared" ref="F9:F73" si="1">D9+E9</f>
        <v>0</v>
      </c>
      <c r="G9" s="120">
        <v>0</v>
      </c>
      <c r="H9" s="120">
        <v>0</v>
      </c>
      <c r="I9" s="35">
        <f>G9+H9</f>
        <v>0</v>
      </c>
    </row>
    <row r="10" spans="1:9" x14ac:dyDescent="0.25">
      <c r="A10" s="202" t="s">
        <v>60</v>
      </c>
      <c r="B10" s="202"/>
      <c r="C10" s="22">
        <v>3</v>
      </c>
      <c r="D10" s="53">
        <v>472132</v>
      </c>
      <c r="E10" s="53">
        <v>143869010</v>
      </c>
      <c r="F10" s="35">
        <f t="shared" si="1"/>
        <v>144341142</v>
      </c>
      <c r="G10" s="120">
        <v>493336</v>
      </c>
      <c r="H10" s="120">
        <v>133501317</v>
      </c>
      <c r="I10" s="35">
        <f t="shared" ref="I10:I72" si="2">G10+H10</f>
        <v>133994653</v>
      </c>
    </row>
    <row r="11" spans="1:9" x14ac:dyDescent="0.25">
      <c r="A11" s="204" t="s">
        <v>61</v>
      </c>
      <c r="B11" s="203"/>
      <c r="C11" s="21">
        <v>4</v>
      </c>
      <c r="D11" s="35">
        <f>D12+D13+D14</f>
        <v>17732515</v>
      </c>
      <c r="E11" s="35">
        <f>E12+E13+E14</f>
        <v>799689323</v>
      </c>
      <c r="F11" s="35">
        <f t="shared" si="1"/>
        <v>817421838</v>
      </c>
      <c r="G11" s="35">
        <f t="shared" ref="G11:H11" si="3">G12+G13+G14</f>
        <v>17118306</v>
      </c>
      <c r="H11" s="35">
        <f t="shared" si="3"/>
        <v>824822075</v>
      </c>
      <c r="I11" s="35">
        <f t="shared" si="2"/>
        <v>841940381</v>
      </c>
    </row>
    <row r="12" spans="1:9" x14ac:dyDescent="0.25">
      <c r="A12" s="202" t="s">
        <v>62</v>
      </c>
      <c r="B12" s="202"/>
      <c r="C12" s="22">
        <v>5</v>
      </c>
      <c r="D12" s="119">
        <v>13689938</v>
      </c>
      <c r="E12" s="119">
        <v>402155214</v>
      </c>
      <c r="F12" s="35">
        <f t="shared" si="1"/>
        <v>415845152</v>
      </c>
      <c r="G12" s="120">
        <v>13523604</v>
      </c>
      <c r="H12" s="120">
        <v>414016171</v>
      </c>
      <c r="I12" s="35">
        <f t="shared" si="2"/>
        <v>427539775</v>
      </c>
    </row>
    <row r="13" spans="1:9" x14ac:dyDescent="0.25">
      <c r="A13" s="202" t="s">
        <v>63</v>
      </c>
      <c r="B13" s="202"/>
      <c r="C13" s="22">
        <v>6</v>
      </c>
      <c r="D13" s="119">
        <v>271955</v>
      </c>
      <c r="E13" s="119">
        <v>79170914</v>
      </c>
      <c r="F13" s="35">
        <f t="shared" si="1"/>
        <v>79442869</v>
      </c>
      <c r="G13" s="120">
        <v>449611</v>
      </c>
      <c r="H13" s="120">
        <v>85678714</v>
      </c>
      <c r="I13" s="35">
        <f t="shared" si="2"/>
        <v>86128325</v>
      </c>
    </row>
    <row r="14" spans="1:9" x14ac:dyDescent="0.25">
      <c r="A14" s="202" t="s">
        <v>64</v>
      </c>
      <c r="B14" s="202"/>
      <c r="C14" s="22">
        <v>7</v>
      </c>
      <c r="D14" s="119">
        <v>3770622</v>
      </c>
      <c r="E14" s="119">
        <v>318363195</v>
      </c>
      <c r="F14" s="35">
        <f t="shared" si="1"/>
        <v>322133817</v>
      </c>
      <c r="G14" s="120">
        <v>3145091</v>
      </c>
      <c r="H14" s="120">
        <v>325127190</v>
      </c>
      <c r="I14" s="35">
        <f t="shared" si="2"/>
        <v>328272281</v>
      </c>
    </row>
    <row r="15" spans="1:9" x14ac:dyDescent="0.25">
      <c r="A15" s="204" t="s">
        <v>65</v>
      </c>
      <c r="B15" s="203"/>
      <c r="C15" s="21">
        <v>8</v>
      </c>
      <c r="D15" s="35">
        <f>D16+D17+D21+D40</f>
        <v>3814231702</v>
      </c>
      <c r="E15" s="35">
        <f>E16+E17+E21+E40</f>
        <v>6395107932</v>
      </c>
      <c r="F15" s="35">
        <f t="shared" si="1"/>
        <v>10209339634</v>
      </c>
      <c r="G15" s="35">
        <f t="shared" ref="G15:H15" si="4">G16+G17+G21+G40</f>
        <v>3559778548</v>
      </c>
      <c r="H15" s="35">
        <f t="shared" si="4"/>
        <v>6125698976</v>
      </c>
      <c r="I15" s="35">
        <f t="shared" si="2"/>
        <v>9685477524</v>
      </c>
    </row>
    <row r="16" spans="1:9" ht="22.5" customHeight="1" x14ac:dyDescent="0.25">
      <c r="A16" s="207" t="s">
        <v>66</v>
      </c>
      <c r="B16" s="202"/>
      <c r="C16" s="22">
        <v>9</v>
      </c>
      <c r="D16" s="120">
        <v>1287178</v>
      </c>
      <c r="E16" s="120">
        <v>1070658666</v>
      </c>
      <c r="F16" s="35">
        <f t="shared" si="1"/>
        <v>1071945844</v>
      </c>
      <c r="G16" s="120">
        <v>1243193</v>
      </c>
      <c r="H16" s="120">
        <v>1041833183</v>
      </c>
      <c r="I16" s="35">
        <f t="shared" si="2"/>
        <v>1043076376</v>
      </c>
    </row>
    <row r="17" spans="1:9" ht="29.25" customHeight="1" x14ac:dyDescent="0.25">
      <c r="A17" s="204" t="s">
        <v>67</v>
      </c>
      <c r="B17" s="203"/>
      <c r="C17" s="21">
        <v>10</v>
      </c>
      <c r="D17" s="35">
        <f>D18+D19+D20</f>
        <v>0</v>
      </c>
      <c r="E17" s="35">
        <f>E18+E19+E20</f>
        <v>72411760</v>
      </c>
      <c r="F17" s="35">
        <f t="shared" si="1"/>
        <v>72411760</v>
      </c>
      <c r="G17" s="35">
        <f>G18+G19+G20</f>
        <v>0</v>
      </c>
      <c r="H17" s="35">
        <f t="shared" ref="H17" si="5">H18+H19+H20</f>
        <v>72776066</v>
      </c>
      <c r="I17" s="35">
        <f t="shared" si="2"/>
        <v>72776066</v>
      </c>
    </row>
    <row r="18" spans="1:9" x14ac:dyDescent="0.25">
      <c r="A18" s="202" t="s">
        <v>68</v>
      </c>
      <c r="B18" s="202"/>
      <c r="C18" s="22">
        <v>11</v>
      </c>
      <c r="D18" s="120">
        <v>0</v>
      </c>
      <c r="E18" s="120">
        <v>0</v>
      </c>
      <c r="F18" s="35">
        <f t="shared" si="1"/>
        <v>0</v>
      </c>
      <c r="G18" s="120">
        <v>0</v>
      </c>
      <c r="H18" s="120">
        <v>0</v>
      </c>
      <c r="I18" s="35">
        <f t="shared" si="2"/>
        <v>0</v>
      </c>
    </row>
    <row r="19" spans="1:9" x14ac:dyDescent="0.25">
      <c r="A19" s="202" t="s">
        <v>69</v>
      </c>
      <c r="B19" s="202"/>
      <c r="C19" s="22">
        <v>12</v>
      </c>
      <c r="D19" s="120">
        <v>0</v>
      </c>
      <c r="E19" s="120">
        <v>4778185</v>
      </c>
      <c r="F19" s="35">
        <f t="shared" si="1"/>
        <v>4778185</v>
      </c>
      <c r="G19" s="120">
        <v>0</v>
      </c>
      <c r="H19" s="120">
        <v>5288346</v>
      </c>
      <c r="I19" s="35">
        <f t="shared" si="2"/>
        <v>5288346</v>
      </c>
    </row>
    <row r="20" spans="1:9" x14ac:dyDescent="0.25">
      <c r="A20" s="202" t="s">
        <v>70</v>
      </c>
      <c r="B20" s="202"/>
      <c r="C20" s="22">
        <v>13</v>
      </c>
      <c r="D20" s="120">
        <v>0</v>
      </c>
      <c r="E20" s="120">
        <v>67633575</v>
      </c>
      <c r="F20" s="35">
        <f t="shared" si="1"/>
        <v>67633575</v>
      </c>
      <c r="G20" s="120">
        <v>0</v>
      </c>
      <c r="H20" s="120">
        <v>67487720</v>
      </c>
      <c r="I20" s="35">
        <f t="shared" si="2"/>
        <v>67487720</v>
      </c>
    </row>
    <row r="21" spans="1:9" x14ac:dyDescent="0.25">
      <c r="A21" s="204" t="s">
        <v>71</v>
      </c>
      <c r="B21" s="203"/>
      <c r="C21" s="21">
        <v>14</v>
      </c>
      <c r="D21" s="35">
        <f>D22+D25+D30+D36</f>
        <v>3812944524</v>
      </c>
      <c r="E21" s="35">
        <f>E22+E25+E30+E36</f>
        <v>5252037506</v>
      </c>
      <c r="F21" s="35">
        <f t="shared" si="1"/>
        <v>9064982030</v>
      </c>
      <c r="G21" s="35">
        <f t="shared" ref="G21:H21" si="6">G22+G25+G30+G36</f>
        <v>3558535355</v>
      </c>
      <c r="H21" s="35">
        <f t="shared" si="6"/>
        <v>5011089727</v>
      </c>
      <c r="I21" s="35">
        <f t="shared" si="2"/>
        <v>8569625082</v>
      </c>
    </row>
    <row r="22" spans="1:9" x14ac:dyDescent="0.25">
      <c r="A22" s="203" t="s">
        <v>72</v>
      </c>
      <c r="B22" s="203"/>
      <c r="C22" s="21">
        <v>15</v>
      </c>
      <c r="D22" s="35">
        <f>D23+D24</f>
        <v>1279408121</v>
      </c>
      <c r="E22" s="35">
        <f>E23+E24</f>
        <v>1128479246</v>
      </c>
      <c r="F22" s="35">
        <f t="shared" si="1"/>
        <v>2407887367</v>
      </c>
      <c r="G22" s="35">
        <f t="shared" ref="G22:H22" si="7">G23+G24</f>
        <v>1199079158</v>
      </c>
      <c r="H22" s="35">
        <f t="shared" si="7"/>
        <v>1090158086</v>
      </c>
      <c r="I22" s="35">
        <f t="shared" si="2"/>
        <v>2289237244</v>
      </c>
    </row>
    <row r="23" spans="1:9" x14ac:dyDescent="0.25">
      <c r="A23" s="202" t="s">
        <v>73</v>
      </c>
      <c r="B23" s="202"/>
      <c r="C23" s="22">
        <v>16</v>
      </c>
      <c r="D23" s="120">
        <v>1279408121</v>
      </c>
      <c r="E23" s="120">
        <v>1128479246</v>
      </c>
      <c r="F23" s="35">
        <f t="shared" si="1"/>
        <v>2407887367</v>
      </c>
      <c r="G23" s="120">
        <v>1199079158</v>
      </c>
      <c r="H23" s="120">
        <v>1090158086</v>
      </c>
      <c r="I23" s="35">
        <f t="shared" si="2"/>
        <v>2289237244</v>
      </c>
    </row>
    <row r="24" spans="1:9" x14ac:dyDescent="0.25">
      <c r="A24" s="202" t="s">
        <v>74</v>
      </c>
      <c r="B24" s="202"/>
      <c r="C24" s="22">
        <v>17</v>
      </c>
      <c r="D24" s="120">
        <v>0</v>
      </c>
      <c r="E24" s="120">
        <v>0</v>
      </c>
      <c r="F24" s="35">
        <f t="shared" si="1"/>
        <v>0</v>
      </c>
      <c r="G24" s="120">
        <v>0</v>
      </c>
      <c r="H24" s="120">
        <v>0</v>
      </c>
      <c r="I24" s="35">
        <f t="shared" si="2"/>
        <v>0</v>
      </c>
    </row>
    <row r="25" spans="1:9" x14ac:dyDescent="0.25">
      <c r="A25" s="203" t="s">
        <v>75</v>
      </c>
      <c r="B25" s="203"/>
      <c r="C25" s="21">
        <v>18</v>
      </c>
      <c r="D25" s="35">
        <f>D26+D27+D28+D29</f>
        <v>2256877011</v>
      </c>
      <c r="E25" s="35">
        <f>E26+E27+E28+E29</f>
        <v>3564079383</v>
      </c>
      <c r="F25" s="35">
        <f t="shared" si="1"/>
        <v>5820956394</v>
      </c>
      <c r="G25" s="35">
        <f t="shared" ref="G25:H25" si="8">G26+G27+G28+G29</f>
        <v>2058240039</v>
      </c>
      <c r="H25" s="35">
        <f t="shared" si="8"/>
        <v>3413146243</v>
      </c>
      <c r="I25" s="35">
        <f t="shared" si="2"/>
        <v>5471386282</v>
      </c>
    </row>
    <row r="26" spans="1:9" x14ac:dyDescent="0.25">
      <c r="A26" s="202" t="s">
        <v>76</v>
      </c>
      <c r="B26" s="202"/>
      <c r="C26" s="22">
        <v>19</v>
      </c>
      <c r="D26" s="120">
        <v>78874762</v>
      </c>
      <c r="E26" s="120">
        <v>794171621</v>
      </c>
      <c r="F26" s="35">
        <f t="shared" si="1"/>
        <v>873046383</v>
      </c>
      <c r="G26" s="120">
        <v>84076070</v>
      </c>
      <c r="H26" s="120">
        <v>690073375</v>
      </c>
      <c r="I26" s="35">
        <f t="shared" si="2"/>
        <v>774149445</v>
      </c>
    </row>
    <row r="27" spans="1:9" x14ac:dyDescent="0.25">
      <c r="A27" s="202" t="s">
        <v>77</v>
      </c>
      <c r="B27" s="202"/>
      <c r="C27" s="22">
        <v>20</v>
      </c>
      <c r="D27" s="120">
        <v>2073289542</v>
      </c>
      <c r="E27" s="120">
        <v>2449521308</v>
      </c>
      <c r="F27" s="35">
        <f t="shared" si="1"/>
        <v>4522810850</v>
      </c>
      <c r="G27" s="120">
        <v>1848187753</v>
      </c>
      <c r="H27" s="120">
        <v>2456542805</v>
      </c>
      <c r="I27" s="35">
        <f t="shared" si="2"/>
        <v>4304730558</v>
      </c>
    </row>
    <row r="28" spans="1:9" x14ac:dyDescent="0.25">
      <c r="A28" s="202" t="s">
        <v>78</v>
      </c>
      <c r="B28" s="202"/>
      <c r="C28" s="22">
        <v>21</v>
      </c>
      <c r="D28" s="120">
        <v>104712707</v>
      </c>
      <c r="E28" s="120">
        <v>320386454</v>
      </c>
      <c r="F28" s="35">
        <f t="shared" si="1"/>
        <v>425099161</v>
      </c>
      <c r="G28" s="120">
        <v>125976216</v>
      </c>
      <c r="H28" s="120">
        <v>266530063</v>
      </c>
      <c r="I28" s="35">
        <f t="shared" si="2"/>
        <v>392506279</v>
      </c>
    </row>
    <row r="29" spans="1:9" x14ac:dyDescent="0.25">
      <c r="A29" s="202" t="s">
        <v>79</v>
      </c>
      <c r="B29" s="202"/>
      <c r="C29" s="22">
        <v>22</v>
      </c>
      <c r="D29" s="120">
        <v>0</v>
      </c>
      <c r="E29" s="120">
        <v>0</v>
      </c>
      <c r="F29" s="35">
        <f t="shared" si="1"/>
        <v>0</v>
      </c>
      <c r="G29" s="120">
        <v>0</v>
      </c>
      <c r="H29" s="120">
        <v>0</v>
      </c>
      <c r="I29" s="35">
        <f t="shared" si="2"/>
        <v>0</v>
      </c>
    </row>
    <row r="30" spans="1:9" ht="21" customHeight="1" x14ac:dyDescent="0.25">
      <c r="A30" s="203" t="s">
        <v>80</v>
      </c>
      <c r="B30" s="203"/>
      <c r="C30" s="21">
        <v>23</v>
      </c>
      <c r="D30" s="35">
        <f>D31+D32+D33+D34+D35</f>
        <v>5183476</v>
      </c>
      <c r="E30" s="35">
        <f>E31+E32+E33+E34+E35</f>
        <v>50361276</v>
      </c>
      <c r="F30" s="35">
        <f t="shared" si="1"/>
        <v>55544752</v>
      </c>
      <c r="G30" s="35">
        <f t="shared" ref="G30:H30" si="9">G31+G32+G33+G34+G35</f>
        <v>12882876</v>
      </c>
      <c r="H30" s="35">
        <f t="shared" si="9"/>
        <v>65325467</v>
      </c>
      <c r="I30" s="35">
        <f t="shared" si="2"/>
        <v>78208343</v>
      </c>
    </row>
    <row r="31" spans="1:9" x14ac:dyDescent="0.25">
      <c r="A31" s="202" t="s">
        <v>81</v>
      </c>
      <c r="B31" s="202"/>
      <c r="C31" s="22">
        <v>24</v>
      </c>
      <c r="D31" s="120">
        <v>0</v>
      </c>
      <c r="E31" s="120">
        <v>25765552</v>
      </c>
      <c r="F31" s="35">
        <f t="shared" si="1"/>
        <v>25765552</v>
      </c>
      <c r="G31" s="120">
        <v>0</v>
      </c>
      <c r="H31" s="120">
        <v>22406215</v>
      </c>
      <c r="I31" s="35">
        <f t="shared" si="2"/>
        <v>22406215</v>
      </c>
    </row>
    <row r="32" spans="1:9" x14ac:dyDescent="0.25">
      <c r="A32" s="202" t="s">
        <v>82</v>
      </c>
      <c r="B32" s="202"/>
      <c r="C32" s="22">
        <v>25</v>
      </c>
      <c r="D32" s="120">
        <v>0</v>
      </c>
      <c r="E32" s="120">
        <v>0</v>
      </c>
      <c r="F32" s="35">
        <f t="shared" si="1"/>
        <v>0</v>
      </c>
      <c r="G32" s="120">
        <v>0</v>
      </c>
      <c r="H32" s="120">
        <v>0</v>
      </c>
      <c r="I32" s="35">
        <f t="shared" si="2"/>
        <v>0</v>
      </c>
    </row>
    <row r="33" spans="1:9" x14ac:dyDescent="0.25">
      <c r="A33" s="202" t="s">
        <v>83</v>
      </c>
      <c r="B33" s="202"/>
      <c r="C33" s="22">
        <v>26</v>
      </c>
      <c r="D33" s="120">
        <v>309553</v>
      </c>
      <c r="E33" s="120">
        <v>2723833</v>
      </c>
      <c r="F33" s="35">
        <f t="shared" si="1"/>
        <v>3033386</v>
      </c>
      <c r="G33" s="120">
        <v>2175835</v>
      </c>
      <c r="H33" s="120">
        <v>11430761</v>
      </c>
      <c r="I33" s="35">
        <f t="shared" si="2"/>
        <v>13606596</v>
      </c>
    </row>
    <row r="34" spans="1:9" x14ac:dyDescent="0.25">
      <c r="A34" s="202" t="s">
        <v>84</v>
      </c>
      <c r="B34" s="202"/>
      <c r="C34" s="22">
        <v>27</v>
      </c>
      <c r="D34" s="120">
        <v>4873923</v>
      </c>
      <c r="E34" s="120">
        <v>21871891</v>
      </c>
      <c r="F34" s="35">
        <f t="shared" si="1"/>
        <v>26745814</v>
      </c>
      <c r="G34" s="120">
        <v>10707041</v>
      </c>
      <c r="H34" s="120">
        <v>31488491</v>
      </c>
      <c r="I34" s="35">
        <f t="shared" si="2"/>
        <v>42195532</v>
      </c>
    </row>
    <row r="35" spans="1:9" x14ac:dyDescent="0.25">
      <c r="A35" s="202" t="s">
        <v>85</v>
      </c>
      <c r="B35" s="202"/>
      <c r="C35" s="22">
        <v>28</v>
      </c>
      <c r="D35" s="120">
        <v>0</v>
      </c>
      <c r="E35" s="120">
        <v>0</v>
      </c>
      <c r="F35" s="35">
        <f t="shared" si="1"/>
        <v>0</v>
      </c>
      <c r="G35" s="120">
        <v>0</v>
      </c>
      <c r="H35" s="120">
        <v>0</v>
      </c>
      <c r="I35" s="35">
        <f t="shared" si="2"/>
        <v>0</v>
      </c>
    </row>
    <row r="36" spans="1:9" x14ac:dyDescent="0.25">
      <c r="A36" s="203" t="s">
        <v>86</v>
      </c>
      <c r="B36" s="203"/>
      <c r="C36" s="21">
        <v>29</v>
      </c>
      <c r="D36" s="35">
        <f>D37+D38+D39</f>
        <v>271475916</v>
      </c>
      <c r="E36" s="35">
        <f>E37+E38+E39</f>
        <v>509117601</v>
      </c>
      <c r="F36" s="35">
        <f t="shared" si="1"/>
        <v>780593517</v>
      </c>
      <c r="G36" s="35">
        <f t="shared" ref="G36:H36" si="10">G37+G38+G39</f>
        <v>288333282</v>
      </c>
      <c r="H36" s="35">
        <f t="shared" si="10"/>
        <v>442459931</v>
      </c>
      <c r="I36" s="35">
        <f t="shared" si="2"/>
        <v>730793213</v>
      </c>
    </row>
    <row r="37" spans="1:9" x14ac:dyDescent="0.25">
      <c r="A37" s="202" t="s">
        <v>87</v>
      </c>
      <c r="B37" s="202"/>
      <c r="C37" s="22">
        <v>30</v>
      </c>
      <c r="D37" s="120">
        <v>223330823</v>
      </c>
      <c r="E37" s="120">
        <v>324013977</v>
      </c>
      <c r="F37" s="35">
        <f t="shared" si="1"/>
        <v>547344800</v>
      </c>
      <c r="G37" s="120">
        <v>255587931</v>
      </c>
      <c r="H37" s="120">
        <v>290284622</v>
      </c>
      <c r="I37" s="35">
        <f t="shared" si="2"/>
        <v>545872553</v>
      </c>
    </row>
    <row r="38" spans="1:9" x14ac:dyDescent="0.25">
      <c r="A38" s="202" t="s">
        <v>88</v>
      </c>
      <c r="B38" s="202"/>
      <c r="C38" s="22">
        <v>31</v>
      </c>
      <c r="D38" s="120">
        <v>47426249</v>
      </c>
      <c r="E38" s="120">
        <v>38601483</v>
      </c>
      <c r="F38" s="35">
        <f t="shared" si="1"/>
        <v>86027732</v>
      </c>
      <c r="G38" s="120">
        <v>32745351</v>
      </c>
      <c r="H38" s="120">
        <v>27824838</v>
      </c>
      <c r="I38" s="35">
        <f t="shared" si="2"/>
        <v>60570189</v>
      </c>
    </row>
    <row r="39" spans="1:9" x14ac:dyDescent="0.25">
      <c r="A39" s="202" t="s">
        <v>89</v>
      </c>
      <c r="B39" s="202"/>
      <c r="C39" s="22">
        <v>32</v>
      </c>
      <c r="D39" s="120">
        <v>718844</v>
      </c>
      <c r="E39" s="120">
        <v>146502141</v>
      </c>
      <c r="F39" s="35">
        <f t="shared" si="1"/>
        <v>147220985</v>
      </c>
      <c r="G39" s="120">
        <v>0</v>
      </c>
      <c r="H39" s="120">
        <v>124350471</v>
      </c>
      <c r="I39" s="35">
        <f t="shared" si="2"/>
        <v>124350471</v>
      </c>
    </row>
    <row r="40" spans="1:9" x14ac:dyDescent="0.25">
      <c r="A40" s="207" t="s">
        <v>90</v>
      </c>
      <c r="B40" s="202"/>
      <c r="C40" s="22">
        <v>33</v>
      </c>
      <c r="D40" s="120">
        <v>0</v>
      </c>
      <c r="E40" s="120">
        <v>0</v>
      </c>
      <c r="F40" s="35">
        <f t="shared" si="1"/>
        <v>0</v>
      </c>
      <c r="G40" s="120">
        <v>0</v>
      </c>
      <c r="H40" s="120">
        <v>0</v>
      </c>
      <c r="I40" s="35">
        <f t="shared" si="2"/>
        <v>0</v>
      </c>
    </row>
    <row r="41" spans="1:9" x14ac:dyDescent="0.25">
      <c r="A41" s="207" t="s">
        <v>91</v>
      </c>
      <c r="B41" s="202"/>
      <c r="C41" s="22">
        <v>34</v>
      </c>
      <c r="D41" s="120">
        <v>376481979</v>
      </c>
      <c r="E41" s="120">
        <v>0</v>
      </c>
      <c r="F41" s="35">
        <f t="shared" si="1"/>
        <v>376481979</v>
      </c>
      <c r="G41" s="120">
        <v>218768043</v>
      </c>
      <c r="H41" s="120">
        <v>0</v>
      </c>
      <c r="I41" s="35">
        <f t="shared" si="2"/>
        <v>218768043</v>
      </c>
    </row>
    <row r="42" spans="1:9" x14ac:dyDescent="0.25">
      <c r="A42" s="204" t="s">
        <v>92</v>
      </c>
      <c r="B42" s="203"/>
      <c r="C42" s="21">
        <v>35</v>
      </c>
      <c r="D42" s="35">
        <f>D43+D44+D45+D46+D47+D48+D49</f>
        <v>164115</v>
      </c>
      <c r="E42" s="35">
        <f>E43+E44+E45+E46+E47+E48+E49</f>
        <v>348954558</v>
      </c>
      <c r="F42" s="35">
        <f t="shared" si="1"/>
        <v>349118673</v>
      </c>
      <c r="G42" s="35">
        <f>G43+G44+G45+G46+G47+G48+G49</f>
        <v>193678</v>
      </c>
      <c r="H42" s="35">
        <f>H43+H44+H45+H46+H47+H48+H49</f>
        <v>413362270</v>
      </c>
      <c r="I42" s="35">
        <f t="shared" si="2"/>
        <v>413555948</v>
      </c>
    </row>
    <row r="43" spans="1:9" x14ac:dyDescent="0.25">
      <c r="A43" s="202" t="s">
        <v>93</v>
      </c>
      <c r="B43" s="202"/>
      <c r="C43" s="22">
        <v>36</v>
      </c>
      <c r="D43" s="120">
        <v>143488</v>
      </c>
      <c r="E43" s="120">
        <v>81788923</v>
      </c>
      <c r="F43" s="35">
        <f t="shared" si="1"/>
        <v>81932411</v>
      </c>
      <c r="G43" s="120">
        <v>174143</v>
      </c>
      <c r="H43" s="120">
        <v>95501131</v>
      </c>
      <c r="I43" s="35">
        <f t="shared" si="2"/>
        <v>95675274</v>
      </c>
    </row>
    <row r="44" spans="1:9" x14ac:dyDescent="0.25">
      <c r="A44" s="202" t="s">
        <v>94</v>
      </c>
      <c r="B44" s="202"/>
      <c r="C44" s="22">
        <v>37</v>
      </c>
      <c r="D44" s="120">
        <v>20627</v>
      </c>
      <c r="E44" s="120">
        <v>0</v>
      </c>
      <c r="F44" s="35">
        <f t="shared" si="1"/>
        <v>20627</v>
      </c>
      <c r="G44" s="120">
        <v>19535</v>
      </c>
      <c r="H44" s="120">
        <v>0</v>
      </c>
      <c r="I44" s="35">
        <f t="shared" si="2"/>
        <v>19535</v>
      </c>
    </row>
    <row r="45" spans="1:9" x14ac:dyDescent="0.25">
      <c r="A45" s="202" t="s">
        <v>95</v>
      </c>
      <c r="B45" s="202"/>
      <c r="C45" s="22">
        <v>38</v>
      </c>
      <c r="D45" s="120">
        <v>0</v>
      </c>
      <c r="E45" s="120">
        <v>267041716</v>
      </c>
      <c r="F45" s="35">
        <f t="shared" si="1"/>
        <v>267041716</v>
      </c>
      <c r="G45" s="120">
        <v>0</v>
      </c>
      <c r="H45" s="120">
        <v>317736696</v>
      </c>
      <c r="I45" s="35">
        <f t="shared" si="2"/>
        <v>317736696</v>
      </c>
    </row>
    <row r="46" spans="1:9" x14ac:dyDescent="0.25">
      <c r="A46" s="202" t="s">
        <v>96</v>
      </c>
      <c r="B46" s="202"/>
      <c r="C46" s="22">
        <v>39</v>
      </c>
      <c r="D46" s="120">
        <v>0</v>
      </c>
      <c r="E46" s="120">
        <v>123919</v>
      </c>
      <c r="F46" s="35">
        <f t="shared" si="1"/>
        <v>123919</v>
      </c>
      <c r="G46" s="120">
        <v>0</v>
      </c>
      <c r="H46" s="120">
        <v>124443</v>
      </c>
      <c r="I46" s="35">
        <f t="shared" si="2"/>
        <v>124443</v>
      </c>
    </row>
    <row r="47" spans="1:9" x14ac:dyDescent="0.25">
      <c r="A47" s="202" t="s">
        <v>97</v>
      </c>
      <c r="B47" s="202"/>
      <c r="C47" s="22">
        <v>40</v>
      </c>
      <c r="D47" s="120">
        <v>0</v>
      </c>
      <c r="E47" s="120">
        <v>0</v>
      </c>
      <c r="F47" s="35">
        <f t="shared" si="1"/>
        <v>0</v>
      </c>
      <c r="G47" s="120">
        <v>0</v>
      </c>
      <c r="H47" s="120">
        <v>0</v>
      </c>
      <c r="I47" s="35">
        <f t="shared" si="2"/>
        <v>0</v>
      </c>
    </row>
    <row r="48" spans="1:9" x14ac:dyDescent="0.25">
      <c r="A48" s="202" t="s">
        <v>98</v>
      </c>
      <c r="B48" s="202"/>
      <c r="C48" s="22">
        <v>41</v>
      </c>
      <c r="D48" s="120">
        <v>0</v>
      </c>
      <c r="E48" s="120">
        <v>0</v>
      </c>
      <c r="F48" s="35">
        <f t="shared" si="1"/>
        <v>0</v>
      </c>
      <c r="G48" s="120">
        <v>0</v>
      </c>
      <c r="H48" s="120">
        <v>0</v>
      </c>
      <c r="I48" s="35">
        <f t="shared" si="2"/>
        <v>0</v>
      </c>
    </row>
    <row r="49" spans="1:9" ht="31.5" customHeight="1" x14ac:dyDescent="0.25">
      <c r="A49" s="202" t="s">
        <v>99</v>
      </c>
      <c r="B49" s="202"/>
      <c r="C49" s="22">
        <v>42</v>
      </c>
      <c r="D49" s="120">
        <v>0</v>
      </c>
      <c r="E49" s="120">
        <v>0</v>
      </c>
      <c r="F49" s="35">
        <f t="shared" si="1"/>
        <v>0</v>
      </c>
      <c r="G49" s="120">
        <v>0</v>
      </c>
      <c r="H49" s="120">
        <v>0</v>
      </c>
      <c r="I49" s="35">
        <f t="shared" si="2"/>
        <v>0</v>
      </c>
    </row>
    <row r="50" spans="1:9" x14ac:dyDescent="0.25">
      <c r="A50" s="204" t="s">
        <v>100</v>
      </c>
      <c r="B50" s="203"/>
      <c r="C50" s="21">
        <v>43</v>
      </c>
      <c r="D50" s="35">
        <f>D51+D52</f>
        <v>2125392</v>
      </c>
      <c r="E50" s="35">
        <f>E51+E52</f>
        <v>82469832</v>
      </c>
      <c r="F50" s="35">
        <f t="shared" si="1"/>
        <v>84595224</v>
      </c>
      <c r="G50" s="35">
        <f>G51+G52</f>
        <v>2447898</v>
      </c>
      <c r="H50" s="35">
        <f>H51+H52</f>
        <v>88740045</v>
      </c>
      <c r="I50" s="35">
        <f t="shared" si="2"/>
        <v>91187943</v>
      </c>
    </row>
    <row r="51" spans="1:9" x14ac:dyDescent="0.25">
      <c r="A51" s="202" t="s">
        <v>101</v>
      </c>
      <c r="B51" s="202"/>
      <c r="C51" s="22">
        <v>44</v>
      </c>
      <c r="D51" s="120">
        <v>2125392</v>
      </c>
      <c r="E51" s="120">
        <v>70777210</v>
      </c>
      <c r="F51" s="35">
        <f t="shared" si="1"/>
        <v>72902602</v>
      </c>
      <c r="G51" s="120">
        <v>2447898</v>
      </c>
      <c r="H51" s="120">
        <v>75259116</v>
      </c>
      <c r="I51" s="35">
        <f t="shared" si="2"/>
        <v>77707014</v>
      </c>
    </row>
    <row r="52" spans="1:9" x14ac:dyDescent="0.25">
      <c r="A52" s="202" t="s">
        <v>102</v>
      </c>
      <c r="B52" s="202"/>
      <c r="C52" s="22">
        <v>45</v>
      </c>
      <c r="D52" s="120">
        <v>0</v>
      </c>
      <c r="E52" s="120">
        <v>11692622</v>
      </c>
      <c r="F52" s="35">
        <f t="shared" si="1"/>
        <v>11692622</v>
      </c>
      <c r="G52" s="120">
        <v>0</v>
      </c>
      <c r="H52" s="120">
        <v>13480929</v>
      </c>
      <c r="I52" s="35">
        <f t="shared" si="2"/>
        <v>13480929</v>
      </c>
    </row>
    <row r="53" spans="1:9" x14ac:dyDescent="0.25">
      <c r="A53" s="204" t="s">
        <v>103</v>
      </c>
      <c r="B53" s="203"/>
      <c r="C53" s="21">
        <v>46</v>
      </c>
      <c r="D53" s="35">
        <f>D54+D57+D58</f>
        <v>47134307</v>
      </c>
      <c r="E53" s="35">
        <f>E54+E57+E58</f>
        <v>1022187283</v>
      </c>
      <c r="F53" s="35">
        <f t="shared" si="1"/>
        <v>1069321590</v>
      </c>
      <c r="G53" s="35">
        <f>G54+G57+G58</f>
        <v>32506861</v>
      </c>
      <c r="H53" s="35">
        <f>H54+H57+H58</f>
        <v>1072181888</v>
      </c>
      <c r="I53" s="35">
        <f t="shared" si="2"/>
        <v>1104688749</v>
      </c>
    </row>
    <row r="54" spans="1:9" x14ac:dyDescent="0.25">
      <c r="A54" s="204" t="s">
        <v>104</v>
      </c>
      <c r="B54" s="203"/>
      <c r="C54" s="21">
        <v>47</v>
      </c>
      <c r="D54" s="35">
        <f>D55+D56</f>
        <v>233896</v>
      </c>
      <c r="E54" s="35">
        <f>E55+E56</f>
        <v>583556745</v>
      </c>
      <c r="F54" s="35">
        <f t="shared" si="1"/>
        <v>583790641</v>
      </c>
      <c r="G54" s="35">
        <f>G55+G56</f>
        <v>233896</v>
      </c>
      <c r="H54" s="35">
        <f>H55+H56</f>
        <v>732517336</v>
      </c>
      <c r="I54" s="35">
        <f t="shared" si="2"/>
        <v>732751232</v>
      </c>
    </row>
    <row r="55" spans="1:9" x14ac:dyDescent="0.25">
      <c r="A55" s="202" t="s">
        <v>105</v>
      </c>
      <c r="B55" s="202"/>
      <c r="C55" s="22">
        <v>48</v>
      </c>
      <c r="D55" s="120">
        <v>0</v>
      </c>
      <c r="E55" s="120">
        <v>583444369</v>
      </c>
      <c r="F55" s="35">
        <f t="shared" si="1"/>
        <v>583444369</v>
      </c>
      <c r="G55" s="120">
        <v>0</v>
      </c>
      <c r="H55" s="120">
        <v>732017553</v>
      </c>
      <c r="I55" s="35">
        <f t="shared" si="2"/>
        <v>732017553</v>
      </c>
    </row>
    <row r="56" spans="1:9" x14ac:dyDescent="0.25">
      <c r="A56" s="202" t="s">
        <v>106</v>
      </c>
      <c r="B56" s="202"/>
      <c r="C56" s="22">
        <v>49</v>
      </c>
      <c r="D56" s="120">
        <v>233896</v>
      </c>
      <c r="E56" s="120">
        <v>112376</v>
      </c>
      <c r="F56" s="35">
        <f t="shared" si="1"/>
        <v>346272</v>
      </c>
      <c r="G56" s="120">
        <v>233896</v>
      </c>
      <c r="H56" s="120">
        <v>499783</v>
      </c>
      <c r="I56" s="35">
        <f t="shared" si="2"/>
        <v>733679</v>
      </c>
    </row>
    <row r="57" spans="1:9" x14ac:dyDescent="0.25">
      <c r="A57" s="207" t="s">
        <v>107</v>
      </c>
      <c r="B57" s="202"/>
      <c r="C57" s="22">
        <v>50</v>
      </c>
      <c r="D57" s="120">
        <v>128630</v>
      </c>
      <c r="E57" s="120">
        <v>150534850</v>
      </c>
      <c r="F57" s="35">
        <f t="shared" si="1"/>
        <v>150663480</v>
      </c>
      <c r="G57" s="120">
        <v>0</v>
      </c>
      <c r="H57" s="120">
        <v>51579670</v>
      </c>
      <c r="I57" s="35">
        <f t="shared" si="2"/>
        <v>51579670</v>
      </c>
    </row>
    <row r="58" spans="1:9" x14ac:dyDescent="0.25">
      <c r="A58" s="204" t="s">
        <v>108</v>
      </c>
      <c r="B58" s="203"/>
      <c r="C58" s="21">
        <v>51</v>
      </c>
      <c r="D58" s="35">
        <f>D59+D60+D61</f>
        <v>46771781</v>
      </c>
      <c r="E58" s="35">
        <f>E59+E60+E61</f>
        <v>288095688</v>
      </c>
      <c r="F58" s="35">
        <f t="shared" si="1"/>
        <v>334867469</v>
      </c>
      <c r="G58" s="35">
        <f>G59+G60+G61</f>
        <v>32272965</v>
      </c>
      <c r="H58" s="35">
        <f>H59+H60+H61</f>
        <v>288084882</v>
      </c>
      <c r="I58" s="35">
        <f t="shared" si="2"/>
        <v>320357847</v>
      </c>
    </row>
    <row r="59" spans="1:9" x14ac:dyDescent="0.25">
      <c r="A59" s="202" t="s">
        <v>109</v>
      </c>
      <c r="B59" s="202"/>
      <c r="C59" s="22">
        <v>52</v>
      </c>
      <c r="D59" s="120">
        <v>0</v>
      </c>
      <c r="E59" s="120">
        <v>133942791</v>
      </c>
      <c r="F59" s="35">
        <f t="shared" si="1"/>
        <v>133942791</v>
      </c>
      <c r="G59" s="120">
        <v>0</v>
      </c>
      <c r="H59" s="120">
        <v>130519244</v>
      </c>
      <c r="I59" s="35">
        <f t="shared" si="2"/>
        <v>130519244</v>
      </c>
    </row>
    <row r="60" spans="1:9" x14ac:dyDescent="0.25">
      <c r="A60" s="202" t="s">
        <v>110</v>
      </c>
      <c r="B60" s="202"/>
      <c r="C60" s="22">
        <v>53</v>
      </c>
      <c r="D60" s="120">
        <v>386389</v>
      </c>
      <c r="E60" s="120">
        <v>140639</v>
      </c>
      <c r="F60" s="35">
        <f t="shared" si="1"/>
        <v>527028</v>
      </c>
      <c r="G60" s="120">
        <v>138565</v>
      </c>
      <c r="H60" s="120">
        <v>181591</v>
      </c>
      <c r="I60" s="35">
        <f t="shared" si="2"/>
        <v>320156</v>
      </c>
    </row>
    <row r="61" spans="1:9" x14ac:dyDescent="0.25">
      <c r="A61" s="202" t="s">
        <v>111</v>
      </c>
      <c r="B61" s="202"/>
      <c r="C61" s="22">
        <v>54</v>
      </c>
      <c r="D61" s="120">
        <v>46385392</v>
      </c>
      <c r="E61" s="120">
        <v>154012258</v>
      </c>
      <c r="F61" s="35">
        <f t="shared" si="1"/>
        <v>200397650</v>
      </c>
      <c r="G61" s="120">
        <v>32134400</v>
      </c>
      <c r="H61" s="120">
        <v>157384047</v>
      </c>
      <c r="I61" s="35">
        <f t="shared" si="2"/>
        <v>189518447</v>
      </c>
    </row>
    <row r="62" spans="1:9" x14ac:dyDescent="0.25">
      <c r="A62" s="204" t="s">
        <v>112</v>
      </c>
      <c r="B62" s="203"/>
      <c r="C62" s="21">
        <v>55</v>
      </c>
      <c r="D62" s="35">
        <f>D63+D67+D68</f>
        <v>57404797</v>
      </c>
      <c r="E62" s="35">
        <f>E63+E67+E68</f>
        <v>711958881</v>
      </c>
      <c r="F62" s="35">
        <f t="shared" si="1"/>
        <v>769363678</v>
      </c>
      <c r="G62" s="35">
        <f>G63+G67+G68</f>
        <v>108094569</v>
      </c>
      <c r="H62" s="35">
        <f>H63+H67+H68</f>
        <v>915218164</v>
      </c>
      <c r="I62" s="35">
        <f t="shared" si="2"/>
        <v>1023312733</v>
      </c>
    </row>
    <row r="63" spans="1:9" x14ac:dyDescent="0.25">
      <c r="A63" s="204" t="s">
        <v>113</v>
      </c>
      <c r="B63" s="203"/>
      <c r="C63" s="21">
        <v>56</v>
      </c>
      <c r="D63" s="35">
        <f>D64+D65+D66</f>
        <v>57404797</v>
      </c>
      <c r="E63" s="35">
        <f>E64+E65+E66</f>
        <v>703157606</v>
      </c>
      <c r="F63" s="35">
        <f t="shared" si="1"/>
        <v>760562403</v>
      </c>
      <c r="G63" s="35">
        <f>G64+G65+G66</f>
        <v>108094569</v>
      </c>
      <c r="H63" s="35">
        <f>H64+H65+H66</f>
        <v>908220653</v>
      </c>
      <c r="I63" s="35">
        <f t="shared" si="2"/>
        <v>1016315222</v>
      </c>
    </row>
    <row r="64" spans="1:9" x14ac:dyDescent="0.25">
      <c r="A64" s="202" t="s">
        <v>114</v>
      </c>
      <c r="B64" s="202"/>
      <c r="C64" s="22">
        <v>57</v>
      </c>
      <c r="D64" s="120">
        <v>8255075</v>
      </c>
      <c r="E64" s="120">
        <v>702705594</v>
      </c>
      <c r="F64" s="35">
        <f t="shared" si="1"/>
        <v>710960669</v>
      </c>
      <c r="G64" s="120">
        <v>3742863</v>
      </c>
      <c r="H64" s="120">
        <v>907492406</v>
      </c>
      <c r="I64" s="35">
        <f t="shared" si="2"/>
        <v>911235269</v>
      </c>
    </row>
    <row r="65" spans="1:9" x14ac:dyDescent="0.25">
      <c r="A65" s="202" t="s">
        <v>115</v>
      </c>
      <c r="B65" s="202"/>
      <c r="C65" s="22">
        <v>58</v>
      </c>
      <c r="D65" s="120">
        <v>49148673</v>
      </c>
      <c r="E65" s="120">
        <v>0</v>
      </c>
      <c r="F65" s="35">
        <f t="shared" si="1"/>
        <v>49148673</v>
      </c>
      <c r="G65" s="120">
        <v>104351349</v>
      </c>
      <c r="H65" s="120">
        <v>0</v>
      </c>
      <c r="I65" s="35">
        <f t="shared" si="2"/>
        <v>104351349</v>
      </c>
    </row>
    <row r="66" spans="1:9" x14ac:dyDescent="0.25">
      <c r="A66" s="202" t="s">
        <v>116</v>
      </c>
      <c r="B66" s="202"/>
      <c r="C66" s="22">
        <v>59</v>
      </c>
      <c r="D66" s="120">
        <v>1049</v>
      </c>
      <c r="E66" s="120">
        <v>452012</v>
      </c>
      <c r="F66" s="35">
        <f t="shared" si="1"/>
        <v>453061</v>
      </c>
      <c r="G66" s="120">
        <v>357</v>
      </c>
      <c r="H66" s="120">
        <v>728247</v>
      </c>
      <c r="I66" s="35">
        <f t="shared" si="2"/>
        <v>728604</v>
      </c>
    </row>
    <row r="67" spans="1:9" x14ac:dyDescent="0.25">
      <c r="A67" s="207" t="s">
        <v>117</v>
      </c>
      <c r="B67" s="202"/>
      <c r="C67" s="22">
        <v>60</v>
      </c>
      <c r="D67" s="120">
        <v>0</v>
      </c>
      <c r="E67" s="120">
        <v>1731115</v>
      </c>
      <c r="F67" s="35">
        <f t="shared" si="1"/>
        <v>1731115</v>
      </c>
      <c r="G67" s="120">
        <v>0</v>
      </c>
      <c r="H67" s="120">
        <v>0</v>
      </c>
      <c r="I67" s="35">
        <f t="shared" si="2"/>
        <v>0</v>
      </c>
    </row>
    <row r="68" spans="1:9" x14ac:dyDescent="0.25">
      <c r="A68" s="207" t="s">
        <v>118</v>
      </c>
      <c r="B68" s="202"/>
      <c r="C68" s="22">
        <v>61</v>
      </c>
      <c r="D68" s="120">
        <v>0</v>
      </c>
      <c r="E68" s="120">
        <v>7070160</v>
      </c>
      <c r="F68" s="35">
        <f t="shared" si="1"/>
        <v>7070160</v>
      </c>
      <c r="G68" s="120">
        <v>0</v>
      </c>
      <c r="H68" s="120">
        <v>6997511</v>
      </c>
      <c r="I68" s="35">
        <f t="shared" si="2"/>
        <v>6997511</v>
      </c>
    </row>
    <row r="69" spans="1:9" ht="23.25" customHeight="1" x14ac:dyDescent="0.25">
      <c r="A69" s="204" t="s">
        <v>119</v>
      </c>
      <c r="B69" s="203"/>
      <c r="C69" s="21">
        <v>62</v>
      </c>
      <c r="D69" s="35">
        <f>D70+D71+D72</f>
        <v>1563722</v>
      </c>
      <c r="E69" s="35">
        <f>E70+E71+E72</f>
        <v>269261313</v>
      </c>
      <c r="F69" s="35">
        <f t="shared" si="1"/>
        <v>270825035</v>
      </c>
      <c r="G69" s="35">
        <f>G70+G71+G72</f>
        <v>1780096</v>
      </c>
      <c r="H69" s="35">
        <f>H70+H71+H72</f>
        <v>295527464</v>
      </c>
      <c r="I69" s="35">
        <f t="shared" si="2"/>
        <v>297307560</v>
      </c>
    </row>
    <row r="70" spans="1:9" x14ac:dyDescent="0.25">
      <c r="A70" s="202" t="s">
        <v>120</v>
      </c>
      <c r="B70" s="202"/>
      <c r="C70" s="22">
        <v>63</v>
      </c>
      <c r="D70" s="120">
        <v>0</v>
      </c>
      <c r="E70" s="120">
        <v>384071</v>
      </c>
      <c r="F70" s="35">
        <f t="shared" si="1"/>
        <v>384071</v>
      </c>
      <c r="G70" s="120">
        <v>0</v>
      </c>
      <c r="H70" s="120">
        <v>660338</v>
      </c>
      <c r="I70" s="35">
        <f t="shared" si="2"/>
        <v>660338</v>
      </c>
    </row>
    <row r="71" spans="1:9" x14ac:dyDescent="0.25">
      <c r="A71" s="202" t="s">
        <v>121</v>
      </c>
      <c r="B71" s="202"/>
      <c r="C71" s="22">
        <v>64</v>
      </c>
      <c r="D71" s="120">
        <v>0</v>
      </c>
      <c r="E71" s="120">
        <v>236929796</v>
      </c>
      <c r="F71" s="35">
        <f t="shared" si="1"/>
        <v>236929796</v>
      </c>
      <c r="G71" s="120">
        <v>0</v>
      </c>
      <c r="H71" s="120">
        <v>230348147</v>
      </c>
      <c r="I71" s="35">
        <f t="shared" si="2"/>
        <v>230348147</v>
      </c>
    </row>
    <row r="72" spans="1:9" x14ac:dyDescent="0.25">
      <c r="A72" s="202" t="s">
        <v>122</v>
      </c>
      <c r="B72" s="202"/>
      <c r="C72" s="22">
        <v>65</v>
      </c>
      <c r="D72" s="120">
        <v>1563722</v>
      </c>
      <c r="E72" s="120">
        <v>31947446</v>
      </c>
      <c r="F72" s="35">
        <f t="shared" si="1"/>
        <v>33511168</v>
      </c>
      <c r="G72" s="120">
        <v>1780096</v>
      </c>
      <c r="H72" s="120">
        <v>64518979</v>
      </c>
      <c r="I72" s="35">
        <f t="shared" si="2"/>
        <v>66299075</v>
      </c>
    </row>
    <row r="73" spans="1:9" x14ac:dyDescent="0.25">
      <c r="A73" s="204" t="s">
        <v>123</v>
      </c>
      <c r="B73" s="203"/>
      <c r="C73" s="21">
        <v>66</v>
      </c>
      <c r="D73" s="35">
        <f>D8+D11+D15+D41+D42+D50+D53+D62+D69</f>
        <v>4317310661</v>
      </c>
      <c r="E73" s="35">
        <f>E8+E11+E15+E41+E42+E50+E53+E62+E69</f>
        <v>9773498132</v>
      </c>
      <c r="F73" s="35">
        <f t="shared" si="1"/>
        <v>14090808793</v>
      </c>
      <c r="G73" s="35">
        <f>G8+G11+G15+G41+G42+G50+G53+G62+G69</f>
        <v>3941181335</v>
      </c>
      <c r="H73" s="35">
        <f>H8+H11+H15+H41+H42+H50+H53+H62+H69</f>
        <v>9869052199</v>
      </c>
      <c r="I73" s="35">
        <f>G73+H73</f>
        <v>13810233534</v>
      </c>
    </row>
    <row r="74" spans="1:9" x14ac:dyDescent="0.25">
      <c r="A74" s="207" t="s">
        <v>124</v>
      </c>
      <c r="B74" s="202"/>
      <c r="C74" s="22">
        <v>67</v>
      </c>
      <c r="D74" s="120">
        <v>298481477</v>
      </c>
      <c r="E74" s="120">
        <v>3175257358</v>
      </c>
      <c r="F74" s="35">
        <f t="shared" ref="F74" si="11">D74+E74</f>
        <v>3473738835</v>
      </c>
      <c r="G74" s="120">
        <v>100684112</v>
      </c>
      <c r="H74" s="120">
        <v>1538375949</v>
      </c>
      <c r="I74" s="35">
        <f t="shared" ref="I74" si="12">G74+H74</f>
        <v>1639060061</v>
      </c>
    </row>
    <row r="75" spans="1:9" x14ac:dyDescent="0.25">
      <c r="A75" s="208" t="s">
        <v>125</v>
      </c>
      <c r="B75" s="209"/>
      <c r="C75" s="209"/>
      <c r="D75" s="209"/>
      <c r="E75" s="209"/>
      <c r="F75" s="209"/>
      <c r="G75" s="209"/>
      <c r="H75" s="209"/>
      <c r="I75" s="209"/>
    </row>
    <row r="76" spans="1:9" x14ac:dyDescent="0.25">
      <c r="A76" s="204" t="s">
        <v>126</v>
      </c>
      <c r="B76" s="203"/>
      <c r="C76" s="21">
        <v>68</v>
      </c>
      <c r="D76" s="35">
        <f>D77+D80+D81+D85+D89+D92</f>
        <v>542627107</v>
      </c>
      <c r="E76" s="35">
        <f>E77+E80+E81+E85+E89+E92</f>
        <v>4058521258</v>
      </c>
      <c r="F76" s="35">
        <f>D76+E76</f>
        <v>4601148365</v>
      </c>
      <c r="G76" s="35">
        <f t="shared" ref="G76:H76" si="13">G77+G80+G81+G85+G89+G92</f>
        <v>355696867</v>
      </c>
      <c r="H76" s="35">
        <f t="shared" si="13"/>
        <v>4051582971</v>
      </c>
      <c r="I76" s="35">
        <f>G76+H76</f>
        <v>4407279838</v>
      </c>
    </row>
    <row r="77" spans="1:9" x14ac:dyDescent="0.25">
      <c r="A77" s="204" t="s">
        <v>127</v>
      </c>
      <c r="B77" s="203"/>
      <c r="C77" s="21">
        <v>69</v>
      </c>
      <c r="D77" s="35">
        <f>D78+D79</f>
        <v>44288720</v>
      </c>
      <c r="E77" s="35">
        <f>E78+E79</f>
        <v>545037080</v>
      </c>
      <c r="F77" s="35">
        <f t="shared" ref="F77:F125" si="14">D77+E77</f>
        <v>589325800</v>
      </c>
      <c r="G77" s="35">
        <f t="shared" ref="G77" si="15">G78+G79</f>
        <v>44288720</v>
      </c>
      <c r="H77" s="35">
        <f>H78+H79</f>
        <v>545037080</v>
      </c>
      <c r="I77" s="35">
        <f t="shared" ref="I77:I125" si="16">G77+H77</f>
        <v>589325800</v>
      </c>
    </row>
    <row r="78" spans="1:9" x14ac:dyDescent="0.25">
      <c r="A78" s="202" t="s">
        <v>128</v>
      </c>
      <c r="B78" s="202"/>
      <c r="C78" s="22">
        <v>70</v>
      </c>
      <c r="D78" s="120">
        <v>44288720</v>
      </c>
      <c r="E78" s="120">
        <v>545037080</v>
      </c>
      <c r="F78" s="35">
        <f t="shared" si="14"/>
        <v>589325800</v>
      </c>
      <c r="G78" s="120">
        <v>44288720</v>
      </c>
      <c r="H78" s="120">
        <v>545037080</v>
      </c>
      <c r="I78" s="35">
        <f t="shared" si="16"/>
        <v>589325800</v>
      </c>
    </row>
    <row r="79" spans="1:9" x14ac:dyDescent="0.25">
      <c r="A79" s="202" t="s">
        <v>129</v>
      </c>
      <c r="B79" s="202"/>
      <c r="C79" s="22">
        <v>71</v>
      </c>
      <c r="D79" s="120">
        <v>0</v>
      </c>
      <c r="E79" s="120">
        <v>0</v>
      </c>
      <c r="F79" s="35">
        <f t="shared" si="14"/>
        <v>0</v>
      </c>
      <c r="G79" s="120">
        <v>0</v>
      </c>
      <c r="H79" s="120">
        <v>0</v>
      </c>
      <c r="I79" s="35">
        <f t="shared" si="16"/>
        <v>0</v>
      </c>
    </row>
    <row r="80" spans="1:9" x14ac:dyDescent="0.25">
      <c r="A80" s="207" t="s">
        <v>130</v>
      </c>
      <c r="B80" s="202"/>
      <c r="C80" s="22">
        <v>72</v>
      </c>
      <c r="D80" s="120">
        <v>0</v>
      </c>
      <c r="E80" s="120">
        <v>681482525</v>
      </c>
      <c r="F80" s="35">
        <f t="shared" si="14"/>
        <v>681482525</v>
      </c>
      <c r="G80" s="120">
        <v>0</v>
      </c>
      <c r="H80" s="120">
        <v>681482525</v>
      </c>
      <c r="I80" s="35">
        <f t="shared" si="16"/>
        <v>681482525</v>
      </c>
    </row>
    <row r="81" spans="1:9" x14ac:dyDescent="0.25">
      <c r="A81" s="204" t="s">
        <v>131</v>
      </c>
      <c r="B81" s="203"/>
      <c r="C81" s="21">
        <v>73</v>
      </c>
      <c r="D81" s="35">
        <f>D82+D83+D84</f>
        <v>147476155</v>
      </c>
      <c r="E81" s="35">
        <f>E82+E83+E84</f>
        <v>548957110</v>
      </c>
      <c r="F81" s="35">
        <f t="shared" si="14"/>
        <v>696433265</v>
      </c>
      <c r="G81" s="35">
        <f t="shared" ref="G81:H81" si="17">G82+G83+G84</f>
        <v>-105627583</v>
      </c>
      <c r="H81" s="35">
        <f t="shared" si="17"/>
        <v>234569537</v>
      </c>
      <c r="I81" s="35">
        <f t="shared" si="16"/>
        <v>128941954</v>
      </c>
    </row>
    <row r="82" spans="1:9" x14ac:dyDescent="0.25">
      <c r="A82" s="202" t="s">
        <v>132</v>
      </c>
      <c r="B82" s="202"/>
      <c r="C82" s="22">
        <v>74</v>
      </c>
      <c r="D82" s="120">
        <v>0</v>
      </c>
      <c r="E82" s="120">
        <v>106333697</v>
      </c>
      <c r="F82" s="35">
        <f t="shared" si="14"/>
        <v>106333697</v>
      </c>
      <c r="G82" s="120">
        <v>0</v>
      </c>
      <c r="H82" s="120">
        <v>109315279</v>
      </c>
      <c r="I82" s="35">
        <f t="shared" si="16"/>
        <v>109315279</v>
      </c>
    </row>
    <row r="83" spans="1:9" x14ac:dyDescent="0.25">
      <c r="A83" s="202" t="s">
        <v>133</v>
      </c>
      <c r="B83" s="202"/>
      <c r="C83" s="22">
        <v>75</v>
      </c>
      <c r="D83" s="120">
        <v>147476155</v>
      </c>
      <c r="E83" s="120">
        <v>442457823</v>
      </c>
      <c r="F83" s="35">
        <f t="shared" si="14"/>
        <v>589933978</v>
      </c>
      <c r="G83" s="120">
        <v>-105627583</v>
      </c>
      <c r="H83" s="120">
        <v>125088668</v>
      </c>
      <c r="I83" s="35">
        <f t="shared" si="16"/>
        <v>19461085</v>
      </c>
    </row>
    <row r="84" spans="1:9" x14ac:dyDescent="0.25">
      <c r="A84" s="202" t="s">
        <v>134</v>
      </c>
      <c r="B84" s="202"/>
      <c r="C84" s="22">
        <v>76</v>
      </c>
      <c r="D84" s="120">
        <v>0</v>
      </c>
      <c r="E84" s="120">
        <v>165590</v>
      </c>
      <c r="F84" s="35">
        <f t="shared" si="14"/>
        <v>165590</v>
      </c>
      <c r="G84" s="120">
        <v>0</v>
      </c>
      <c r="H84" s="120">
        <v>165590</v>
      </c>
      <c r="I84" s="35">
        <f t="shared" si="16"/>
        <v>165590</v>
      </c>
    </row>
    <row r="85" spans="1:9" x14ac:dyDescent="0.25">
      <c r="A85" s="204" t="s">
        <v>135</v>
      </c>
      <c r="B85" s="203"/>
      <c r="C85" s="21">
        <v>77</v>
      </c>
      <c r="D85" s="35">
        <f>D86+D87+D88</f>
        <v>85295937</v>
      </c>
      <c r="E85" s="35">
        <f>E86+E87+E88</f>
        <v>316742638</v>
      </c>
      <c r="F85" s="35">
        <f t="shared" si="14"/>
        <v>402038575</v>
      </c>
      <c r="G85" s="35">
        <f t="shared" ref="G85:H85" si="18">G86+G87+G88</f>
        <v>85295937</v>
      </c>
      <c r="H85" s="35">
        <f t="shared" si="18"/>
        <v>316742638</v>
      </c>
      <c r="I85" s="35">
        <f t="shared" si="16"/>
        <v>402038575</v>
      </c>
    </row>
    <row r="86" spans="1:9" x14ac:dyDescent="0.25">
      <c r="A86" s="202" t="s">
        <v>136</v>
      </c>
      <c r="B86" s="202"/>
      <c r="C86" s="22">
        <v>78</v>
      </c>
      <c r="D86" s="120">
        <v>2214436</v>
      </c>
      <c r="E86" s="120">
        <v>27864354</v>
      </c>
      <c r="F86" s="35">
        <f t="shared" si="14"/>
        <v>30078790</v>
      </c>
      <c r="G86" s="120">
        <v>2214436</v>
      </c>
      <c r="H86" s="120">
        <v>27864354</v>
      </c>
      <c r="I86" s="35">
        <f t="shared" si="16"/>
        <v>30078790</v>
      </c>
    </row>
    <row r="87" spans="1:9" x14ac:dyDescent="0.25">
      <c r="A87" s="202" t="s">
        <v>137</v>
      </c>
      <c r="B87" s="202"/>
      <c r="C87" s="22">
        <v>79</v>
      </c>
      <c r="D87" s="120">
        <v>7581501</v>
      </c>
      <c r="E87" s="120">
        <v>139638499</v>
      </c>
      <c r="F87" s="35">
        <f t="shared" si="14"/>
        <v>147220000</v>
      </c>
      <c r="G87" s="120">
        <v>7581501</v>
      </c>
      <c r="H87" s="120">
        <v>139638499</v>
      </c>
      <c r="I87" s="35">
        <f t="shared" si="16"/>
        <v>147220000</v>
      </c>
    </row>
    <row r="88" spans="1:9" x14ac:dyDescent="0.25">
      <c r="A88" s="202" t="s">
        <v>138</v>
      </c>
      <c r="B88" s="202"/>
      <c r="C88" s="22">
        <v>80</v>
      </c>
      <c r="D88" s="120">
        <v>75500000</v>
      </c>
      <c r="E88" s="120">
        <v>149239785</v>
      </c>
      <c r="F88" s="35">
        <f t="shared" si="14"/>
        <v>224739785</v>
      </c>
      <c r="G88" s="120">
        <v>75500000</v>
      </c>
      <c r="H88" s="120">
        <v>149239785</v>
      </c>
      <c r="I88" s="35">
        <f t="shared" si="16"/>
        <v>224739785</v>
      </c>
    </row>
    <row r="89" spans="1:9" x14ac:dyDescent="0.25">
      <c r="A89" s="204" t="s">
        <v>139</v>
      </c>
      <c r="B89" s="203"/>
      <c r="C89" s="21">
        <v>81</v>
      </c>
      <c r="D89" s="35">
        <f>D90+D91</f>
        <v>252230964</v>
      </c>
      <c r="E89" s="35">
        <f>E90+E91</f>
        <v>1617294890</v>
      </c>
      <c r="F89" s="35">
        <f t="shared" si="14"/>
        <v>1869525854</v>
      </c>
      <c r="G89" s="35">
        <f t="shared" ref="G89:H89" si="19">G90+G91</f>
        <v>265956886</v>
      </c>
      <c r="H89" s="35">
        <f t="shared" si="19"/>
        <v>1961449755</v>
      </c>
      <c r="I89" s="35">
        <f t="shared" si="16"/>
        <v>2227406641</v>
      </c>
    </row>
    <row r="90" spans="1:9" x14ac:dyDescent="0.25">
      <c r="A90" s="202" t="s">
        <v>140</v>
      </c>
      <c r="B90" s="202"/>
      <c r="C90" s="22">
        <v>82</v>
      </c>
      <c r="D90" s="120">
        <v>252230964</v>
      </c>
      <c r="E90" s="120">
        <v>1617294890</v>
      </c>
      <c r="F90" s="35">
        <f t="shared" si="14"/>
        <v>1869525854</v>
      </c>
      <c r="G90" s="120">
        <v>265956886</v>
      </c>
      <c r="H90" s="120">
        <v>1961449755</v>
      </c>
      <c r="I90" s="35">
        <f t="shared" si="16"/>
        <v>2227406641</v>
      </c>
    </row>
    <row r="91" spans="1:9" x14ac:dyDescent="0.25">
      <c r="A91" s="202" t="s">
        <v>141</v>
      </c>
      <c r="B91" s="202"/>
      <c r="C91" s="22">
        <v>83</v>
      </c>
      <c r="D91" s="120">
        <v>0</v>
      </c>
      <c r="E91" s="120">
        <v>0</v>
      </c>
      <c r="F91" s="35">
        <f t="shared" si="14"/>
        <v>0</v>
      </c>
      <c r="G91" s="120">
        <v>0</v>
      </c>
      <c r="H91" s="120">
        <v>0</v>
      </c>
      <c r="I91" s="35">
        <f t="shared" si="16"/>
        <v>0</v>
      </c>
    </row>
    <row r="92" spans="1:9" x14ac:dyDescent="0.25">
      <c r="A92" s="204" t="s">
        <v>142</v>
      </c>
      <c r="B92" s="203"/>
      <c r="C92" s="21">
        <v>84</v>
      </c>
      <c r="D92" s="35">
        <f>D93+D94</f>
        <v>13335331</v>
      </c>
      <c r="E92" s="35">
        <f>E93+E94</f>
        <v>349007015</v>
      </c>
      <c r="F92" s="35">
        <f t="shared" si="14"/>
        <v>362342346</v>
      </c>
      <c r="G92" s="35">
        <f t="shared" ref="G92:H92" si="20">G93+G94</f>
        <v>65782907</v>
      </c>
      <c r="H92" s="35">
        <f t="shared" si="20"/>
        <v>312301436</v>
      </c>
      <c r="I92" s="35">
        <f t="shared" si="16"/>
        <v>378084343</v>
      </c>
    </row>
    <row r="93" spans="1:9" x14ac:dyDescent="0.25">
      <c r="A93" s="202" t="s">
        <v>143</v>
      </c>
      <c r="B93" s="202"/>
      <c r="C93" s="22">
        <v>85</v>
      </c>
      <c r="D93" s="120">
        <v>13335331</v>
      </c>
      <c r="E93" s="120">
        <v>349007015</v>
      </c>
      <c r="F93" s="35">
        <f t="shared" si="14"/>
        <v>362342346</v>
      </c>
      <c r="G93" s="120">
        <v>65782907</v>
      </c>
      <c r="H93" s="120">
        <v>312301436</v>
      </c>
      <c r="I93" s="35">
        <f t="shared" si="16"/>
        <v>378084343</v>
      </c>
    </row>
    <row r="94" spans="1:9" x14ac:dyDescent="0.25">
      <c r="A94" s="202" t="s">
        <v>144</v>
      </c>
      <c r="B94" s="202"/>
      <c r="C94" s="22">
        <v>86</v>
      </c>
      <c r="D94" s="120">
        <v>0</v>
      </c>
      <c r="E94" s="120">
        <v>0</v>
      </c>
      <c r="F94" s="35">
        <f t="shared" si="14"/>
        <v>0</v>
      </c>
      <c r="G94" s="120">
        <v>0</v>
      </c>
      <c r="H94" s="120">
        <v>0</v>
      </c>
      <c r="I94" s="35">
        <f t="shared" si="16"/>
        <v>0</v>
      </c>
    </row>
    <row r="95" spans="1:9" x14ac:dyDescent="0.25">
      <c r="A95" s="207" t="s">
        <v>145</v>
      </c>
      <c r="B95" s="202"/>
      <c r="C95" s="22">
        <v>87</v>
      </c>
      <c r="D95" s="120">
        <v>0</v>
      </c>
      <c r="E95" s="120">
        <v>0</v>
      </c>
      <c r="F95" s="35">
        <f t="shared" si="14"/>
        <v>0</v>
      </c>
      <c r="G95" s="120">
        <v>0</v>
      </c>
      <c r="H95" s="120">
        <v>0</v>
      </c>
      <c r="I95" s="35">
        <f t="shared" si="16"/>
        <v>0</v>
      </c>
    </row>
    <row r="96" spans="1:9" x14ac:dyDescent="0.25">
      <c r="A96" s="207" t="s">
        <v>146</v>
      </c>
      <c r="B96" s="202"/>
      <c r="C96" s="22">
        <v>88</v>
      </c>
      <c r="D96" s="120">
        <v>821750</v>
      </c>
      <c r="E96" s="120">
        <v>9349523</v>
      </c>
      <c r="F96" s="35">
        <f t="shared" si="14"/>
        <v>10171273</v>
      </c>
      <c r="G96" s="120">
        <v>926607</v>
      </c>
      <c r="H96" s="120">
        <v>9328617</v>
      </c>
      <c r="I96" s="35">
        <f t="shared" si="16"/>
        <v>10255224</v>
      </c>
    </row>
    <row r="97" spans="1:9" x14ac:dyDescent="0.25">
      <c r="A97" s="204" t="s">
        <v>147</v>
      </c>
      <c r="B97" s="203"/>
      <c r="C97" s="21">
        <v>89</v>
      </c>
      <c r="D97" s="35">
        <f>D98+D99+D100+D101+D102+D103</f>
        <v>3235659788</v>
      </c>
      <c r="E97" s="35">
        <f>E98+E99+E100+E101+E102+E103</f>
        <v>4396227440</v>
      </c>
      <c r="F97" s="35">
        <f t="shared" si="14"/>
        <v>7631887228</v>
      </c>
      <c r="G97" s="35">
        <f t="shared" ref="G97:H97" si="21">G98+G99+G100+G101+G102+G103</f>
        <v>3292380035</v>
      </c>
      <c r="H97" s="35">
        <f t="shared" si="21"/>
        <v>4581494174</v>
      </c>
      <c r="I97" s="35">
        <f t="shared" si="16"/>
        <v>7873874209</v>
      </c>
    </row>
    <row r="98" spans="1:9" x14ac:dyDescent="0.25">
      <c r="A98" s="202" t="s">
        <v>148</v>
      </c>
      <c r="B98" s="202"/>
      <c r="C98" s="22">
        <v>90</v>
      </c>
      <c r="D98" s="120">
        <v>6639516</v>
      </c>
      <c r="E98" s="120">
        <v>1494855949</v>
      </c>
      <c r="F98" s="35">
        <f t="shared" si="14"/>
        <v>1501495465</v>
      </c>
      <c r="G98" s="120">
        <v>6083168</v>
      </c>
      <c r="H98" s="120">
        <v>1610745893</v>
      </c>
      <c r="I98" s="35">
        <f t="shared" si="16"/>
        <v>1616829061</v>
      </c>
    </row>
    <row r="99" spans="1:9" x14ac:dyDescent="0.25">
      <c r="A99" s="202" t="s">
        <v>149</v>
      </c>
      <c r="B99" s="202"/>
      <c r="C99" s="22">
        <v>91</v>
      </c>
      <c r="D99" s="120">
        <v>3126810816</v>
      </c>
      <c r="E99" s="120">
        <v>6553376</v>
      </c>
      <c r="F99" s="35">
        <f t="shared" si="14"/>
        <v>3133364192</v>
      </c>
      <c r="G99" s="120">
        <v>3171699671</v>
      </c>
      <c r="H99" s="120">
        <v>3614970</v>
      </c>
      <c r="I99" s="35">
        <f t="shared" si="16"/>
        <v>3175314641</v>
      </c>
    </row>
    <row r="100" spans="1:9" x14ac:dyDescent="0.25">
      <c r="A100" s="202" t="s">
        <v>150</v>
      </c>
      <c r="B100" s="202"/>
      <c r="C100" s="22">
        <v>92</v>
      </c>
      <c r="D100" s="120">
        <v>102209456</v>
      </c>
      <c r="E100" s="120">
        <v>2847892563</v>
      </c>
      <c r="F100" s="35">
        <f t="shared" si="14"/>
        <v>2950102019</v>
      </c>
      <c r="G100" s="120">
        <v>112234482</v>
      </c>
      <c r="H100" s="120">
        <v>2913041598</v>
      </c>
      <c r="I100" s="35">
        <f t="shared" si="16"/>
        <v>3025276080</v>
      </c>
    </row>
    <row r="101" spans="1:9" x14ac:dyDescent="0.25">
      <c r="A101" s="202" t="s">
        <v>151</v>
      </c>
      <c r="B101" s="202"/>
      <c r="C101" s="22">
        <v>93</v>
      </c>
      <c r="D101" s="120">
        <v>0</v>
      </c>
      <c r="E101" s="120">
        <v>24175940</v>
      </c>
      <c r="F101" s="35">
        <f t="shared" si="14"/>
        <v>24175940</v>
      </c>
      <c r="G101" s="120">
        <v>0</v>
      </c>
      <c r="H101" s="120">
        <v>28873082</v>
      </c>
      <c r="I101" s="35">
        <f t="shared" si="16"/>
        <v>28873082</v>
      </c>
    </row>
    <row r="102" spans="1:9" x14ac:dyDescent="0.25">
      <c r="A102" s="202" t="s">
        <v>152</v>
      </c>
      <c r="B102" s="202"/>
      <c r="C102" s="22">
        <v>94</v>
      </c>
      <c r="D102" s="120">
        <v>0</v>
      </c>
      <c r="E102" s="120">
        <v>7055533</v>
      </c>
      <c r="F102" s="35">
        <f t="shared" si="14"/>
        <v>7055533</v>
      </c>
      <c r="G102" s="120">
        <v>0</v>
      </c>
      <c r="H102" s="120">
        <v>7055533</v>
      </c>
      <c r="I102" s="35">
        <f t="shared" si="16"/>
        <v>7055533</v>
      </c>
    </row>
    <row r="103" spans="1:9" x14ac:dyDescent="0.25">
      <c r="A103" s="202" t="s">
        <v>153</v>
      </c>
      <c r="B103" s="202"/>
      <c r="C103" s="22">
        <v>95</v>
      </c>
      <c r="D103" s="120">
        <v>0</v>
      </c>
      <c r="E103" s="120">
        <v>15694079</v>
      </c>
      <c r="F103" s="35">
        <f t="shared" si="14"/>
        <v>15694079</v>
      </c>
      <c r="G103" s="120">
        <v>2362714</v>
      </c>
      <c r="H103" s="120">
        <v>18163098</v>
      </c>
      <c r="I103" s="35">
        <f t="shared" si="16"/>
        <v>20525812</v>
      </c>
    </row>
    <row r="104" spans="1:9" ht="28.5" customHeight="1" x14ac:dyDescent="0.25">
      <c r="A104" s="207" t="s">
        <v>154</v>
      </c>
      <c r="B104" s="202"/>
      <c r="C104" s="22">
        <v>96</v>
      </c>
      <c r="D104" s="120">
        <v>376481979</v>
      </c>
      <c r="E104" s="120">
        <v>0</v>
      </c>
      <c r="F104" s="35">
        <f t="shared" si="14"/>
        <v>376481979</v>
      </c>
      <c r="G104" s="120">
        <v>218768043</v>
      </c>
      <c r="H104" s="120">
        <v>0</v>
      </c>
      <c r="I104" s="35">
        <f t="shared" si="16"/>
        <v>218768043</v>
      </c>
    </row>
    <row r="105" spans="1:9" x14ac:dyDescent="0.25">
      <c r="A105" s="204" t="s">
        <v>155</v>
      </c>
      <c r="B105" s="203"/>
      <c r="C105" s="21">
        <v>97</v>
      </c>
      <c r="D105" s="35">
        <f>D106+D107</f>
        <v>4397636</v>
      </c>
      <c r="E105" s="35">
        <f>E106+E107</f>
        <v>66183483</v>
      </c>
      <c r="F105" s="35">
        <f t="shared" si="14"/>
        <v>70581119</v>
      </c>
      <c r="G105" s="35">
        <f t="shared" ref="G105:H105" si="22">G106+G107</f>
        <v>3416656</v>
      </c>
      <c r="H105" s="35">
        <f t="shared" si="22"/>
        <v>56417605</v>
      </c>
      <c r="I105" s="35">
        <f t="shared" si="16"/>
        <v>59834261</v>
      </c>
    </row>
    <row r="106" spans="1:9" x14ac:dyDescent="0.25">
      <c r="A106" s="202" t="s">
        <v>156</v>
      </c>
      <c r="B106" s="202"/>
      <c r="C106" s="22">
        <v>98</v>
      </c>
      <c r="D106" s="120">
        <v>3994621</v>
      </c>
      <c r="E106" s="120">
        <v>63595466</v>
      </c>
      <c r="F106" s="35">
        <f t="shared" si="14"/>
        <v>67590087</v>
      </c>
      <c r="G106" s="120">
        <v>3050871</v>
      </c>
      <c r="H106" s="120">
        <v>53792828</v>
      </c>
      <c r="I106" s="35">
        <f t="shared" si="16"/>
        <v>56843699</v>
      </c>
    </row>
    <row r="107" spans="1:9" x14ac:dyDescent="0.25">
      <c r="A107" s="202" t="s">
        <v>157</v>
      </c>
      <c r="B107" s="202"/>
      <c r="C107" s="22">
        <v>99</v>
      </c>
      <c r="D107" s="120">
        <v>403015</v>
      </c>
      <c r="E107" s="120">
        <v>2588017</v>
      </c>
      <c r="F107" s="35">
        <f t="shared" si="14"/>
        <v>2991032</v>
      </c>
      <c r="G107" s="120">
        <v>365785</v>
      </c>
      <c r="H107" s="120">
        <v>2624777</v>
      </c>
      <c r="I107" s="35">
        <f t="shared" si="16"/>
        <v>2990562</v>
      </c>
    </row>
    <row r="108" spans="1:9" x14ac:dyDescent="0.25">
      <c r="A108" s="204" t="s">
        <v>158</v>
      </c>
      <c r="B108" s="203"/>
      <c r="C108" s="21">
        <v>100</v>
      </c>
      <c r="D108" s="35">
        <f>D109+D110</f>
        <v>30065787</v>
      </c>
      <c r="E108" s="35">
        <f>E109+E110</f>
        <v>192016345</v>
      </c>
      <c r="F108" s="35">
        <f t="shared" si="14"/>
        <v>222082132</v>
      </c>
      <c r="G108" s="35">
        <f t="shared" ref="G108:H108" si="23">G109+G110</f>
        <v>-17250973</v>
      </c>
      <c r="H108" s="35">
        <f t="shared" si="23"/>
        <v>113392364</v>
      </c>
      <c r="I108" s="35">
        <f t="shared" si="16"/>
        <v>96141391</v>
      </c>
    </row>
    <row r="109" spans="1:9" x14ac:dyDescent="0.25">
      <c r="A109" s="202" t="s">
        <v>159</v>
      </c>
      <c r="B109" s="202"/>
      <c r="C109" s="22">
        <v>101</v>
      </c>
      <c r="D109" s="120">
        <v>28818637</v>
      </c>
      <c r="E109" s="120">
        <v>154880088</v>
      </c>
      <c r="F109" s="35">
        <f t="shared" si="14"/>
        <v>183698725</v>
      </c>
      <c r="G109" s="120">
        <v>-19047849</v>
      </c>
      <c r="H109" s="120">
        <v>89326297</v>
      </c>
      <c r="I109" s="35">
        <f t="shared" si="16"/>
        <v>70278448</v>
      </c>
    </row>
    <row r="110" spans="1:9" x14ac:dyDescent="0.25">
      <c r="A110" s="202" t="s">
        <v>160</v>
      </c>
      <c r="B110" s="202"/>
      <c r="C110" s="22">
        <v>102</v>
      </c>
      <c r="D110" s="120">
        <v>1247150</v>
      </c>
      <c r="E110" s="120">
        <v>37136257</v>
      </c>
      <c r="F110" s="35">
        <f t="shared" si="14"/>
        <v>38383407</v>
      </c>
      <c r="G110" s="120">
        <v>1796876</v>
      </c>
      <c r="H110" s="120">
        <v>24066067</v>
      </c>
      <c r="I110" s="35">
        <f t="shared" si="16"/>
        <v>25862943</v>
      </c>
    </row>
    <row r="111" spans="1:9" x14ac:dyDescent="0.25">
      <c r="A111" s="207" t="s">
        <v>161</v>
      </c>
      <c r="B111" s="202"/>
      <c r="C111" s="22">
        <v>103</v>
      </c>
      <c r="D111" s="120">
        <v>0</v>
      </c>
      <c r="E111" s="120">
        <v>0</v>
      </c>
      <c r="F111" s="35">
        <f t="shared" si="14"/>
        <v>0</v>
      </c>
      <c r="G111" s="120">
        <v>0</v>
      </c>
      <c r="H111" s="120">
        <v>0</v>
      </c>
      <c r="I111" s="35">
        <f t="shared" si="16"/>
        <v>0</v>
      </c>
    </row>
    <row r="112" spans="1:9" x14ac:dyDescent="0.25">
      <c r="A112" s="204" t="s">
        <v>162</v>
      </c>
      <c r="B112" s="203"/>
      <c r="C112" s="21">
        <v>104</v>
      </c>
      <c r="D112" s="35">
        <f>D113+D114+D115</f>
        <v>24048547</v>
      </c>
      <c r="E112" s="35">
        <f>E113+E114+E115</f>
        <v>394592699</v>
      </c>
      <c r="F112" s="35">
        <f t="shared" si="14"/>
        <v>418641246</v>
      </c>
      <c r="G112" s="35">
        <f t="shared" ref="G112:H112" si="24">G113+G114+G115</f>
        <v>3307403</v>
      </c>
      <c r="H112" s="35">
        <f t="shared" si="24"/>
        <v>409669792</v>
      </c>
      <c r="I112" s="35">
        <f t="shared" si="16"/>
        <v>412977195</v>
      </c>
    </row>
    <row r="113" spans="1:9" x14ac:dyDescent="0.25">
      <c r="A113" s="202" t="s">
        <v>163</v>
      </c>
      <c r="B113" s="202"/>
      <c r="C113" s="22">
        <v>105</v>
      </c>
      <c r="D113" s="120">
        <v>0</v>
      </c>
      <c r="E113" s="120">
        <v>2647724</v>
      </c>
      <c r="F113" s="35">
        <f t="shared" si="14"/>
        <v>2647724</v>
      </c>
      <c r="G113" s="120">
        <v>0</v>
      </c>
      <c r="H113" s="120">
        <v>1626539</v>
      </c>
      <c r="I113" s="35">
        <f t="shared" si="16"/>
        <v>1626539</v>
      </c>
    </row>
    <row r="114" spans="1:9" x14ac:dyDescent="0.25">
      <c r="A114" s="202" t="s">
        <v>164</v>
      </c>
      <c r="B114" s="202"/>
      <c r="C114" s="22">
        <v>106</v>
      </c>
      <c r="D114" s="120">
        <v>0</v>
      </c>
      <c r="E114" s="120">
        <v>0</v>
      </c>
      <c r="F114" s="35">
        <f t="shared" si="14"/>
        <v>0</v>
      </c>
      <c r="G114" s="120">
        <v>0</v>
      </c>
      <c r="H114" s="120">
        <v>0</v>
      </c>
      <c r="I114" s="35">
        <f t="shared" si="16"/>
        <v>0</v>
      </c>
    </row>
    <row r="115" spans="1:9" x14ac:dyDescent="0.25">
      <c r="A115" s="202" t="s">
        <v>165</v>
      </c>
      <c r="B115" s="202"/>
      <c r="C115" s="22">
        <v>107</v>
      </c>
      <c r="D115" s="120">
        <v>24048547</v>
      </c>
      <c r="E115" s="120">
        <v>391944975</v>
      </c>
      <c r="F115" s="35">
        <f t="shared" si="14"/>
        <v>415993522</v>
      </c>
      <c r="G115" s="120">
        <v>3307403</v>
      </c>
      <c r="H115" s="120">
        <v>408043253</v>
      </c>
      <c r="I115" s="35">
        <f t="shared" si="16"/>
        <v>411350656</v>
      </c>
    </row>
    <row r="116" spans="1:9" x14ac:dyDescent="0.25">
      <c r="A116" s="204" t="s">
        <v>166</v>
      </c>
      <c r="B116" s="203"/>
      <c r="C116" s="21">
        <v>108</v>
      </c>
      <c r="D116" s="35">
        <f>D117+D118+D119+D120</f>
        <v>72602199</v>
      </c>
      <c r="E116" s="35">
        <f>E117+E118+E119+E120</f>
        <v>388044337</v>
      </c>
      <c r="F116" s="35">
        <f t="shared" si="14"/>
        <v>460646536</v>
      </c>
      <c r="G116" s="35">
        <f t="shared" ref="G116:H116" si="25">G117+G118+G119+G120</f>
        <v>72943375</v>
      </c>
      <c r="H116" s="35">
        <f t="shared" si="25"/>
        <v>328582470</v>
      </c>
      <c r="I116" s="35">
        <f t="shared" si="16"/>
        <v>401525845</v>
      </c>
    </row>
    <row r="117" spans="1:9" x14ac:dyDescent="0.25">
      <c r="A117" s="202" t="s">
        <v>167</v>
      </c>
      <c r="B117" s="202"/>
      <c r="C117" s="22">
        <v>109</v>
      </c>
      <c r="D117" s="120">
        <v>2592849</v>
      </c>
      <c r="E117" s="120">
        <v>101831575</v>
      </c>
      <c r="F117" s="35">
        <f t="shared" si="14"/>
        <v>104424424</v>
      </c>
      <c r="G117" s="120">
        <v>2660215</v>
      </c>
      <c r="H117" s="120">
        <v>90585233</v>
      </c>
      <c r="I117" s="35">
        <f t="shared" si="16"/>
        <v>93245448</v>
      </c>
    </row>
    <row r="118" spans="1:9" x14ac:dyDescent="0.25">
      <c r="A118" s="202" t="s">
        <v>168</v>
      </c>
      <c r="B118" s="202"/>
      <c r="C118" s="22">
        <v>110</v>
      </c>
      <c r="D118" s="120">
        <v>18567</v>
      </c>
      <c r="E118" s="120">
        <v>116272399</v>
      </c>
      <c r="F118" s="35">
        <f t="shared" si="14"/>
        <v>116290966</v>
      </c>
      <c r="G118" s="120">
        <v>364366</v>
      </c>
      <c r="H118" s="120">
        <v>65451932</v>
      </c>
      <c r="I118" s="35">
        <f t="shared" si="16"/>
        <v>65816298</v>
      </c>
    </row>
    <row r="119" spans="1:9" x14ac:dyDescent="0.25">
      <c r="A119" s="202" t="s">
        <v>169</v>
      </c>
      <c r="B119" s="202"/>
      <c r="C119" s="22">
        <v>111</v>
      </c>
      <c r="D119" s="120">
        <v>0</v>
      </c>
      <c r="E119" s="120">
        <v>11819</v>
      </c>
      <c r="F119" s="35">
        <f t="shared" si="14"/>
        <v>11819</v>
      </c>
      <c r="G119" s="120">
        <v>0</v>
      </c>
      <c r="H119" s="120">
        <v>217</v>
      </c>
      <c r="I119" s="35">
        <f t="shared" si="16"/>
        <v>217</v>
      </c>
    </row>
    <row r="120" spans="1:9" x14ac:dyDescent="0.25">
      <c r="A120" s="202" t="s">
        <v>170</v>
      </c>
      <c r="B120" s="202"/>
      <c r="C120" s="22">
        <v>112</v>
      </c>
      <c r="D120" s="120">
        <v>69990783</v>
      </c>
      <c r="E120" s="120">
        <v>169928544</v>
      </c>
      <c r="F120" s="35">
        <f t="shared" si="14"/>
        <v>239919327</v>
      </c>
      <c r="G120" s="120">
        <v>69918794</v>
      </c>
      <c r="H120" s="120">
        <v>172545088</v>
      </c>
      <c r="I120" s="35">
        <f t="shared" si="16"/>
        <v>242463882</v>
      </c>
    </row>
    <row r="121" spans="1:9" ht="22.5" customHeight="1" x14ac:dyDescent="0.25">
      <c r="A121" s="204" t="s">
        <v>171</v>
      </c>
      <c r="B121" s="203"/>
      <c r="C121" s="21">
        <v>113</v>
      </c>
      <c r="D121" s="35">
        <f>D122+D123</f>
        <v>30605868</v>
      </c>
      <c r="E121" s="35">
        <f>E122+E123</f>
        <v>268563047</v>
      </c>
      <c r="F121" s="35">
        <f t="shared" si="14"/>
        <v>299168915</v>
      </c>
      <c r="G121" s="35">
        <f t="shared" ref="G121:H121" si="26">G122+G123</f>
        <v>10993322</v>
      </c>
      <c r="H121" s="35">
        <f t="shared" si="26"/>
        <v>318584206</v>
      </c>
      <c r="I121" s="35">
        <f t="shared" si="16"/>
        <v>329577528</v>
      </c>
    </row>
    <row r="122" spans="1:9" x14ac:dyDescent="0.25">
      <c r="A122" s="202" t="s">
        <v>172</v>
      </c>
      <c r="B122" s="202"/>
      <c r="C122" s="22">
        <v>114</v>
      </c>
      <c r="D122" s="120">
        <v>0</v>
      </c>
      <c r="E122" s="120">
        <v>8988308</v>
      </c>
      <c r="F122" s="35">
        <f t="shared" si="14"/>
        <v>8988308</v>
      </c>
      <c r="G122" s="120">
        <v>0</v>
      </c>
      <c r="H122" s="120">
        <v>13843826</v>
      </c>
      <c r="I122" s="35">
        <f t="shared" si="16"/>
        <v>13843826</v>
      </c>
    </row>
    <row r="123" spans="1:9" x14ac:dyDescent="0.25">
      <c r="A123" s="202" t="s">
        <v>173</v>
      </c>
      <c r="B123" s="202"/>
      <c r="C123" s="22">
        <v>115</v>
      </c>
      <c r="D123" s="120">
        <v>30605868</v>
      </c>
      <c r="E123" s="120">
        <v>259574739</v>
      </c>
      <c r="F123" s="35">
        <f t="shared" si="14"/>
        <v>290180607</v>
      </c>
      <c r="G123" s="120">
        <v>10993322</v>
      </c>
      <c r="H123" s="120">
        <v>304740380</v>
      </c>
      <c r="I123" s="35">
        <f t="shared" si="16"/>
        <v>315733702</v>
      </c>
    </row>
    <row r="124" spans="1:9" x14ac:dyDescent="0.25">
      <c r="A124" s="204" t="s">
        <v>174</v>
      </c>
      <c r="B124" s="203"/>
      <c r="C124" s="21">
        <v>116</v>
      </c>
      <c r="D124" s="35">
        <f>D95++D96+D97+D104+D105+D108+D111+D112+D116+D121+D76</f>
        <v>4317310661</v>
      </c>
      <c r="E124" s="35">
        <f>E95++E96+E97+E104+E105+E108+E111+E112+E116+E121+E76</f>
        <v>9773498132</v>
      </c>
      <c r="F124" s="35">
        <f t="shared" si="14"/>
        <v>14090808793</v>
      </c>
      <c r="G124" s="35">
        <f t="shared" ref="G124:H124" si="27">G95++G96+G97+G104+G105+G108+G111+G112+G116+G121+G76</f>
        <v>3941181335</v>
      </c>
      <c r="H124" s="35">
        <f t="shared" si="27"/>
        <v>9869052199</v>
      </c>
      <c r="I124" s="35">
        <f t="shared" si="16"/>
        <v>13810233534</v>
      </c>
    </row>
    <row r="125" spans="1:9" x14ac:dyDescent="0.25">
      <c r="A125" s="207" t="s">
        <v>175</v>
      </c>
      <c r="B125" s="202"/>
      <c r="C125" s="22">
        <v>117</v>
      </c>
      <c r="D125" s="120">
        <v>298481477</v>
      </c>
      <c r="E125" s="120">
        <v>3175257358</v>
      </c>
      <c r="F125" s="35">
        <f t="shared" si="14"/>
        <v>3473738835</v>
      </c>
      <c r="G125" s="120">
        <v>100684112</v>
      </c>
      <c r="H125" s="120">
        <v>1538375949</v>
      </c>
      <c r="I125" s="35">
        <f t="shared" si="16"/>
        <v>1639060061</v>
      </c>
    </row>
  </sheetData>
  <sheetProtection algorithmName="SHA-512" hashValue="R6mGkNcAxec3U9C7k4zMTCLwO6y+b3vRTbvoyfM6nLzpZu4YH6avfYHRelf33FX0Bjjm6iQowiOcaCfWY4yEkQ==" saltValue="N6MOF1MUWqBzyHNPpBUbQg==" spinCount="100000" sheet="1" objects="1" scenarios="1"/>
  <mergeCells count="126">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93:B93"/>
    <mergeCell ref="A94:B94"/>
    <mergeCell ref="A95:B95"/>
    <mergeCell ref="A96:B96"/>
    <mergeCell ref="A97:B97"/>
    <mergeCell ref="A98:B98"/>
    <mergeCell ref="A99:B99"/>
    <mergeCell ref="A100:B100"/>
    <mergeCell ref="A101:B101"/>
    <mergeCell ref="A84:B84"/>
    <mergeCell ref="A85:B85"/>
    <mergeCell ref="A86:B86"/>
    <mergeCell ref="A87:B87"/>
    <mergeCell ref="A88:B88"/>
    <mergeCell ref="A89:B89"/>
    <mergeCell ref="A90:B90"/>
    <mergeCell ref="A91:B91"/>
    <mergeCell ref="A92:B92"/>
    <mergeCell ref="A75:I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48:B48"/>
    <mergeCell ref="A49:B49"/>
    <mergeCell ref="A50:B50"/>
    <mergeCell ref="A51:B51"/>
    <mergeCell ref="A52:B52"/>
    <mergeCell ref="A53:B53"/>
    <mergeCell ref="A54:B54"/>
    <mergeCell ref="A55:B55"/>
    <mergeCell ref="A56:B56"/>
    <mergeCell ref="A41:B41"/>
    <mergeCell ref="A42:B42"/>
    <mergeCell ref="A28:B28"/>
    <mergeCell ref="A29:B29"/>
    <mergeCell ref="A30:B30"/>
    <mergeCell ref="A31:B31"/>
    <mergeCell ref="A32:B32"/>
    <mergeCell ref="A33:B33"/>
    <mergeCell ref="A34:B34"/>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s>
  <phoneticPr fontId="4" type="noConversion"/>
  <dataValidations count="4">
    <dataValidation type="whole" operator="notEqual" allowBlank="1" showInputMessage="1" showErrorMessage="1" errorTitle="Invalid entry" error="You can enter only whole numbers (positive or negative) and a zero." sqref="D76:I76 D81:I84 D89:I89 D92:I92" xr:uid="{00000000-0002-0000-0100-000000000000}">
      <formula1>999999999</formula1>
    </dataValidation>
    <dataValidation type="whole" operator="greaterThanOrEqual" allowBlank="1" showErrorMessage="1" errorTitle="Incorrect entry" error="You can enter only positive whole numbers or a zero." sqref="D8:I74" xr:uid="{00000000-0002-0000-0100-000001000000}">
      <formula1>0</formula1>
    </dataValidation>
    <dataValidation type="whole" operator="greaterThanOrEqual" allowBlank="1" showInputMessage="1" showErrorMessage="1" errorTitle="Incorrect entry" error="You can enter only positive whole numbers or a zero." sqref="D95:I125 D93:I93 D90:I90 D85:I88 D77:I80" xr:uid="{00000000-0002-0000-0100-000002000000}">
      <formula1>0</formula1>
    </dataValidation>
    <dataValidation type="whole" operator="lessThanOrEqual" allowBlank="1" showInputMessage="1" showErrorMessage="1" errorTitle="Incorrect entry" error="You can enter only negative whole numbers or a zero." sqref="D91:I91 D94:I94" xr:uid="{00000000-0002-0000-0100-000003000000}">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topLeftCell="A60" zoomScaleNormal="100" zoomScaleSheetLayoutView="100" workbookViewId="0">
      <selection activeCell="D7" sqref="D7:I86"/>
    </sheetView>
  </sheetViews>
  <sheetFormatPr defaultColWidth="8.88671875" defaultRowHeight="13.2" x14ac:dyDescent="0.25"/>
  <cols>
    <col min="1" max="1" width="26.6640625" customWidth="1"/>
    <col min="2" max="2" width="15" customWidth="1"/>
    <col min="4" max="4" width="10.44140625" style="1" customWidth="1"/>
    <col min="5" max="6" width="11.6640625" style="1" customWidth="1"/>
    <col min="7" max="7" width="10.44140625" style="1" customWidth="1"/>
    <col min="8" max="9" width="11.6640625" style="1" customWidth="1"/>
    <col min="11" max="11" width="14.6640625" bestFit="1" customWidth="1"/>
    <col min="12" max="13" width="16.33203125" bestFit="1" customWidth="1"/>
    <col min="14" max="14" width="14.6640625" bestFit="1" customWidth="1"/>
    <col min="15" max="16" width="11.33203125" customWidth="1"/>
    <col min="17" max="17" width="12.88671875" bestFit="1" customWidth="1"/>
    <col min="18" max="18" width="11.88671875" bestFit="1" customWidth="1"/>
    <col min="19" max="22" width="12.88671875" bestFit="1" customWidth="1"/>
    <col min="23" max="23" width="13.6640625" bestFit="1" customWidth="1"/>
  </cols>
  <sheetData>
    <row r="1" spans="1:9" ht="15.6" x14ac:dyDescent="0.25">
      <c r="A1" s="227" t="s">
        <v>176</v>
      </c>
      <c r="B1" s="211"/>
      <c r="C1" s="211"/>
      <c r="D1" s="211"/>
      <c r="E1" s="211"/>
      <c r="F1" s="211"/>
      <c r="G1" s="211"/>
      <c r="H1" s="211"/>
      <c r="I1" s="211"/>
    </row>
    <row r="2" spans="1:9" x14ac:dyDescent="0.25">
      <c r="A2" s="212" t="s">
        <v>569</v>
      </c>
      <c r="B2" s="228"/>
      <c r="C2" s="228"/>
      <c r="D2" s="228"/>
      <c r="E2" s="228"/>
      <c r="F2" s="228"/>
      <c r="G2" s="228"/>
      <c r="H2" s="228"/>
      <c r="I2" s="228"/>
    </row>
    <row r="3" spans="1:9" x14ac:dyDescent="0.25">
      <c r="A3" s="229" t="s">
        <v>177</v>
      </c>
      <c r="B3" s="230"/>
      <c r="C3" s="230"/>
      <c r="D3" s="230"/>
      <c r="E3" s="230"/>
      <c r="F3" s="230"/>
      <c r="G3" s="230"/>
      <c r="H3" s="230"/>
      <c r="I3" s="230"/>
    </row>
    <row r="4" spans="1:9" ht="33.75" customHeight="1" x14ac:dyDescent="0.25">
      <c r="A4" s="231" t="s">
        <v>178</v>
      </c>
      <c r="B4" s="232"/>
      <c r="C4" s="235" t="s">
        <v>179</v>
      </c>
      <c r="D4" s="237" t="s">
        <v>180</v>
      </c>
      <c r="E4" s="238"/>
      <c r="F4" s="239"/>
      <c r="G4" s="237" t="s">
        <v>181</v>
      </c>
      <c r="H4" s="238"/>
      <c r="I4" s="239"/>
    </row>
    <row r="5" spans="1:9" ht="24" customHeight="1" thickBot="1" x14ac:dyDescent="0.3">
      <c r="A5" s="233"/>
      <c r="B5" s="234"/>
      <c r="C5" s="236"/>
      <c r="D5" s="36" t="s">
        <v>182</v>
      </c>
      <c r="E5" s="37" t="s">
        <v>183</v>
      </c>
      <c r="F5" s="38" t="s">
        <v>184</v>
      </c>
      <c r="G5" s="36" t="s">
        <v>185</v>
      </c>
      <c r="H5" s="37" t="s">
        <v>186</v>
      </c>
      <c r="I5" s="38" t="s">
        <v>187</v>
      </c>
    </row>
    <row r="6" spans="1:9" x14ac:dyDescent="0.25">
      <c r="A6" s="223">
        <v>1</v>
      </c>
      <c r="B6" s="224"/>
      <c r="C6" s="23">
        <v>2</v>
      </c>
      <c r="D6" s="39">
        <v>3</v>
      </c>
      <c r="E6" s="40">
        <v>4</v>
      </c>
      <c r="F6" s="41" t="s">
        <v>188</v>
      </c>
      <c r="G6" s="39">
        <v>6</v>
      </c>
      <c r="H6" s="40">
        <v>7</v>
      </c>
      <c r="I6" s="42" t="s">
        <v>189</v>
      </c>
    </row>
    <row r="7" spans="1:9" ht="22.5" customHeight="1" x14ac:dyDescent="0.25">
      <c r="A7" s="225" t="s">
        <v>190</v>
      </c>
      <c r="B7" s="226"/>
      <c r="C7" s="26">
        <v>118</v>
      </c>
      <c r="D7" s="43">
        <f>D8+D9+D10+D11+D12</f>
        <v>539958480</v>
      </c>
      <c r="E7" s="44">
        <f>E8+E9+E10+E11+E12</f>
        <v>2551488124</v>
      </c>
      <c r="F7" s="44">
        <f>D7+E7</f>
        <v>3091446604</v>
      </c>
      <c r="G7" s="43">
        <f t="shared" ref="G7:H7" si="0">G8+G9+G10+G11+G12</f>
        <v>405391779</v>
      </c>
      <c r="H7" s="44">
        <f t="shared" si="0"/>
        <v>2845742844</v>
      </c>
      <c r="I7" s="45">
        <f>G7+H7</f>
        <v>3251134623</v>
      </c>
    </row>
    <row r="8" spans="1:9" x14ac:dyDescent="0.25">
      <c r="A8" s="219" t="s">
        <v>191</v>
      </c>
      <c r="B8" s="219"/>
      <c r="C8" s="24">
        <v>119</v>
      </c>
      <c r="D8" s="49">
        <v>540832945</v>
      </c>
      <c r="E8" s="50">
        <v>2895385130</v>
      </c>
      <c r="F8" s="46">
        <f t="shared" ref="F8:F71" si="1">D8+E8</f>
        <v>3436218075</v>
      </c>
      <c r="G8" s="49">
        <v>405219446</v>
      </c>
      <c r="H8" s="50">
        <v>3315931649</v>
      </c>
      <c r="I8" s="46">
        <f t="shared" ref="I8:I71" si="2">G8+H8</f>
        <v>3721151095</v>
      </c>
    </row>
    <row r="9" spans="1:9" ht="19.5" customHeight="1" x14ac:dyDescent="0.25">
      <c r="A9" s="219" t="s">
        <v>192</v>
      </c>
      <c r="B9" s="219"/>
      <c r="C9" s="24">
        <v>120</v>
      </c>
      <c r="D9" s="49">
        <v>0</v>
      </c>
      <c r="E9" s="50">
        <v>15652975</v>
      </c>
      <c r="F9" s="46">
        <f>D9+E9</f>
        <v>15652975</v>
      </c>
      <c r="G9" s="49">
        <v>0</v>
      </c>
      <c r="H9" s="50">
        <v>6194922</v>
      </c>
      <c r="I9" s="46">
        <f t="shared" si="2"/>
        <v>6194922</v>
      </c>
    </row>
    <row r="10" spans="1:9" x14ac:dyDescent="0.25">
      <c r="A10" s="219" t="s">
        <v>193</v>
      </c>
      <c r="B10" s="219"/>
      <c r="C10" s="24">
        <v>121</v>
      </c>
      <c r="D10" s="49">
        <v>-361868</v>
      </c>
      <c r="E10" s="50">
        <v>-310371494</v>
      </c>
      <c r="F10" s="46">
        <f t="shared" si="1"/>
        <v>-310733362</v>
      </c>
      <c r="G10" s="49">
        <v>-421083</v>
      </c>
      <c r="H10" s="50">
        <v>-375276880</v>
      </c>
      <c r="I10" s="46">
        <f t="shared" si="2"/>
        <v>-375697963</v>
      </c>
    </row>
    <row r="11" spans="1:9" ht="22.5" customHeight="1" x14ac:dyDescent="0.25">
      <c r="A11" s="219" t="s">
        <v>194</v>
      </c>
      <c r="B11" s="219"/>
      <c r="C11" s="24">
        <v>122</v>
      </c>
      <c r="D11" s="49">
        <v>-544448</v>
      </c>
      <c r="E11" s="50">
        <v>-66395685</v>
      </c>
      <c r="F11" s="46">
        <f t="shared" si="1"/>
        <v>-66940133</v>
      </c>
      <c r="G11" s="49">
        <v>563472</v>
      </c>
      <c r="H11" s="50">
        <v>-114798822</v>
      </c>
      <c r="I11" s="46">
        <f t="shared" si="2"/>
        <v>-114235350</v>
      </c>
    </row>
    <row r="12" spans="1:9" ht="21.75" customHeight="1" x14ac:dyDescent="0.25">
      <c r="A12" s="219" t="s">
        <v>195</v>
      </c>
      <c r="B12" s="219"/>
      <c r="C12" s="24">
        <v>123</v>
      </c>
      <c r="D12" s="49">
        <v>31851</v>
      </c>
      <c r="E12" s="50">
        <v>17217198</v>
      </c>
      <c r="F12" s="46">
        <f t="shared" si="1"/>
        <v>17249049</v>
      </c>
      <c r="G12" s="49">
        <v>29944</v>
      </c>
      <c r="H12" s="50">
        <v>13691975</v>
      </c>
      <c r="I12" s="46">
        <f t="shared" si="2"/>
        <v>13721919</v>
      </c>
    </row>
    <row r="13" spans="1:9" x14ac:dyDescent="0.25">
      <c r="A13" s="220" t="s">
        <v>196</v>
      </c>
      <c r="B13" s="221"/>
      <c r="C13" s="27">
        <v>124</v>
      </c>
      <c r="D13" s="47">
        <f>D14+D15+D16+D17+D18+D19+D20</f>
        <v>120236134</v>
      </c>
      <c r="E13" s="48">
        <f>E14+E15+E16+E17+E18+E19+E20</f>
        <v>360324473</v>
      </c>
      <c r="F13" s="46">
        <f t="shared" si="1"/>
        <v>480560607</v>
      </c>
      <c r="G13" s="47">
        <f t="shared" ref="G13" si="3">G14+G15+G16+G17+G18+G19+G20</f>
        <v>130030061</v>
      </c>
      <c r="H13" s="48">
        <f>H14+H15+H16+H17+H18+H19+H20</f>
        <v>390512258</v>
      </c>
      <c r="I13" s="46">
        <f t="shared" si="2"/>
        <v>520542319</v>
      </c>
    </row>
    <row r="14" spans="1:9" ht="24" customHeight="1" x14ac:dyDescent="0.25">
      <c r="A14" s="219" t="s">
        <v>197</v>
      </c>
      <c r="B14" s="219"/>
      <c r="C14" s="24">
        <v>125</v>
      </c>
      <c r="D14" s="49">
        <v>3583367</v>
      </c>
      <c r="E14" s="50">
        <v>40626932</v>
      </c>
      <c r="F14" s="46">
        <f t="shared" si="1"/>
        <v>44210299</v>
      </c>
      <c r="G14" s="49">
        <v>5674729</v>
      </c>
      <c r="H14" s="50">
        <v>55462578</v>
      </c>
      <c r="I14" s="46">
        <f t="shared" si="2"/>
        <v>61137307</v>
      </c>
    </row>
    <row r="15" spans="1:9" ht="17.399999999999999" customHeight="1" x14ac:dyDescent="0.25">
      <c r="A15" s="219" t="s">
        <v>198</v>
      </c>
      <c r="B15" s="219"/>
      <c r="C15" s="24">
        <v>126</v>
      </c>
      <c r="D15" s="49">
        <v>184737</v>
      </c>
      <c r="E15" s="50">
        <v>131306984</v>
      </c>
      <c r="F15" s="46">
        <f t="shared" si="1"/>
        <v>131491721</v>
      </c>
      <c r="G15" s="49">
        <v>80865</v>
      </c>
      <c r="H15" s="50">
        <v>136637156</v>
      </c>
      <c r="I15" s="46">
        <f t="shared" si="2"/>
        <v>136718021</v>
      </c>
    </row>
    <row r="16" spans="1:9" x14ac:dyDescent="0.25">
      <c r="A16" s="219" t="s">
        <v>199</v>
      </c>
      <c r="B16" s="219"/>
      <c r="C16" s="24">
        <v>127</v>
      </c>
      <c r="D16" s="49">
        <v>103264193</v>
      </c>
      <c r="E16" s="50">
        <v>83722424</v>
      </c>
      <c r="F16" s="46">
        <f t="shared" si="1"/>
        <v>186986617</v>
      </c>
      <c r="G16" s="49">
        <v>100574277</v>
      </c>
      <c r="H16" s="50">
        <v>93142568</v>
      </c>
      <c r="I16" s="46">
        <f t="shared" si="2"/>
        <v>193716845</v>
      </c>
    </row>
    <row r="17" spans="1:9" x14ac:dyDescent="0.25">
      <c r="A17" s="219" t="s">
        <v>200</v>
      </c>
      <c r="B17" s="219"/>
      <c r="C17" s="24">
        <v>128</v>
      </c>
      <c r="D17" s="49">
        <v>4575231</v>
      </c>
      <c r="E17" s="50">
        <v>19179511</v>
      </c>
      <c r="F17" s="46">
        <f t="shared" si="1"/>
        <v>23754742</v>
      </c>
      <c r="G17" s="49">
        <v>2340244</v>
      </c>
      <c r="H17" s="50">
        <v>10330214</v>
      </c>
      <c r="I17" s="46">
        <f t="shared" si="2"/>
        <v>12670458</v>
      </c>
    </row>
    <row r="18" spans="1:9" x14ac:dyDescent="0.25">
      <c r="A18" s="219" t="s">
        <v>201</v>
      </c>
      <c r="B18" s="219"/>
      <c r="C18" s="24">
        <v>129</v>
      </c>
      <c r="D18" s="49">
        <v>8142096</v>
      </c>
      <c r="E18" s="50">
        <v>57109981</v>
      </c>
      <c r="F18" s="46">
        <f t="shared" si="1"/>
        <v>65252077</v>
      </c>
      <c r="G18" s="49">
        <v>16011371</v>
      </c>
      <c r="H18" s="50">
        <v>63393842</v>
      </c>
      <c r="I18" s="46">
        <f t="shared" si="2"/>
        <v>79405213</v>
      </c>
    </row>
    <row r="19" spans="1:9" x14ac:dyDescent="0.25">
      <c r="A19" s="219" t="s">
        <v>202</v>
      </c>
      <c r="B19" s="219"/>
      <c r="C19" s="24">
        <v>130</v>
      </c>
      <c r="D19" s="49">
        <v>0</v>
      </c>
      <c r="E19" s="50">
        <v>0</v>
      </c>
      <c r="F19" s="46">
        <f t="shared" si="1"/>
        <v>0</v>
      </c>
      <c r="G19" s="49">
        <v>5332577</v>
      </c>
      <c r="H19" s="50">
        <v>16500582</v>
      </c>
      <c r="I19" s="46">
        <f t="shared" si="2"/>
        <v>21833159</v>
      </c>
    </row>
    <row r="20" spans="1:9" x14ac:dyDescent="0.25">
      <c r="A20" s="219" t="s">
        <v>203</v>
      </c>
      <c r="B20" s="219"/>
      <c r="C20" s="24">
        <v>131</v>
      </c>
      <c r="D20" s="49">
        <v>486510</v>
      </c>
      <c r="E20" s="50">
        <v>28378641</v>
      </c>
      <c r="F20" s="46">
        <f t="shared" si="1"/>
        <v>28865151</v>
      </c>
      <c r="G20" s="49">
        <v>15998</v>
      </c>
      <c r="H20" s="50">
        <v>15045318</v>
      </c>
      <c r="I20" s="46">
        <f t="shared" si="2"/>
        <v>15061316</v>
      </c>
    </row>
    <row r="21" spans="1:9" x14ac:dyDescent="0.25">
      <c r="A21" s="222" t="s">
        <v>204</v>
      </c>
      <c r="B21" s="219"/>
      <c r="C21" s="24">
        <v>132</v>
      </c>
      <c r="D21" s="49">
        <v>1874557</v>
      </c>
      <c r="E21" s="50">
        <v>38199868</v>
      </c>
      <c r="F21" s="46">
        <f t="shared" si="1"/>
        <v>40074425</v>
      </c>
      <c r="G21" s="49">
        <v>1565540</v>
      </c>
      <c r="H21" s="50">
        <v>56206465</v>
      </c>
      <c r="I21" s="46">
        <f t="shared" si="2"/>
        <v>57772005</v>
      </c>
    </row>
    <row r="22" spans="1:9" ht="24.75" customHeight="1" x14ac:dyDescent="0.25">
      <c r="A22" s="222" t="s">
        <v>205</v>
      </c>
      <c r="B22" s="219"/>
      <c r="C22" s="24">
        <v>133</v>
      </c>
      <c r="D22" s="49">
        <v>944245</v>
      </c>
      <c r="E22" s="50">
        <v>43745211</v>
      </c>
      <c r="F22" s="46">
        <f t="shared" si="1"/>
        <v>44689456</v>
      </c>
      <c r="G22" s="49">
        <v>768720</v>
      </c>
      <c r="H22" s="50">
        <v>41790453</v>
      </c>
      <c r="I22" s="46">
        <f t="shared" si="2"/>
        <v>42559173</v>
      </c>
    </row>
    <row r="23" spans="1:9" x14ac:dyDescent="0.25">
      <c r="A23" s="222" t="s">
        <v>206</v>
      </c>
      <c r="B23" s="219"/>
      <c r="C23" s="24">
        <v>134</v>
      </c>
      <c r="D23" s="49">
        <v>341992</v>
      </c>
      <c r="E23" s="50">
        <v>171046236</v>
      </c>
      <c r="F23" s="46">
        <f t="shared" si="1"/>
        <v>171388228</v>
      </c>
      <c r="G23" s="49">
        <v>333844</v>
      </c>
      <c r="H23" s="50">
        <v>174098011</v>
      </c>
      <c r="I23" s="46">
        <f t="shared" si="2"/>
        <v>174431855</v>
      </c>
    </row>
    <row r="24" spans="1:9" ht="21" customHeight="1" x14ac:dyDescent="0.25">
      <c r="A24" s="220" t="s">
        <v>207</v>
      </c>
      <c r="B24" s="221"/>
      <c r="C24" s="27">
        <v>135</v>
      </c>
      <c r="D24" s="47">
        <f>D25+D28</f>
        <v>-471854443</v>
      </c>
      <c r="E24" s="48">
        <f>E25+E28</f>
        <v>-1334610702</v>
      </c>
      <c r="F24" s="46">
        <f t="shared" si="1"/>
        <v>-1806465145</v>
      </c>
      <c r="G24" s="47">
        <f t="shared" ref="G24:H24" si="4">G25+G28</f>
        <v>-483071147</v>
      </c>
      <c r="H24" s="48">
        <f t="shared" si="4"/>
        <v>-1461787545</v>
      </c>
      <c r="I24" s="46">
        <f t="shared" si="2"/>
        <v>-1944858692</v>
      </c>
    </row>
    <row r="25" spans="1:9" x14ac:dyDescent="0.25">
      <c r="A25" s="221" t="s">
        <v>208</v>
      </c>
      <c r="B25" s="221"/>
      <c r="C25" s="27">
        <v>136</v>
      </c>
      <c r="D25" s="47">
        <f>D26+D27</f>
        <v>-470949859</v>
      </c>
      <c r="E25" s="48">
        <f>E26+E27</f>
        <v>-1368879159</v>
      </c>
      <c r="F25" s="46">
        <f t="shared" si="1"/>
        <v>-1839829018</v>
      </c>
      <c r="G25" s="47">
        <f t="shared" ref="G25:H25" si="5">G26+G27</f>
        <v>-473067544</v>
      </c>
      <c r="H25" s="48">
        <f t="shared" si="5"/>
        <v>-1448315090</v>
      </c>
      <c r="I25" s="46">
        <f t="shared" si="2"/>
        <v>-1921382634</v>
      </c>
    </row>
    <row r="26" spans="1:9" x14ac:dyDescent="0.25">
      <c r="A26" s="219" t="s">
        <v>209</v>
      </c>
      <c r="B26" s="219"/>
      <c r="C26" s="24">
        <v>137</v>
      </c>
      <c r="D26" s="49">
        <v>-470949859</v>
      </c>
      <c r="E26" s="50">
        <v>-1601432166</v>
      </c>
      <c r="F26" s="46">
        <f t="shared" si="1"/>
        <v>-2072382025</v>
      </c>
      <c r="G26" s="122">
        <v>-473067544</v>
      </c>
      <c r="H26" s="123">
        <v>-1611567694</v>
      </c>
      <c r="I26" s="46">
        <f t="shared" si="2"/>
        <v>-2084635238</v>
      </c>
    </row>
    <row r="27" spans="1:9" x14ac:dyDescent="0.25">
      <c r="A27" s="219" t="s">
        <v>210</v>
      </c>
      <c r="B27" s="219"/>
      <c r="C27" s="24">
        <v>138</v>
      </c>
      <c r="D27" s="49">
        <v>0</v>
      </c>
      <c r="E27" s="50">
        <v>232553007</v>
      </c>
      <c r="F27" s="46">
        <f t="shared" si="1"/>
        <v>232553007</v>
      </c>
      <c r="G27" s="122">
        <v>0</v>
      </c>
      <c r="H27" s="123">
        <v>163252604</v>
      </c>
      <c r="I27" s="46">
        <f t="shared" si="2"/>
        <v>163252604</v>
      </c>
    </row>
    <row r="28" spans="1:9" x14ac:dyDescent="0.25">
      <c r="A28" s="221" t="s">
        <v>211</v>
      </c>
      <c r="B28" s="221"/>
      <c r="C28" s="27">
        <v>139</v>
      </c>
      <c r="D28" s="47">
        <f>D29+D30</f>
        <v>-904584</v>
      </c>
      <c r="E28" s="48">
        <f>E29+E30</f>
        <v>34268457</v>
      </c>
      <c r="F28" s="46">
        <f t="shared" si="1"/>
        <v>33363873</v>
      </c>
      <c r="G28" s="47">
        <f t="shared" ref="G28:H28" si="6">G29+G30</f>
        <v>-10003603</v>
      </c>
      <c r="H28" s="48">
        <f t="shared" si="6"/>
        <v>-13472455</v>
      </c>
      <c r="I28" s="46">
        <f t="shared" si="2"/>
        <v>-23476058</v>
      </c>
    </row>
    <row r="29" spans="1:9" x14ac:dyDescent="0.25">
      <c r="A29" s="219" t="s">
        <v>212</v>
      </c>
      <c r="B29" s="219"/>
      <c r="C29" s="24">
        <v>140</v>
      </c>
      <c r="D29" s="122">
        <v>-904584</v>
      </c>
      <c r="E29" s="123">
        <v>190744145</v>
      </c>
      <c r="F29" s="46">
        <f t="shared" si="1"/>
        <v>189839561</v>
      </c>
      <c r="G29" s="122">
        <v>-10003603</v>
      </c>
      <c r="H29" s="123">
        <v>-64163510</v>
      </c>
      <c r="I29" s="46">
        <f t="shared" si="2"/>
        <v>-74167113</v>
      </c>
    </row>
    <row r="30" spans="1:9" x14ac:dyDescent="0.25">
      <c r="A30" s="219" t="s">
        <v>213</v>
      </c>
      <c r="B30" s="219"/>
      <c r="C30" s="24">
        <v>141</v>
      </c>
      <c r="D30" s="122">
        <v>0</v>
      </c>
      <c r="E30" s="123">
        <v>-156475688</v>
      </c>
      <c r="F30" s="46">
        <f t="shared" si="1"/>
        <v>-156475688</v>
      </c>
      <c r="G30" s="122">
        <v>0</v>
      </c>
      <c r="H30" s="123">
        <v>50691055</v>
      </c>
      <c r="I30" s="46">
        <f t="shared" si="2"/>
        <v>50691055</v>
      </c>
    </row>
    <row r="31" spans="1:9" ht="31.5" customHeight="1" x14ac:dyDescent="0.25">
      <c r="A31" s="220" t="s">
        <v>214</v>
      </c>
      <c r="B31" s="221"/>
      <c r="C31" s="27">
        <v>142</v>
      </c>
      <c r="D31" s="47">
        <f>D32+D35</f>
        <v>-116675846</v>
      </c>
      <c r="E31" s="48">
        <f>E32+E35</f>
        <v>-16202806</v>
      </c>
      <c r="F31" s="46">
        <f t="shared" si="1"/>
        <v>-132878652</v>
      </c>
      <c r="G31" s="47">
        <f t="shared" ref="G31:H31" si="7">G32+G35</f>
        <v>-45270448</v>
      </c>
      <c r="H31" s="48">
        <f t="shared" si="7"/>
        <v>-4180788</v>
      </c>
      <c r="I31" s="46">
        <f t="shared" si="2"/>
        <v>-49451236</v>
      </c>
    </row>
    <row r="32" spans="1:9" x14ac:dyDescent="0.25">
      <c r="A32" s="221" t="s">
        <v>215</v>
      </c>
      <c r="B32" s="221"/>
      <c r="C32" s="27">
        <v>143</v>
      </c>
      <c r="D32" s="47">
        <f>D33+D34</f>
        <v>-116675846</v>
      </c>
      <c r="E32" s="48">
        <f>E33+E34</f>
        <v>4755518</v>
      </c>
      <c r="F32" s="46">
        <f t="shared" si="1"/>
        <v>-111920328</v>
      </c>
      <c r="G32" s="47">
        <f t="shared" ref="G32:H32" si="8">G33+G34</f>
        <v>-45022249</v>
      </c>
      <c r="H32" s="48">
        <f t="shared" si="8"/>
        <v>2938407</v>
      </c>
      <c r="I32" s="46">
        <f t="shared" si="2"/>
        <v>-42083842</v>
      </c>
    </row>
    <row r="33" spans="1:9" x14ac:dyDescent="0.25">
      <c r="A33" s="219" t="s">
        <v>216</v>
      </c>
      <c r="B33" s="219"/>
      <c r="C33" s="24">
        <v>144</v>
      </c>
      <c r="D33" s="122">
        <v>-116684210</v>
      </c>
      <c r="E33" s="123">
        <v>4755518</v>
      </c>
      <c r="F33" s="46">
        <f t="shared" si="1"/>
        <v>-111928692</v>
      </c>
      <c r="G33" s="122">
        <v>-45021157</v>
      </c>
      <c r="H33" s="123">
        <v>2938407</v>
      </c>
      <c r="I33" s="46">
        <f t="shared" si="2"/>
        <v>-42082750</v>
      </c>
    </row>
    <row r="34" spans="1:9" x14ac:dyDescent="0.25">
      <c r="A34" s="219" t="s">
        <v>217</v>
      </c>
      <c r="B34" s="219"/>
      <c r="C34" s="24">
        <v>145</v>
      </c>
      <c r="D34" s="122">
        <v>8364</v>
      </c>
      <c r="E34" s="123">
        <v>0</v>
      </c>
      <c r="F34" s="46">
        <f t="shared" si="1"/>
        <v>8364</v>
      </c>
      <c r="G34" s="122">
        <v>-1092</v>
      </c>
      <c r="H34" s="123">
        <v>0</v>
      </c>
      <c r="I34" s="46">
        <f t="shared" si="2"/>
        <v>-1092</v>
      </c>
    </row>
    <row r="35" spans="1:9" ht="31.5" customHeight="1" x14ac:dyDescent="0.25">
      <c r="A35" s="221" t="s">
        <v>218</v>
      </c>
      <c r="B35" s="221"/>
      <c r="C35" s="27">
        <v>146</v>
      </c>
      <c r="D35" s="47">
        <f>D36+D37</f>
        <v>0</v>
      </c>
      <c r="E35" s="48">
        <f>E36+E37</f>
        <v>-20958324</v>
      </c>
      <c r="F35" s="46">
        <f t="shared" si="1"/>
        <v>-20958324</v>
      </c>
      <c r="G35" s="47">
        <f t="shared" ref="G35:H35" si="9">G36+G37</f>
        <v>-248199</v>
      </c>
      <c r="H35" s="48">
        <f t="shared" si="9"/>
        <v>-7119195</v>
      </c>
      <c r="I35" s="46">
        <f t="shared" si="2"/>
        <v>-7367394</v>
      </c>
    </row>
    <row r="36" spans="1:9" x14ac:dyDescent="0.25">
      <c r="A36" s="219" t="s">
        <v>219</v>
      </c>
      <c r="B36" s="219"/>
      <c r="C36" s="24">
        <v>147</v>
      </c>
      <c r="D36" s="122">
        <v>0</v>
      </c>
      <c r="E36" s="123">
        <v>-21082168</v>
      </c>
      <c r="F36" s="46">
        <f t="shared" si="1"/>
        <v>-21082168</v>
      </c>
      <c r="G36" s="122">
        <v>-248199</v>
      </c>
      <c r="H36" s="123">
        <v>-7119185</v>
      </c>
      <c r="I36" s="46">
        <f t="shared" si="2"/>
        <v>-7367384</v>
      </c>
    </row>
    <row r="37" spans="1:9" x14ac:dyDescent="0.25">
      <c r="A37" s="219" t="s">
        <v>220</v>
      </c>
      <c r="B37" s="219"/>
      <c r="C37" s="24">
        <v>148</v>
      </c>
      <c r="D37" s="122">
        <v>0</v>
      </c>
      <c r="E37" s="123">
        <v>123844</v>
      </c>
      <c r="F37" s="46">
        <f t="shared" si="1"/>
        <v>123844</v>
      </c>
      <c r="G37" s="122">
        <v>0</v>
      </c>
      <c r="H37" s="123">
        <v>-10</v>
      </c>
      <c r="I37" s="46">
        <f t="shared" si="2"/>
        <v>-10</v>
      </c>
    </row>
    <row r="38" spans="1:9" ht="45.75" customHeight="1" x14ac:dyDescent="0.25">
      <c r="A38" s="220" t="s">
        <v>221</v>
      </c>
      <c r="B38" s="221"/>
      <c r="C38" s="27">
        <v>149</v>
      </c>
      <c r="D38" s="47">
        <f>D39+D40</f>
        <v>35422414</v>
      </c>
      <c r="E38" s="48">
        <f>E39+E40</f>
        <v>0</v>
      </c>
      <c r="F38" s="46">
        <f t="shared" si="1"/>
        <v>35422414</v>
      </c>
      <c r="G38" s="47">
        <f t="shared" ref="G38:H38" si="10">G39+G40</f>
        <v>144977792</v>
      </c>
      <c r="H38" s="48">
        <f t="shared" si="10"/>
        <v>0</v>
      </c>
      <c r="I38" s="46">
        <f t="shared" si="2"/>
        <v>144977792</v>
      </c>
    </row>
    <row r="39" spans="1:9" x14ac:dyDescent="0.25">
      <c r="A39" s="219" t="s">
        <v>222</v>
      </c>
      <c r="B39" s="219"/>
      <c r="C39" s="24">
        <v>150</v>
      </c>
      <c r="D39" s="122">
        <v>35422414</v>
      </c>
      <c r="E39" s="123">
        <v>0</v>
      </c>
      <c r="F39" s="46">
        <f t="shared" si="1"/>
        <v>35422414</v>
      </c>
      <c r="G39" s="122">
        <v>144977792</v>
      </c>
      <c r="H39" s="123">
        <v>0</v>
      </c>
      <c r="I39" s="46">
        <f t="shared" si="2"/>
        <v>144977792</v>
      </c>
    </row>
    <row r="40" spans="1:9" x14ac:dyDescent="0.25">
      <c r="A40" s="219" t="s">
        <v>223</v>
      </c>
      <c r="B40" s="219"/>
      <c r="C40" s="24">
        <v>151</v>
      </c>
      <c r="D40" s="122">
        <v>0</v>
      </c>
      <c r="E40" s="123">
        <v>0</v>
      </c>
      <c r="F40" s="46">
        <f t="shared" si="1"/>
        <v>0</v>
      </c>
      <c r="G40" s="122">
        <v>0</v>
      </c>
      <c r="H40" s="123">
        <v>0</v>
      </c>
      <c r="I40" s="46">
        <f t="shared" si="2"/>
        <v>0</v>
      </c>
    </row>
    <row r="41" spans="1:9" ht="21" customHeight="1" x14ac:dyDescent="0.25">
      <c r="A41" s="220" t="s">
        <v>224</v>
      </c>
      <c r="B41" s="221"/>
      <c r="C41" s="27">
        <v>152</v>
      </c>
      <c r="D41" s="47">
        <f>D42+D43</f>
        <v>0</v>
      </c>
      <c r="E41" s="47">
        <f>E42+E43</f>
        <v>-8709129</v>
      </c>
      <c r="F41" s="46">
        <f t="shared" si="1"/>
        <v>-8709129</v>
      </c>
      <c r="G41" s="47">
        <f>G42+G43</f>
        <v>0</v>
      </c>
      <c r="H41" s="47">
        <f>H42+H43</f>
        <v>-14197491</v>
      </c>
      <c r="I41" s="46">
        <f t="shared" si="2"/>
        <v>-14197491</v>
      </c>
    </row>
    <row r="42" spans="1:9" x14ac:dyDescent="0.25">
      <c r="A42" s="219" t="s">
        <v>225</v>
      </c>
      <c r="B42" s="219"/>
      <c r="C42" s="24">
        <v>153</v>
      </c>
      <c r="D42" s="122">
        <v>0</v>
      </c>
      <c r="E42" s="123">
        <v>-5630739</v>
      </c>
      <c r="F42" s="46">
        <f t="shared" si="1"/>
        <v>-5630739</v>
      </c>
      <c r="G42" s="122">
        <v>0</v>
      </c>
      <c r="H42" s="123">
        <v>-10344501</v>
      </c>
      <c r="I42" s="46">
        <f t="shared" si="2"/>
        <v>-10344501</v>
      </c>
    </row>
    <row r="43" spans="1:9" x14ac:dyDescent="0.25">
      <c r="A43" s="219" t="s">
        <v>226</v>
      </c>
      <c r="B43" s="219"/>
      <c r="C43" s="24">
        <v>154</v>
      </c>
      <c r="D43" s="122">
        <v>0</v>
      </c>
      <c r="E43" s="123">
        <v>-3078390</v>
      </c>
      <c r="F43" s="46">
        <f t="shared" si="1"/>
        <v>-3078390</v>
      </c>
      <c r="G43" s="122">
        <v>0</v>
      </c>
      <c r="H43" s="123">
        <v>-3852990</v>
      </c>
      <c r="I43" s="46">
        <f t="shared" si="2"/>
        <v>-3852990</v>
      </c>
    </row>
    <row r="44" spans="1:9" ht="22.5" customHeight="1" x14ac:dyDescent="0.25">
      <c r="A44" s="220" t="s">
        <v>227</v>
      </c>
      <c r="B44" s="221"/>
      <c r="C44" s="27">
        <v>155</v>
      </c>
      <c r="D44" s="47">
        <f>D45+D49</f>
        <v>-75586528</v>
      </c>
      <c r="E44" s="48">
        <f>E45+E49</f>
        <v>-1193919868</v>
      </c>
      <c r="F44" s="46">
        <f t="shared" si="1"/>
        <v>-1269506396</v>
      </c>
      <c r="G44" s="47">
        <f t="shared" ref="G44:H44" si="11">G45+G49</f>
        <v>-57674286</v>
      </c>
      <c r="H44" s="48">
        <f t="shared" si="11"/>
        <v>-1397131292</v>
      </c>
      <c r="I44" s="46">
        <f t="shared" si="2"/>
        <v>-1454805578</v>
      </c>
    </row>
    <row r="45" spans="1:9" x14ac:dyDescent="0.25">
      <c r="A45" s="221" t="s">
        <v>228</v>
      </c>
      <c r="B45" s="221"/>
      <c r="C45" s="27">
        <v>156</v>
      </c>
      <c r="D45" s="47">
        <f>D46+D47+D48</f>
        <v>-36296183</v>
      </c>
      <c r="E45" s="48">
        <f>E46+E47+E48</f>
        <v>-623382443</v>
      </c>
      <c r="F45" s="46">
        <f t="shared" si="1"/>
        <v>-659678626</v>
      </c>
      <c r="G45" s="47">
        <f t="shared" ref="G45:H45" si="12">G46+G47+G48</f>
        <v>-26729846</v>
      </c>
      <c r="H45" s="48">
        <f t="shared" si="12"/>
        <v>-740990594</v>
      </c>
      <c r="I45" s="46">
        <f t="shared" si="2"/>
        <v>-767720440</v>
      </c>
    </row>
    <row r="46" spans="1:9" x14ac:dyDescent="0.25">
      <c r="A46" s="219" t="s">
        <v>229</v>
      </c>
      <c r="B46" s="219"/>
      <c r="C46" s="24">
        <v>157</v>
      </c>
      <c r="D46" s="122">
        <v>-12795166</v>
      </c>
      <c r="E46" s="123">
        <v>-305109397</v>
      </c>
      <c r="F46" s="46">
        <f t="shared" si="1"/>
        <v>-317904563</v>
      </c>
      <c r="G46" s="122">
        <v>-12742002</v>
      </c>
      <c r="H46" s="123">
        <v>-369450313</v>
      </c>
      <c r="I46" s="46">
        <f t="shared" si="2"/>
        <v>-382192315</v>
      </c>
    </row>
    <row r="47" spans="1:9" x14ac:dyDescent="0.25">
      <c r="A47" s="219" t="s">
        <v>230</v>
      </c>
      <c r="B47" s="219"/>
      <c r="C47" s="24">
        <v>158</v>
      </c>
      <c r="D47" s="122">
        <v>-23501017</v>
      </c>
      <c r="E47" s="123">
        <v>-307965679</v>
      </c>
      <c r="F47" s="46">
        <f t="shared" si="1"/>
        <v>-331466696</v>
      </c>
      <c r="G47" s="122">
        <v>-13987844</v>
      </c>
      <c r="H47" s="123">
        <v>-364840635</v>
      </c>
      <c r="I47" s="46">
        <f t="shared" si="2"/>
        <v>-378828479</v>
      </c>
    </row>
    <row r="48" spans="1:9" x14ac:dyDescent="0.25">
      <c r="A48" s="219" t="s">
        <v>231</v>
      </c>
      <c r="B48" s="219"/>
      <c r="C48" s="24">
        <v>159</v>
      </c>
      <c r="D48" s="122">
        <v>0</v>
      </c>
      <c r="E48" s="123">
        <v>-10307367</v>
      </c>
      <c r="F48" s="46">
        <f t="shared" si="1"/>
        <v>-10307367</v>
      </c>
      <c r="G48" s="122">
        <v>0</v>
      </c>
      <c r="H48" s="123">
        <v>-6699646</v>
      </c>
      <c r="I48" s="46">
        <f t="shared" si="2"/>
        <v>-6699646</v>
      </c>
    </row>
    <row r="49" spans="1:9" ht="24.75" customHeight="1" x14ac:dyDescent="0.25">
      <c r="A49" s="221" t="s">
        <v>232</v>
      </c>
      <c r="B49" s="221"/>
      <c r="C49" s="27">
        <v>160</v>
      </c>
      <c r="D49" s="47">
        <f>D50+D51+D52</f>
        <v>-39290345</v>
      </c>
      <c r="E49" s="48">
        <f>E50+E51+E52</f>
        <v>-570537425</v>
      </c>
      <c r="F49" s="46">
        <f t="shared" si="1"/>
        <v>-609827770</v>
      </c>
      <c r="G49" s="47">
        <f t="shared" ref="G49:H49" si="13">G50+G51+G52</f>
        <v>-30944440</v>
      </c>
      <c r="H49" s="48">
        <f t="shared" si="13"/>
        <v>-656140698</v>
      </c>
      <c r="I49" s="46">
        <f t="shared" si="2"/>
        <v>-687085138</v>
      </c>
    </row>
    <row r="50" spans="1:9" x14ac:dyDescent="0.25">
      <c r="A50" s="219" t="s">
        <v>233</v>
      </c>
      <c r="B50" s="219"/>
      <c r="C50" s="24">
        <v>161</v>
      </c>
      <c r="D50" s="122">
        <v>-3793150</v>
      </c>
      <c r="E50" s="123">
        <v>-80688980</v>
      </c>
      <c r="F50" s="46">
        <f t="shared" si="1"/>
        <v>-84482130</v>
      </c>
      <c r="G50" s="122">
        <v>-2624360</v>
      </c>
      <c r="H50" s="123">
        <v>-90192054</v>
      </c>
      <c r="I50" s="46">
        <f t="shared" si="2"/>
        <v>-92816414</v>
      </c>
    </row>
    <row r="51" spans="1:9" x14ac:dyDescent="0.25">
      <c r="A51" s="219" t="s">
        <v>234</v>
      </c>
      <c r="B51" s="219"/>
      <c r="C51" s="24">
        <v>162</v>
      </c>
      <c r="D51" s="122">
        <v>-15386431</v>
      </c>
      <c r="E51" s="123">
        <v>-194381457</v>
      </c>
      <c r="F51" s="46">
        <f t="shared" si="1"/>
        <v>-209767888</v>
      </c>
      <c r="G51" s="122">
        <v>-12546587</v>
      </c>
      <c r="H51" s="123">
        <v>-229763194</v>
      </c>
      <c r="I51" s="46">
        <f t="shared" si="2"/>
        <v>-242309781</v>
      </c>
    </row>
    <row r="52" spans="1:9" x14ac:dyDescent="0.25">
      <c r="A52" s="219" t="s">
        <v>235</v>
      </c>
      <c r="B52" s="219"/>
      <c r="C52" s="24">
        <v>163</v>
      </c>
      <c r="D52" s="122">
        <v>-20110764</v>
      </c>
      <c r="E52" s="123">
        <v>-295466988</v>
      </c>
      <c r="F52" s="46">
        <f t="shared" si="1"/>
        <v>-315577752</v>
      </c>
      <c r="G52" s="122">
        <v>-15773493</v>
      </c>
      <c r="H52" s="123">
        <v>-336185450</v>
      </c>
      <c r="I52" s="46">
        <f t="shared" si="2"/>
        <v>-351958943</v>
      </c>
    </row>
    <row r="53" spans="1:9" x14ac:dyDescent="0.25">
      <c r="A53" s="220" t="s">
        <v>236</v>
      </c>
      <c r="B53" s="221"/>
      <c r="C53" s="27">
        <v>164</v>
      </c>
      <c r="D53" s="47">
        <f>D54+D55+D56+D57+D58+D59+D60</f>
        <v>-16625735</v>
      </c>
      <c r="E53" s="48">
        <f>E54+E55+E56+E57+E58+E59+E60</f>
        <v>-126054094</v>
      </c>
      <c r="F53" s="46">
        <f t="shared" si="1"/>
        <v>-142679829</v>
      </c>
      <c r="G53" s="47">
        <f t="shared" ref="G53:H53" si="14">G54+G55+G56+G57+G58+G59+G60</f>
        <v>-16309195</v>
      </c>
      <c r="H53" s="48">
        <f t="shared" si="14"/>
        <v>-134694301</v>
      </c>
      <c r="I53" s="46">
        <f t="shared" si="2"/>
        <v>-151003496</v>
      </c>
    </row>
    <row r="54" spans="1:9" ht="24" customHeight="1" x14ac:dyDescent="0.25">
      <c r="A54" s="219" t="s">
        <v>237</v>
      </c>
      <c r="B54" s="219"/>
      <c r="C54" s="24">
        <v>165</v>
      </c>
      <c r="D54" s="122">
        <v>0</v>
      </c>
      <c r="E54" s="123">
        <v>0</v>
      </c>
      <c r="F54" s="46">
        <f t="shared" si="1"/>
        <v>0</v>
      </c>
      <c r="G54" s="122">
        <v>0</v>
      </c>
      <c r="H54" s="123">
        <v>0</v>
      </c>
      <c r="I54" s="46">
        <f t="shared" si="2"/>
        <v>0</v>
      </c>
    </row>
    <row r="55" spans="1:9" x14ac:dyDescent="0.25">
      <c r="A55" s="219" t="s">
        <v>238</v>
      </c>
      <c r="B55" s="219"/>
      <c r="C55" s="24">
        <v>166</v>
      </c>
      <c r="D55" s="122">
        <v>-1219100</v>
      </c>
      <c r="E55" s="123">
        <v>-12297162</v>
      </c>
      <c r="F55" s="46">
        <f t="shared" si="1"/>
        <v>-13516262</v>
      </c>
      <c r="G55" s="122">
        <v>-610513</v>
      </c>
      <c r="H55" s="123">
        <v>-12369564</v>
      </c>
      <c r="I55" s="46">
        <f t="shared" si="2"/>
        <v>-12980077</v>
      </c>
    </row>
    <row r="56" spans="1:9" x14ac:dyDescent="0.25">
      <c r="A56" s="219" t="s">
        <v>239</v>
      </c>
      <c r="B56" s="219"/>
      <c r="C56" s="24">
        <v>167</v>
      </c>
      <c r="D56" s="122">
        <v>-24181</v>
      </c>
      <c r="E56" s="123">
        <v>-2425582</v>
      </c>
      <c r="F56" s="46">
        <f t="shared" si="1"/>
        <v>-2449763</v>
      </c>
      <c r="G56" s="122">
        <v>-1032515</v>
      </c>
      <c r="H56" s="123">
        <v>-2209408</v>
      </c>
      <c r="I56" s="46">
        <f t="shared" si="2"/>
        <v>-3241923</v>
      </c>
    </row>
    <row r="57" spans="1:9" x14ac:dyDescent="0.25">
      <c r="A57" s="219" t="s">
        <v>240</v>
      </c>
      <c r="B57" s="219"/>
      <c r="C57" s="24">
        <v>168</v>
      </c>
      <c r="D57" s="122">
        <v>-3766324</v>
      </c>
      <c r="E57" s="123">
        <v>-14049330</v>
      </c>
      <c r="F57" s="46">
        <f t="shared" si="1"/>
        <v>-17815654</v>
      </c>
      <c r="G57" s="122">
        <v>-11820561</v>
      </c>
      <c r="H57" s="123">
        <v>-50605463</v>
      </c>
      <c r="I57" s="46">
        <f t="shared" si="2"/>
        <v>-62426024</v>
      </c>
    </row>
    <row r="58" spans="1:9" x14ac:dyDescent="0.25">
      <c r="A58" s="219" t="s">
        <v>241</v>
      </c>
      <c r="B58" s="219"/>
      <c r="C58" s="24">
        <v>169</v>
      </c>
      <c r="D58" s="122">
        <v>-1233800</v>
      </c>
      <c r="E58" s="123">
        <v>-10560983</v>
      </c>
      <c r="F58" s="46">
        <f t="shared" si="1"/>
        <v>-11794783</v>
      </c>
      <c r="G58" s="122">
        <v>-942772</v>
      </c>
      <c r="H58" s="123">
        <v>-5431044</v>
      </c>
      <c r="I58" s="46">
        <f t="shared" si="2"/>
        <v>-6373816</v>
      </c>
    </row>
    <row r="59" spans="1:9" x14ac:dyDescent="0.25">
      <c r="A59" s="219" t="s">
        <v>242</v>
      </c>
      <c r="B59" s="219"/>
      <c r="C59" s="24">
        <v>170</v>
      </c>
      <c r="D59" s="122">
        <v>-8404454</v>
      </c>
      <c r="E59" s="123">
        <v>-5624503</v>
      </c>
      <c r="F59" s="46">
        <f t="shared" si="1"/>
        <v>-14028957</v>
      </c>
      <c r="G59" s="122">
        <v>0</v>
      </c>
      <c r="H59" s="123">
        <v>0</v>
      </c>
      <c r="I59" s="46">
        <f t="shared" si="2"/>
        <v>0</v>
      </c>
    </row>
    <row r="60" spans="1:9" x14ac:dyDescent="0.25">
      <c r="A60" s="219" t="s">
        <v>243</v>
      </c>
      <c r="B60" s="219"/>
      <c r="C60" s="24">
        <v>171</v>
      </c>
      <c r="D60" s="122">
        <v>-1977876</v>
      </c>
      <c r="E60" s="123">
        <v>-81096534</v>
      </c>
      <c r="F60" s="46">
        <f t="shared" si="1"/>
        <v>-83074410</v>
      </c>
      <c r="G60" s="122">
        <v>-1902834</v>
      </c>
      <c r="H60" s="123">
        <v>-64078822</v>
      </c>
      <c r="I60" s="46">
        <f t="shared" si="2"/>
        <v>-65981656</v>
      </c>
    </row>
    <row r="61" spans="1:9" ht="29.25" customHeight="1" x14ac:dyDescent="0.25">
      <c r="A61" s="220" t="s">
        <v>244</v>
      </c>
      <c r="B61" s="221"/>
      <c r="C61" s="27">
        <v>172</v>
      </c>
      <c r="D61" s="47">
        <f>D62+D63</f>
        <v>-1828013</v>
      </c>
      <c r="E61" s="48">
        <f>E62+E63</f>
        <v>-60748579</v>
      </c>
      <c r="F61" s="46">
        <f t="shared" si="1"/>
        <v>-62576592</v>
      </c>
      <c r="G61" s="47">
        <f t="shared" ref="G61:H61" si="15">G62+G63</f>
        <v>-1434405</v>
      </c>
      <c r="H61" s="48">
        <f t="shared" si="15"/>
        <v>-61554982</v>
      </c>
      <c r="I61" s="46">
        <f t="shared" si="2"/>
        <v>-62989387</v>
      </c>
    </row>
    <row r="62" spans="1:9" x14ac:dyDescent="0.25">
      <c r="A62" s="219" t="s">
        <v>245</v>
      </c>
      <c r="B62" s="219"/>
      <c r="C62" s="24">
        <v>173</v>
      </c>
      <c r="D62" s="122">
        <v>0</v>
      </c>
      <c r="E62" s="123">
        <v>-933420</v>
      </c>
      <c r="F62" s="46">
        <f t="shared" si="1"/>
        <v>-933420</v>
      </c>
      <c r="G62" s="122">
        <v>0</v>
      </c>
      <c r="H62" s="123">
        <v>-1121057</v>
      </c>
      <c r="I62" s="46">
        <f t="shared" si="2"/>
        <v>-1121057</v>
      </c>
    </row>
    <row r="63" spans="1:9" x14ac:dyDescent="0.25">
      <c r="A63" s="219" t="s">
        <v>246</v>
      </c>
      <c r="B63" s="219"/>
      <c r="C63" s="24">
        <v>174</v>
      </c>
      <c r="D63" s="122">
        <v>-1828013</v>
      </c>
      <c r="E63" s="123">
        <v>-59815159</v>
      </c>
      <c r="F63" s="46">
        <f t="shared" si="1"/>
        <v>-61643172</v>
      </c>
      <c r="G63" s="122">
        <v>-1434405</v>
      </c>
      <c r="H63" s="123">
        <v>-60433925</v>
      </c>
      <c r="I63" s="46">
        <f t="shared" si="2"/>
        <v>-61868330</v>
      </c>
    </row>
    <row r="64" spans="1:9" x14ac:dyDescent="0.25">
      <c r="A64" s="222" t="s">
        <v>247</v>
      </c>
      <c r="B64" s="219"/>
      <c r="C64" s="24">
        <v>175</v>
      </c>
      <c r="D64" s="122">
        <v>-10816</v>
      </c>
      <c r="E64" s="123">
        <v>-2701386</v>
      </c>
      <c r="F64" s="46">
        <f t="shared" si="1"/>
        <v>-2712202</v>
      </c>
      <c r="G64" s="122">
        <v>-11389</v>
      </c>
      <c r="H64" s="123">
        <v>-64691016</v>
      </c>
      <c r="I64" s="46">
        <f t="shared" si="2"/>
        <v>-64702405</v>
      </c>
    </row>
    <row r="65" spans="1:9" ht="42" customHeight="1" x14ac:dyDescent="0.25">
      <c r="A65" s="220" t="s">
        <v>248</v>
      </c>
      <c r="B65" s="221"/>
      <c r="C65" s="27">
        <v>176</v>
      </c>
      <c r="D65" s="47">
        <f>D7+D13+D21+D22+D23+D24+D31+D38+D41+D53+D61+D64+D44</f>
        <v>16196441</v>
      </c>
      <c r="E65" s="48">
        <f>E7+E13+E21+E22+E23+E24+E31+E38+E41+E53+E61+E64+E44</f>
        <v>421857348</v>
      </c>
      <c r="F65" s="46">
        <f t="shared" si="1"/>
        <v>438053789</v>
      </c>
      <c r="G65" s="47">
        <f t="shared" ref="G65:H65" si="16">G7+G13+G21+G22+G23+G24+G31+G38+G41+G53+G61+G64+G44</f>
        <v>79296866</v>
      </c>
      <c r="H65" s="48">
        <f t="shared" si="16"/>
        <v>370112616</v>
      </c>
      <c r="I65" s="46">
        <f t="shared" si="2"/>
        <v>449409482</v>
      </c>
    </row>
    <row r="66" spans="1:9" x14ac:dyDescent="0.25">
      <c r="A66" s="220" t="s">
        <v>249</v>
      </c>
      <c r="B66" s="221"/>
      <c r="C66" s="27">
        <v>177</v>
      </c>
      <c r="D66" s="47">
        <f>D67+D68</f>
        <v>-2930137</v>
      </c>
      <c r="E66" s="48">
        <f>E67+E68</f>
        <v>-72366379</v>
      </c>
      <c r="F66" s="46">
        <f t="shared" si="1"/>
        <v>-75296516</v>
      </c>
      <c r="G66" s="47">
        <f t="shared" ref="G66:H66" si="17">G67+G68</f>
        <v>-13424421</v>
      </c>
      <c r="H66" s="48">
        <f t="shared" si="17"/>
        <v>-57545629</v>
      </c>
      <c r="I66" s="46">
        <f t="shared" si="2"/>
        <v>-70970050</v>
      </c>
    </row>
    <row r="67" spans="1:9" x14ac:dyDescent="0.25">
      <c r="A67" s="219" t="s">
        <v>250</v>
      </c>
      <c r="B67" s="219"/>
      <c r="C67" s="24">
        <v>178</v>
      </c>
      <c r="D67" s="122">
        <v>-3278194</v>
      </c>
      <c r="E67" s="123">
        <v>-76244353</v>
      </c>
      <c r="F67" s="46">
        <f t="shared" si="1"/>
        <v>-79522547</v>
      </c>
      <c r="G67" s="122">
        <v>-13746927</v>
      </c>
      <c r="H67" s="123">
        <v>-58446160</v>
      </c>
      <c r="I67" s="46">
        <f t="shared" si="2"/>
        <v>-72193087</v>
      </c>
    </row>
    <row r="68" spans="1:9" x14ac:dyDescent="0.25">
      <c r="A68" s="219" t="s">
        <v>251</v>
      </c>
      <c r="B68" s="219"/>
      <c r="C68" s="24">
        <v>179</v>
      </c>
      <c r="D68" s="122">
        <v>348057</v>
      </c>
      <c r="E68" s="123">
        <v>3877974</v>
      </c>
      <c r="F68" s="46">
        <f t="shared" si="1"/>
        <v>4226031</v>
      </c>
      <c r="G68" s="122">
        <v>322506</v>
      </c>
      <c r="H68" s="123">
        <v>900531</v>
      </c>
      <c r="I68" s="46">
        <f t="shared" si="2"/>
        <v>1223037</v>
      </c>
    </row>
    <row r="69" spans="1:9" ht="24" customHeight="1" x14ac:dyDescent="0.25">
      <c r="A69" s="220" t="s">
        <v>252</v>
      </c>
      <c r="B69" s="221"/>
      <c r="C69" s="27">
        <v>180</v>
      </c>
      <c r="D69" s="47">
        <f>D65+D66</f>
        <v>13266304</v>
      </c>
      <c r="E69" s="48">
        <f>E65+E66</f>
        <v>349490969</v>
      </c>
      <c r="F69" s="46">
        <f t="shared" si="1"/>
        <v>362757273</v>
      </c>
      <c r="G69" s="47">
        <f t="shared" ref="G69:H69" si="18">G65+G66</f>
        <v>65872445</v>
      </c>
      <c r="H69" s="48">
        <f t="shared" si="18"/>
        <v>312566987</v>
      </c>
      <c r="I69" s="46">
        <f t="shared" si="2"/>
        <v>378439432</v>
      </c>
    </row>
    <row r="70" spans="1:9" x14ac:dyDescent="0.25">
      <c r="A70" s="216" t="s">
        <v>253</v>
      </c>
      <c r="B70" s="216"/>
      <c r="C70" s="24">
        <v>181</v>
      </c>
      <c r="D70" s="122">
        <v>13335331</v>
      </c>
      <c r="E70" s="123">
        <v>349007015</v>
      </c>
      <c r="F70" s="46">
        <f t="shared" si="1"/>
        <v>362342346</v>
      </c>
      <c r="G70" s="122">
        <v>65782907</v>
      </c>
      <c r="H70" s="123">
        <v>312301436</v>
      </c>
      <c r="I70" s="46">
        <f t="shared" si="2"/>
        <v>378084343</v>
      </c>
    </row>
    <row r="71" spans="1:9" x14ac:dyDescent="0.25">
      <c r="A71" s="216" t="s">
        <v>254</v>
      </c>
      <c r="B71" s="216"/>
      <c r="C71" s="24">
        <v>182</v>
      </c>
      <c r="D71" s="122">
        <v>-69027</v>
      </c>
      <c r="E71" s="123">
        <v>483954</v>
      </c>
      <c r="F71" s="46">
        <f t="shared" si="1"/>
        <v>414927</v>
      </c>
      <c r="G71" s="122">
        <v>89538</v>
      </c>
      <c r="H71" s="123">
        <v>265551</v>
      </c>
      <c r="I71" s="46">
        <f t="shared" si="2"/>
        <v>355089</v>
      </c>
    </row>
    <row r="72" spans="1:9" ht="30" customHeight="1" x14ac:dyDescent="0.25">
      <c r="A72" s="220" t="s">
        <v>255</v>
      </c>
      <c r="B72" s="220"/>
      <c r="C72" s="27">
        <v>183</v>
      </c>
      <c r="D72" s="47">
        <f>D7+D13+D21+D22+D23+D68</f>
        <v>663703465</v>
      </c>
      <c r="E72" s="48">
        <f>E7+E13+E21+E22+E23+E68</f>
        <v>3168681886</v>
      </c>
      <c r="F72" s="46">
        <f t="shared" ref="F72:F86" si="19">D72+E72</f>
        <v>3832385351</v>
      </c>
      <c r="G72" s="47">
        <f t="shared" ref="G72:H72" si="20">G7+G13+G21+G22+G23+G68</f>
        <v>538412450</v>
      </c>
      <c r="H72" s="48">
        <f t="shared" si="20"/>
        <v>3509250562</v>
      </c>
      <c r="I72" s="46">
        <f t="shared" ref="I72:I86" si="21">G72+H72</f>
        <v>4047663012</v>
      </c>
    </row>
    <row r="73" spans="1:9" ht="31.5" customHeight="1" x14ac:dyDescent="0.25">
      <c r="A73" s="220" t="s">
        <v>256</v>
      </c>
      <c r="B73" s="220"/>
      <c r="C73" s="27">
        <v>184</v>
      </c>
      <c r="D73" s="47">
        <f>D24+D31+D38+D41+D44+D53+D61+D64+D67</f>
        <v>-650437161</v>
      </c>
      <c r="E73" s="48">
        <f>E24+E31+E38+E41+E44+E53+E61+E64+E67</f>
        <v>-2819190917</v>
      </c>
      <c r="F73" s="46">
        <f t="shared" si="19"/>
        <v>-3469628078</v>
      </c>
      <c r="G73" s="47">
        <f t="shared" ref="G73:H73" si="22">G24+G31+G38+G41+G44+G53+G61+G64+G67</f>
        <v>-472540005</v>
      </c>
      <c r="H73" s="48">
        <f t="shared" si="22"/>
        <v>-3196683575</v>
      </c>
      <c r="I73" s="46">
        <f t="shared" si="21"/>
        <v>-3669223580</v>
      </c>
    </row>
    <row r="74" spans="1:9" x14ac:dyDescent="0.25">
      <c r="A74" s="220" t="s">
        <v>257</v>
      </c>
      <c r="B74" s="221"/>
      <c r="C74" s="27">
        <v>185</v>
      </c>
      <c r="D74" s="47">
        <f>D75+D76+D77+D78+D79+D80+D81+D82</f>
        <v>-34476421</v>
      </c>
      <c r="E74" s="48">
        <f>E75+E76+E77+E78+E79+E80+E81+E82</f>
        <v>164491176</v>
      </c>
      <c r="F74" s="46">
        <f t="shared" si="19"/>
        <v>130014755</v>
      </c>
      <c r="G74" s="47">
        <f t="shared" ref="G74:H74" si="23">G75+G76+G77+G78+G79+G80+G81+G82</f>
        <v>-253101859</v>
      </c>
      <c r="H74" s="48">
        <f t="shared" si="23"/>
        <v>-317737618</v>
      </c>
      <c r="I74" s="46">
        <f t="shared" si="21"/>
        <v>-570839477</v>
      </c>
    </row>
    <row r="75" spans="1:9" ht="27.75" customHeight="1" x14ac:dyDescent="0.25">
      <c r="A75" s="219" t="s">
        <v>258</v>
      </c>
      <c r="B75" s="219"/>
      <c r="C75" s="24">
        <v>186</v>
      </c>
      <c r="D75" s="122">
        <v>-219496</v>
      </c>
      <c r="E75" s="123">
        <v>-455052</v>
      </c>
      <c r="F75" s="46">
        <f t="shared" si="19"/>
        <v>-674548</v>
      </c>
      <c r="G75" s="122">
        <v>416921</v>
      </c>
      <c r="H75" s="123">
        <v>571264</v>
      </c>
      <c r="I75" s="46">
        <f t="shared" si="21"/>
        <v>988185</v>
      </c>
    </row>
    <row r="76" spans="1:9" ht="21.6" customHeight="1" x14ac:dyDescent="0.25">
      <c r="A76" s="219" t="s">
        <v>259</v>
      </c>
      <c r="B76" s="219"/>
      <c r="C76" s="24">
        <v>187</v>
      </c>
      <c r="D76" s="122">
        <v>-41213864</v>
      </c>
      <c r="E76" s="123">
        <v>207625838</v>
      </c>
      <c r="F76" s="46">
        <f t="shared" si="19"/>
        <v>166411974</v>
      </c>
      <c r="G76" s="122">
        <v>-301383153</v>
      </c>
      <c r="H76" s="123">
        <v>-388021226</v>
      </c>
      <c r="I76" s="46">
        <f t="shared" si="21"/>
        <v>-689404379</v>
      </c>
    </row>
    <row r="77" spans="1:9" ht="28.2" customHeight="1" x14ac:dyDescent="0.25">
      <c r="A77" s="219" t="s">
        <v>260</v>
      </c>
      <c r="B77" s="219"/>
      <c r="C77" s="24">
        <v>188</v>
      </c>
      <c r="D77" s="122">
        <v>0</v>
      </c>
      <c r="E77" s="123">
        <v>-4914032</v>
      </c>
      <c r="F77" s="46">
        <f t="shared" si="19"/>
        <v>-4914032</v>
      </c>
      <c r="G77" s="122">
        <v>0</v>
      </c>
      <c r="H77" s="123">
        <v>-658122</v>
      </c>
      <c r="I77" s="46">
        <f t="shared" si="21"/>
        <v>-658122</v>
      </c>
    </row>
    <row r="78" spans="1:9" ht="25.2" customHeight="1" x14ac:dyDescent="0.25">
      <c r="A78" s="219" t="s">
        <v>261</v>
      </c>
      <c r="B78" s="219"/>
      <c r="C78" s="24">
        <v>189</v>
      </c>
      <c r="D78" s="122">
        <v>0</v>
      </c>
      <c r="E78" s="123">
        <v>0</v>
      </c>
      <c r="F78" s="46">
        <f t="shared" si="19"/>
        <v>0</v>
      </c>
      <c r="G78" s="122">
        <v>0</v>
      </c>
      <c r="H78" s="123">
        <v>0</v>
      </c>
      <c r="I78" s="46">
        <f t="shared" si="21"/>
        <v>0</v>
      </c>
    </row>
    <row r="79" spans="1:9" x14ac:dyDescent="0.25">
      <c r="A79" s="219" t="s">
        <v>262</v>
      </c>
      <c r="B79" s="219"/>
      <c r="C79" s="24">
        <v>190</v>
      </c>
      <c r="D79" s="122">
        <v>0</v>
      </c>
      <c r="E79" s="123">
        <v>0</v>
      </c>
      <c r="F79" s="46">
        <f t="shared" si="19"/>
        <v>0</v>
      </c>
      <c r="G79" s="122">
        <v>0</v>
      </c>
      <c r="H79" s="123">
        <v>0</v>
      </c>
      <c r="I79" s="46">
        <f t="shared" si="21"/>
        <v>0</v>
      </c>
    </row>
    <row r="80" spans="1:9" ht="21" customHeight="1" x14ac:dyDescent="0.25">
      <c r="A80" s="219" t="s">
        <v>263</v>
      </c>
      <c r="B80" s="219"/>
      <c r="C80" s="24">
        <v>191</v>
      </c>
      <c r="D80" s="122">
        <v>0</v>
      </c>
      <c r="E80" s="123">
        <v>0</v>
      </c>
      <c r="F80" s="46">
        <f t="shared" si="19"/>
        <v>0</v>
      </c>
      <c r="G80" s="122">
        <v>0</v>
      </c>
      <c r="H80" s="123">
        <v>0</v>
      </c>
      <c r="I80" s="46">
        <f t="shared" si="21"/>
        <v>0</v>
      </c>
    </row>
    <row r="81" spans="1:9" ht="16.2" customHeight="1" x14ac:dyDescent="0.25">
      <c r="A81" s="219" t="s">
        <v>264</v>
      </c>
      <c r="B81" s="219"/>
      <c r="C81" s="24">
        <v>192</v>
      </c>
      <c r="D81" s="122">
        <v>0</v>
      </c>
      <c r="E81" s="123">
        <v>0</v>
      </c>
      <c r="F81" s="46">
        <f t="shared" si="19"/>
        <v>0</v>
      </c>
      <c r="G81" s="122">
        <v>0</v>
      </c>
      <c r="H81" s="123">
        <v>0</v>
      </c>
      <c r="I81" s="46">
        <f t="shared" si="21"/>
        <v>0</v>
      </c>
    </row>
    <row r="82" spans="1:9" x14ac:dyDescent="0.25">
      <c r="A82" s="219" t="s">
        <v>265</v>
      </c>
      <c r="B82" s="219"/>
      <c r="C82" s="24">
        <v>193</v>
      </c>
      <c r="D82" s="122">
        <v>6956939</v>
      </c>
      <c r="E82" s="123">
        <v>-37765578</v>
      </c>
      <c r="F82" s="46">
        <f t="shared" si="19"/>
        <v>-30808639</v>
      </c>
      <c r="G82" s="122">
        <v>47864373</v>
      </c>
      <c r="H82" s="123">
        <v>70370466</v>
      </c>
      <c r="I82" s="46">
        <f t="shared" si="21"/>
        <v>118234839</v>
      </c>
    </row>
    <row r="83" spans="1:9" x14ac:dyDescent="0.25">
      <c r="A83" s="220" t="s">
        <v>266</v>
      </c>
      <c r="B83" s="221"/>
      <c r="C83" s="27">
        <v>194</v>
      </c>
      <c r="D83" s="47">
        <f>D69+D74</f>
        <v>-21210117</v>
      </c>
      <c r="E83" s="48">
        <f>E69+E74</f>
        <v>513982145</v>
      </c>
      <c r="F83" s="46">
        <f t="shared" si="19"/>
        <v>492772028</v>
      </c>
      <c r="G83" s="47">
        <f t="shared" ref="G83:H83" si="24">G69+G74</f>
        <v>-187229414</v>
      </c>
      <c r="H83" s="48">
        <f t="shared" si="24"/>
        <v>-5170631</v>
      </c>
      <c r="I83" s="46">
        <f t="shared" si="21"/>
        <v>-192400045</v>
      </c>
    </row>
    <row r="84" spans="1:9" x14ac:dyDescent="0.25">
      <c r="A84" s="216" t="s">
        <v>267</v>
      </c>
      <c r="B84" s="216"/>
      <c r="C84" s="24">
        <v>195</v>
      </c>
      <c r="D84" s="122">
        <v>-21141978</v>
      </c>
      <c r="E84" s="123">
        <v>513496650</v>
      </c>
      <c r="F84" s="46">
        <f t="shared" si="19"/>
        <v>492354672</v>
      </c>
      <c r="G84" s="122">
        <v>-187320831</v>
      </c>
      <c r="H84" s="123">
        <v>-5427400</v>
      </c>
      <c r="I84" s="46">
        <f t="shared" si="21"/>
        <v>-192748231</v>
      </c>
    </row>
    <row r="85" spans="1:9" x14ac:dyDescent="0.25">
      <c r="A85" s="216" t="s">
        <v>268</v>
      </c>
      <c r="B85" s="216"/>
      <c r="C85" s="24">
        <v>196</v>
      </c>
      <c r="D85" s="122">
        <v>-68139</v>
      </c>
      <c r="E85" s="123">
        <v>485495</v>
      </c>
      <c r="F85" s="46">
        <f t="shared" si="19"/>
        <v>417356</v>
      </c>
      <c r="G85" s="122">
        <v>91417</v>
      </c>
      <c r="H85" s="123">
        <v>256769</v>
      </c>
      <c r="I85" s="46">
        <f t="shared" si="21"/>
        <v>348186</v>
      </c>
    </row>
    <row r="86" spans="1:9" x14ac:dyDescent="0.25">
      <c r="A86" s="217" t="s">
        <v>269</v>
      </c>
      <c r="B86" s="218"/>
      <c r="C86" s="25">
        <v>197</v>
      </c>
      <c r="D86" s="124">
        <v>0</v>
      </c>
      <c r="E86" s="125">
        <v>0</v>
      </c>
      <c r="F86" s="51">
        <f t="shared" si="19"/>
        <v>0</v>
      </c>
      <c r="G86" s="124">
        <v>0</v>
      </c>
      <c r="H86" s="125">
        <v>0</v>
      </c>
      <c r="I86" s="51">
        <f t="shared" si="21"/>
        <v>0</v>
      </c>
    </row>
  </sheetData>
  <sheetProtection algorithmName="SHA-512" hashValue="1YFVM61SR35/Y7NHGYD0iEVxj+sUZIYc0egwd6w7Oytjz9zDeifaLQaAhyl4IKD8hvEudbC0y1CxivZPrgg8IA==" saltValue="MoxvoIo50LSTnBSiT4jaRw=="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type="whole" operator="greaterThanOrEqual" allowBlank="1" showErrorMessage="1" errorTitle="Invalid entry" error="You can enter only positive whole numbers or a zero." sqref="D27:I27 D13:I23 D72:I72 D8:I8" xr:uid="{00000000-0002-0000-0200-000000000000}">
      <formula1>0</formula1>
    </dataValidation>
    <dataValidation type="whole" operator="lessThanOrEqual" allowBlank="1" showErrorMessage="1" errorTitle="Invalid entry" error="You can enter only negative whole numbers or a zero." sqref="D10:I10 D24:I26 D44:I47 D49:I64 D67:I67 D73:I73" xr:uid="{00000000-0002-0000-0200-000001000000}">
      <formula1>0</formula1>
    </dataValidation>
    <dataValidation type="whole" operator="notEqual" allowBlank="1" showErrorMessage="1" errorTitle="Invalid entry" error="You can enter only whole numbers (positive or negative) or a zero." sqref="D7:I7 D9:I9 D11:I12 D83:I86 D48:I48 D65:I66 D68:I71 D74:I81 D28:I43" xr:uid="{00000000-0002-0000-0200-000002000000}">
      <formula1>999999999</formula1>
    </dataValidation>
    <dataValidation type="whole" operator="notEqual" allowBlank="1" showErrorMessage="1" errorTitle="Invalid entry" error="You can enter only whole numbers." sqref="D82:I82" xr:uid="{00000000-0002-0000-0200-000003000000}">
      <formula1>99999999</formula1>
    </dataValidation>
    <dataValidation allowBlank="1" sqref="A87:I1048576 C6 A6 C4 H5:I6 A1:A4 D4:D6 E5:F6 G4:G6 J1:XFD1048576" xr:uid="{00000000-0002-0000-0200-000004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topLeftCell="A64" zoomScale="110" zoomScaleNormal="100" zoomScaleSheetLayoutView="110" workbookViewId="0">
      <selection activeCell="D7" sqref="D7:I86"/>
    </sheetView>
  </sheetViews>
  <sheetFormatPr defaultColWidth="8.88671875" defaultRowHeight="13.2" x14ac:dyDescent="0.25"/>
  <cols>
    <col min="1" max="1" width="26.6640625" customWidth="1"/>
    <col min="2" max="2" width="15" customWidth="1"/>
    <col min="4" max="4" width="10.44140625" style="1" customWidth="1"/>
    <col min="5" max="6" width="11.6640625" style="1" customWidth="1"/>
    <col min="7" max="7" width="10.44140625" style="1" customWidth="1"/>
    <col min="8" max="9" width="11.6640625" style="1" customWidth="1"/>
    <col min="11" max="11" width="14.6640625" bestFit="1" customWidth="1"/>
    <col min="12" max="13" width="16.33203125" bestFit="1" customWidth="1"/>
    <col min="14" max="14" width="14.6640625" bestFit="1" customWidth="1"/>
    <col min="15" max="16" width="11.33203125" customWidth="1"/>
    <col min="17" max="17" width="12.88671875" bestFit="1" customWidth="1"/>
    <col min="18" max="18" width="11.88671875" bestFit="1" customWidth="1"/>
    <col min="19" max="22" width="12.88671875" bestFit="1" customWidth="1"/>
    <col min="23" max="23" width="13.6640625" bestFit="1" customWidth="1"/>
  </cols>
  <sheetData>
    <row r="1" spans="1:9" ht="15.6" x14ac:dyDescent="0.25">
      <c r="A1" s="227" t="s">
        <v>270</v>
      </c>
      <c r="B1" s="211"/>
      <c r="C1" s="211"/>
      <c r="D1" s="211"/>
      <c r="E1" s="211"/>
      <c r="F1" s="211"/>
      <c r="G1" s="211"/>
      <c r="H1" s="211"/>
      <c r="I1" s="211"/>
    </row>
    <row r="2" spans="1:9" x14ac:dyDescent="0.25">
      <c r="A2" s="212" t="s">
        <v>570</v>
      </c>
      <c r="B2" s="228"/>
      <c r="C2" s="228"/>
      <c r="D2" s="228"/>
      <c r="E2" s="228"/>
      <c r="F2" s="228"/>
      <c r="G2" s="228"/>
      <c r="H2" s="228"/>
      <c r="I2" s="228"/>
    </row>
    <row r="3" spans="1:9" x14ac:dyDescent="0.25">
      <c r="A3" s="229" t="s">
        <v>271</v>
      </c>
      <c r="B3" s="230"/>
      <c r="C3" s="230"/>
      <c r="D3" s="230"/>
      <c r="E3" s="230"/>
      <c r="F3" s="230"/>
      <c r="G3" s="230"/>
      <c r="H3" s="230"/>
      <c r="I3" s="230"/>
    </row>
    <row r="4" spans="1:9" ht="33.75" customHeight="1" x14ac:dyDescent="0.25">
      <c r="A4" s="214" t="s">
        <v>272</v>
      </c>
      <c r="B4" s="215"/>
      <c r="C4" s="214" t="s">
        <v>273</v>
      </c>
      <c r="D4" s="200" t="s">
        <v>274</v>
      </c>
      <c r="E4" s="201"/>
      <c r="F4" s="201"/>
      <c r="G4" s="200" t="s">
        <v>275</v>
      </c>
      <c r="H4" s="201"/>
      <c r="I4" s="201"/>
    </row>
    <row r="5" spans="1:9" ht="24" customHeight="1" x14ac:dyDescent="0.25">
      <c r="A5" s="215"/>
      <c r="B5" s="215"/>
      <c r="C5" s="215"/>
      <c r="D5" s="30" t="s">
        <v>276</v>
      </c>
      <c r="E5" s="30" t="s">
        <v>277</v>
      </c>
      <c r="F5" s="30" t="s">
        <v>278</v>
      </c>
      <c r="G5" s="30" t="s">
        <v>279</v>
      </c>
      <c r="H5" s="30" t="s">
        <v>280</v>
      </c>
      <c r="I5" s="30" t="s">
        <v>281</v>
      </c>
    </row>
    <row r="6" spans="1:9" x14ac:dyDescent="0.25">
      <c r="A6" s="214">
        <v>1</v>
      </c>
      <c r="B6" s="215"/>
      <c r="C6" s="20">
        <v>2</v>
      </c>
      <c r="D6" s="34">
        <v>3</v>
      </c>
      <c r="E6" s="34">
        <v>4</v>
      </c>
      <c r="F6" s="34" t="s">
        <v>282</v>
      </c>
      <c r="G6" s="34">
        <v>6</v>
      </c>
      <c r="H6" s="34">
        <v>7</v>
      </c>
      <c r="I6" s="34" t="s">
        <v>283</v>
      </c>
    </row>
    <row r="7" spans="1:9" ht="22.5" customHeight="1" x14ac:dyDescent="0.25">
      <c r="A7" s="204" t="s">
        <v>284</v>
      </c>
      <c r="B7" s="203"/>
      <c r="C7" s="21">
        <v>118</v>
      </c>
      <c r="D7" s="35">
        <f>D8+D9+D10+D11+D12</f>
        <v>115241247</v>
      </c>
      <c r="E7" s="35">
        <f>E8+E9+E10+E11+E12</f>
        <v>655465003</v>
      </c>
      <c r="F7" s="35">
        <f>D7+E7</f>
        <v>770706250</v>
      </c>
      <c r="G7" s="35">
        <f t="shared" ref="G7:H7" si="0">G8+G9+G10+G11+G12</f>
        <v>86095982</v>
      </c>
      <c r="H7" s="35">
        <f t="shared" si="0"/>
        <v>755430645</v>
      </c>
      <c r="I7" s="35">
        <f>G7+H7</f>
        <v>841526627</v>
      </c>
    </row>
    <row r="8" spans="1:9" x14ac:dyDescent="0.25">
      <c r="A8" s="202" t="s">
        <v>285</v>
      </c>
      <c r="B8" s="202"/>
      <c r="C8" s="22">
        <v>119</v>
      </c>
      <c r="D8" s="126">
        <v>115721924</v>
      </c>
      <c r="E8" s="126">
        <v>585450125</v>
      </c>
      <c r="F8" s="35">
        <f t="shared" ref="F8:F71" si="1">D8+E8</f>
        <v>701172049</v>
      </c>
      <c r="G8" s="126">
        <v>86288373</v>
      </c>
      <c r="H8" s="126">
        <v>659440658</v>
      </c>
      <c r="I8" s="35">
        <f t="shared" ref="I8:I71" si="2">G8+H8</f>
        <v>745729031</v>
      </c>
    </row>
    <row r="9" spans="1:9" ht="19.5" customHeight="1" x14ac:dyDescent="0.25">
      <c r="A9" s="202" t="s">
        <v>286</v>
      </c>
      <c r="B9" s="202"/>
      <c r="C9" s="22">
        <v>120</v>
      </c>
      <c r="D9" s="126">
        <v>0</v>
      </c>
      <c r="E9" s="126">
        <v>4810777</v>
      </c>
      <c r="F9" s="35">
        <f t="shared" si="1"/>
        <v>4810777</v>
      </c>
      <c r="G9" s="126">
        <v>0</v>
      </c>
      <c r="H9" s="126">
        <v>6252452</v>
      </c>
      <c r="I9" s="35">
        <f t="shared" si="2"/>
        <v>6252452</v>
      </c>
    </row>
    <row r="10" spans="1:9" x14ac:dyDescent="0.25">
      <c r="A10" s="202" t="s">
        <v>287</v>
      </c>
      <c r="B10" s="202"/>
      <c r="C10" s="22">
        <v>121</v>
      </c>
      <c r="D10" s="126">
        <v>-18249</v>
      </c>
      <c r="E10" s="126">
        <v>-46654352</v>
      </c>
      <c r="F10" s="35">
        <f t="shared" si="1"/>
        <v>-46672601</v>
      </c>
      <c r="G10" s="126">
        <v>-10809</v>
      </c>
      <c r="H10" s="126">
        <v>-51382608</v>
      </c>
      <c r="I10" s="35">
        <f t="shared" si="2"/>
        <v>-51393417</v>
      </c>
    </row>
    <row r="11" spans="1:9" ht="22.5" customHeight="1" x14ac:dyDescent="0.25">
      <c r="A11" s="202" t="s">
        <v>288</v>
      </c>
      <c r="B11" s="202"/>
      <c r="C11" s="22">
        <v>122</v>
      </c>
      <c r="D11" s="126">
        <v>-378185</v>
      </c>
      <c r="E11" s="126">
        <v>156879762</v>
      </c>
      <c r="F11" s="35">
        <f t="shared" si="1"/>
        <v>156501577</v>
      </c>
      <c r="G11" s="126">
        <v>-83484</v>
      </c>
      <c r="H11" s="126">
        <v>194745292</v>
      </c>
      <c r="I11" s="35">
        <f t="shared" si="2"/>
        <v>194661808</v>
      </c>
    </row>
    <row r="12" spans="1:9" ht="21.75" customHeight="1" x14ac:dyDescent="0.25">
      <c r="A12" s="202" t="s">
        <v>289</v>
      </c>
      <c r="B12" s="202"/>
      <c r="C12" s="22">
        <v>123</v>
      </c>
      <c r="D12" s="126">
        <v>-84243</v>
      </c>
      <c r="E12" s="126">
        <v>-45021309</v>
      </c>
      <c r="F12" s="35">
        <f t="shared" si="1"/>
        <v>-45105552</v>
      </c>
      <c r="G12" s="126">
        <v>-98098</v>
      </c>
      <c r="H12" s="126">
        <v>-53625149</v>
      </c>
      <c r="I12" s="35">
        <f t="shared" si="2"/>
        <v>-53723247</v>
      </c>
    </row>
    <row r="13" spans="1:9" x14ac:dyDescent="0.25">
      <c r="A13" s="204" t="s">
        <v>290</v>
      </c>
      <c r="B13" s="203"/>
      <c r="C13" s="21">
        <v>124</v>
      </c>
      <c r="D13" s="35">
        <f>D14+D15+D16+D17+D18+D19+D20</f>
        <v>36393175</v>
      </c>
      <c r="E13" s="35">
        <f>E14+E15+E16+E17+E18+E19+E20</f>
        <v>100385463</v>
      </c>
      <c r="F13" s="35">
        <f t="shared" si="1"/>
        <v>136778638</v>
      </c>
      <c r="G13" s="35">
        <f t="shared" ref="G13" si="3">G14+G15+G16+G17+G18+G19+G20</f>
        <v>37460203</v>
      </c>
      <c r="H13" s="35">
        <f>H14+H15+H16+H17+H18+H19+H20</f>
        <v>127099684</v>
      </c>
      <c r="I13" s="35">
        <f t="shared" si="2"/>
        <v>164559887</v>
      </c>
    </row>
    <row r="14" spans="1:9" ht="24" customHeight="1" x14ac:dyDescent="0.25">
      <c r="A14" s="202" t="s">
        <v>291</v>
      </c>
      <c r="B14" s="202"/>
      <c r="C14" s="22">
        <v>125</v>
      </c>
      <c r="D14" s="126">
        <v>799855</v>
      </c>
      <c r="E14" s="126">
        <v>5958549</v>
      </c>
      <c r="F14" s="35">
        <f t="shared" si="1"/>
        <v>6758404</v>
      </c>
      <c r="G14" s="126">
        <v>956880</v>
      </c>
      <c r="H14" s="126">
        <v>5987055</v>
      </c>
      <c r="I14" s="35">
        <f t="shared" si="2"/>
        <v>6943935</v>
      </c>
    </row>
    <row r="15" spans="1:9" ht="24.75" customHeight="1" x14ac:dyDescent="0.25">
      <c r="A15" s="202" t="s">
        <v>292</v>
      </c>
      <c r="B15" s="202"/>
      <c r="C15" s="22">
        <v>126</v>
      </c>
      <c r="D15" s="126">
        <v>60147</v>
      </c>
      <c r="E15" s="126">
        <v>54842095</v>
      </c>
      <c r="F15" s="35">
        <f t="shared" si="1"/>
        <v>54902242</v>
      </c>
      <c r="G15" s="126">
        <v>20227</v>
      </c>
      <c r="H15" s="126">
        <v>47326075</v>
      </c>
      <c r="I15" s="35">
        <f t="shared" si="2"/>
        <v>47346302</v>
      </c>
    </row>
    <row r="16" spans="1:9" x14ac:dyDescent="0.25">
      <c r="A16" s="202" t="s">
        <v>293</v>
      </c>
      <c r="B16" s="202"/>
      <c r="C16" s="22">
        <v>127</v>
      </c>
      <c r="D16" s="126">
        <v>25943980</v>
      </c>
      <c r="E16" s="126">
        <v>20056720</v>
      </c>
      <c r="F16" s="35">
        <f t="shared" si="1"/>
        <v>46000700</v>
      </c>
      <c r="G16" s="126">
        <v>24090643</v>
      </c>
      <c r="H16" s="126">
        <v>24003784</v>
      </c>
      <c r="I16" s="35">
        <f t="shared" si="2"/>
        <v>48094427</v>
      </c>
    </row>
    <row r="17" spans="1:9" x14ac:dyDescent="0.25">
      <c r="A17" s="202" t="s">
        <v>294</v>
      </c>
      <c r="B17" s="202"/>
      <c r="C17" s="22">
        <v>128</v>
      </c>
      <c r="D17" s="126">
        <v>0</v>
      </c>
      <c r="E17" s="126">
        <v>0</v>
      </c>
      <c r="F17" s="35">
        <f t="shared" si="1"/>
        <v>0</v>
      </c>
      <c r="G17" s="126">
        <v>1184942</v>
      </c>
      <c r="H17" s="126">
        <v>25498269</v>
      </c>
      <c r="I17" s="35">
        <f t="shared" si="2"/>
        <v>26683211</v>
      </c>
    </row>
    <row r="18" spans="1:9" x14ac:dyDescent="0.25">
      <c r="A18" s="202" t="s">
        <v>295</v>
      </c>
      <c r="B18" s="202"/>
      <c r="C18" s="22">
        <v>129</v>
      </c>
      <c r="D18" s="126">
        <v>2188731</v>
      </c>
      <c r="E18" s="126">
        <v>9466142</v>
      </c>
      <c r="F18" s="35">
        <f t="shared" si="1"/>
        <v>11654873</v>
      </c>
      <c r="G18" s="126">
        <v>8887395</v>
      </c>
      <c r="H18" s="126">
        <v>20946209</v>
      </c>
      <c r="I18" s="35">
        <f t="shared" si="2"/>
        <v>29833604</v>
      </c>
    </row>
    <row r="19" spans="1:9" x14ac:dyDescent="0.25">
      <c r="A19" s="202" t="s">
        <v>296</v>
      </c>
      <c r="B19" s="202"/>
      <c r="C19" s="22">
        <v>130</v>
      </c>
      <c r="D19" s="126">
        <v>7281468</v>
      </c>
      <c r="E19" s="126">
        <v>4362885</v>
      </c>
      <c r="F19" s="35">
        <f t="shared" si="1"/>
        <v>11644353</v>
      </c>
      <c r="G19" s="126">
        <v>2317158</v>
      </c>
      <c r="H19" s="126">
        <v>0</v>
      </c>
      <c r="I19" s="35">
        <f t="shared" si="2"/>
        <v>2317158</v>
      </c>
    </row>
    <row r="20" spans="1:9" x14ac:dyDescent="0.25">
      <c r="A20" s="202" t="s">
        <v>297</v>
      </c>
      <c r="B20" s="202"/>
      <c r="C20" s="22">
        <v>131</v>
      </c>
      <c r="D20" s="126">
        <v>118994</v>
      </c>
      <c r="E20" s="126">
        <v>5699072</v>
      </c>
      <c r="F20" s="35">
        <f t="shared" si="1"/>
        <v>5818066</v>
      </c>
      <c r="G20" s="126">
        <v>2958</v>
      </c>
      <c r="H20" s="126">
        <v>3338292</v>
      </c>
      <c r="I20" s="35">
        <f t="shared" si="2"/>
        <v>3341250</v>
      </c>
    </row>
    <row r="21" spans="1:9" x14ac:dyDescent="0.25">
      <c r="A21" s="207" t="s">
        <v>298</v>
      </c>
      <c r="B21" s="202"/>
      <c r="C21" s="22">
        <v>132</v>
      </c>
      <c r="D21" s="126">
        <v>446749</v>
      </c>
      <c r="E21" s="126">
        <v>14000185</v>
      </c>
      <c r="F21" s="35">
        <f t="shared" si="1"/>
        <v>14446934</v>
      </c>
      <c r="G21" s="126">
        <v>321723</v>
      </c>
      <c r="H21" s="126">
        <v>15551279</v>
      </c>
      <c r="I21" s="35">
        <f t="shared" si="2"/>
        <v>15873002</v>
      </c>
    </row>
    <row r="22" spans="1:9" ht="24.75" customHeight="1" x14ac:dyDescent="0.25">
      <c r="A22" s="207" t="s">
        <v>299</v>
      </c>
      <c r="B22" s="202"/>
      <c r="C22" s="22">
        <v>133</v>
      </c>
      <c r="D22" s="126">
        <v>825932</v>
      </c>
      <c r="E22" s="126">
        <v>10164613</v>
      </c>
      <c r="F22" s="35">
        <f t="shared" si="1"/>
        <v>10990545</v>
      </c>
      <c r="G22" s="126">
        <v>682102</v>
      </c>
      <c r="H22" s="126">
        <v>9018156</v>
      </c>
      <c r="I22" s="35">
        <f t="shared" si="2"/>
        <v>9700258</v>
      </c>
    </row>
    <row r="23" spans="1:9" x14ac:dyDescent="0.25">
      <c r="A23" s="207" t="s">
        <v>300</v>
      </c>
      <c r="B23" s="202"/>
      <c r="C23" s="22">
        <v>134</v>
      </c>
      <c r="D23" s="126">
        <v>98101</v>
      </c>
      <c r="E23" s="126">
        <v>46612335</v>
      </c>
      <c r="F23" s="35">
        <f t="shared" si="1"/>
        <v>46710436</v>
      </c>
      <c r="G23" s="126">
        <v>54790</v>
      </c>
      <c r="H23" s="126">
        <v>41977833</v>
      </c>
      <c r="I23" s="35">
        <f t="shared" si="2"/>
        <v>42032623</v>
      </c>
    </row>
    <row r="24" spans="1:9" ht="21" customHeight="1" x14ac:dyDescent="0.25">
      <c r="A24" s="204" t="s">
        <v>301</v>
      </c>
      <c r="B24" s="203"/>
      <c r="C24" s="21">
        <v>135</v>
      </c>
      <c r="D24" s="35">
        <f>D25+D28</f>
        <v>-139765455</v>
      </c>
      <c r="E24" s="35">
        <f>E25+E28</f>
        <v>-348893439</v>
      </c>
      <c r="F24" s="35">
        <f t="shared" si="1"/>
        <v>-488658894</v>
      </c>
      <c r="G24" s="35">
        <f t="shared" ref="G24:H24" si="4">G25+G28</f>
        <v>-113323396</v>
      </c>
      <c r="H24" s="35">
        <f t="shared" si="4"/>
        <v>-357039921</v>
      </c>
      <c r="I24" s="35">
        <f t="shared" si="2"/>
        <v>-470363317</v>
      </c>
    </row>
    <row r="25" spans="1:9" x14ac:dyDescent="0.25">
      <c r="A25" s="203" t="s">
        <v>302</v>
      </c>
      <c r="B25" s="203"/>
      <c r="C25" s="21">
        <v>136</v>
      </c>
      <c r="D25" s="35">
        <f>D26+D27</f>
        <v>-127155404</v>
      </c>
      <c r="E25" s="35">
        <f>E26+E27</f>
        <v>-385838389</v>
      </c>
      <c r="F25" s="35">
        <f t="shared" si="1"/>
        <v>-512993793</v>
      </c>
      <c r="G25" s="35">
        <f t="shared" ref="G25:H25" si="5">G26+G27</f>
        <v>-112290139</v>
      </c>
      <c r="H25" s="35">
        <f t="shared" si="5"/>
        <v>-437511431</v>
      </c>
      <c r="I25" s="35">
        <f t="shared" si="2"/>
        <v>-549801570</v>
      </c>
    </row>
    <row r="26" spans="1:9" x14ac:dyDescent="0.25">
      <c r="A26" s="202" t="s">
        <v>303</v>
      </c>
      <c r="B26" s="202"/>
      <c r="C26" s="22">
        <v>137</v>
      </c>
      <c r="D26" s="126">
        <v>-127155404</v>
      </c>
      <c r="E26" s="126">
        <v>-469655988</v>
      </c>
      <c r="F26" s="35">
        <f t="shared" si="1"/>
        <v>-596811392</v>
      </c>
      <c r="G26" s="126">
        <v>-112290139</v>
      </c>
      <c r="H26" s="126">
        <v>-478744221</v>
      </c>
      <c r="I26" s="35">
        <f t="shared" si="2"/>
        <v>-591034360</v>
      </c>
    </row>
    <row r="27" spans="1:9" x14ac:dyDescent="0.25">
      <c r="A27" s="202" t="s">
        <v>304</v>
      </c>
      <c r="B27" s="202"/>
      <c r="C27" s="22">
        <v>138</v>
      </c>
      <c r="D27" s="126">
        <v>0</v>
      </c>
      <c r="E27" s="126">
        <v>83817599</v>
      </c>
      <c r="F27" s="35">
        <f t="shared" si="1"/>
        <v>83817599</v>
      </c>
      <c r="G27" s="126">
        <v>0</v>
      </c>
      <c r="H27" s="126">
        <v>41232790</v>
      </c>
      <c r="I27" s="35">
        <f t="shared" si="2"/>
        <v>41232790</v>
      </c>
    </row>
    <row r="28" spans="1:9" x14ac:dyDescent="0.25">
      <c r="A28" s="203" t="s">
        <v>305</v>
      </c>
      <c r="B28" s="203"/>
      <c r="C28" s="21">
        <v>139</v>
      </c>
      <c r="D28" s="35">
        <f>D29+D30</f>
        <v>-12610051</v>
      </c>
      <c r="E28" s="35">
        <f>E29+E30</f>
        <v>36944950</v>
      </c>
      <c r="F28" s="35">
        <f t="shared" si="1"/>
        <v>24334899</v>
      </c>
      <c r="G28" s="35">
        <f t="shared" ref="G28:H28" si="6">G29+G30</f>
        <v>-1033257</v>
      </c>
      <c r="H28" s="35">
        <f t="shared" si="6"/>
        <v>80471510</v>
      </c>
      <c r="I28" s="35">
        <f t="shared" si="2"/>
        <v>79438253</v>
      </c>
    </row>
    <row r="29" spans="1:9" x14ac:dyDescent="0.25">
      <c r="A29" s="202" t="s">
        <v>306</v>
      </c>
      <c r="B29" s="202"/>
      <c r="C29" s="22">
        <v>140</v>
      </c>
      <c r="D29" s="126">
        <v>-12610051</v>
      </c>
      <c r="E29" s="126">
        <v>101053966</v>
      </c>
      <c r="F29" s="35">
        <f t="shared" si="1"/>
        <v>88443915</v>
      </c>
      <c r="G29" s="126">
        <v>-1033257</v>
      </c>
      <c r="H29" s="126">
        <v>61402646</v>
      </c>
      <c r="I29" s="35">
        <f t="shared" si="2"/>
        <v>60369389</v>
      </c>
    </row>
    <row r="30" spans="1:9" x14ac:dyDescent="0.25">
      <c r="A30" s="202" t="s">
        <v>307</v>
      </c>
      <c r="B30" s="202"/>
      <c r="C30" s="22">
        <v>141</v>
      </c>
      <c r="D30" s="126">
        <v>0</v>
      </c>
      <c r="E30" s="126">
        <v>-64109016</v>
      </c>
      <c r="F30" s="35">
        <f t="shared" si="1"/>
        <v>-64109016</v>
      </c>
      <c r="G30" s="126">
        <v>0</v>
      </c>
      <c r="H30" s="126">
        <v>19068864</v>
      </c>
      <c r="I30" s="35">
        <f t="shared" si="2"/>
        <v>19068864</v>
      </c>
    </row>
    <row r="31" spans="1:9" ht="31.5" customHeight="1" x14ac:dyDescent="0.25">
      <c r="A31" s="204" t="s">
        <v>308</v>
      </c>
      <c r="B31" s="203"/>
      <c r="C31" s="21">
        <v>142</v>
      </c>
      <c r="D31" s="35">
        <f>D32+D35</f>
        <v>-34228569</v>
      </c>
      <c r="E31" s="35">
        <f>E32+E35</f>
        <v>-2180637</v>
      </c>
      <c r="F31" s="35">
        <f t="shared" si="1"/>
        <v>-36409206</v>
      </c>
      <c r="G31" s="35">
        <f t="shared" ref="G31:H31" si="7">G32+G35</f>
        <v>11720063</v>
      </c>
      <c r="H31" s="35">
        <f t="shared" si="7"/>
        <v>-3189730</v>
      </c>
      <c r="I31" s="35">
        <f t="shared" si="2"/>
        <v>8530333</v>
      </c>
    </row>
    <row r="32" spans="1:9" x14ac:dyDescent="0.25">
      <c r="A32" s="203" t="s">
        <v>309</v>
      </c>
      <c r="B32" s="203"/>
      <c r="C32" s="21">
        <v>143</v>
      </c>
      <c r="D32" s="35">
        <f>D33+D34</f>
        <v>-34228569</v>
      </c>
      <c r="E32" s="35">
        <f>E33+E34</f>
        <v>952506</v>
      </c>
      <c r="F32" s="35">
        <f t="shared" si="1"/>
        <v>-33276063</v>
      </c>
      <c r="G32" s="35">
        <f t="shared" ref="G32:H32" si="8">G33+G34</f>
        <v>11968262</v>
      </c>
      <c r="H32" s="35">
        <f t="shared" si="8"/>
        <v>526868</v>
      </c>
      <c r="I32" s="35">
        <f t="shared" si="2"/>
        <v>12495130</v>
      </c>
    </row>
    <row r="33" spans="1:9" x14ac:dyDescent="0.25">
      <c r="A33" s="202" t="s">
        <v>310</v>
      </c>
      <c r="B33" s="202"/>
      <c r="C33" s="22">
        <v>144</v>
      </c>
      <c r="D33" s="126">
        <v>-34221288</v>
      </c>
      <c r="E33" s="126">
        <v>952506</v>
      </c>
      <c r="F33" s="35">
        <f t="shared" si="1"/>
        <v>-33268782</v>
      </c>
      <c r="G33" s="126">
        <v>11976486</v>
      </c>
      <c r="H33" s="126">
        <v>526868</v>
      </c>
      <c r="I33" s="35">
        <f t="shared" si="2"/>
        <v>12503354</v>
      </c>
    </row>
    <row r="34" spans="1:9" x14ac:dyDescent="0.25">
      <c r="A34" s="202" t="s">
        <v>311</v>
      </c>
      <c r="B34" s="202"/>
      <c r="C34" s="22">
        <v>145</v>
      </c>
      <c r="D34" s="126">
        <v>-7281</v>
      </c>
      <c r="E34" s="126">
        <v>0</v>
      </c>
      <c r="F34" s="35">
        <f t="shared" si="1"/>
        <v>-7281</v>
      </c>
      <c r="G34" s="126">
        <v>-8224</v>
      </c>
      <c r="H34" s="126">
        <v>0</v>
      </c>
      <c r="I34" s="35">
        <f t="shared" si="2"/>
        <v>-8224</v>
      </c>
    </row>
    <row r="35" spans="1:9" ht="31.5" customHeight="1" x14ac:dyDescent="0.25">
      <c r="A35" s="203" t="s">
        <v>312</v>
      </c>
      <c r="B35" s="203"/>
      <c r="C35" s="21">
        <v>146</v>
      </c>
      <c r="D35" s="35">
        <f>D36+D37</f>
        <v>0</v>
      </c>
      <c r="E35" s="35">
        <f>E36+E37</f>
        <v>-3133143</v>
      </c>
      <c r="F35" s="35">
        <f t="shared" si="1"/>
        <v>-3133143</v>
      </c>
      <c r="G35" s="35">
        <f t="shared" ref="G35:H35" si="9">G36+G37</f>
        <v>-248199</v>
      </c>
      <c r="H35" s="35">
        <f t="shared" si="9"/>
        <v>-3716598</v>
      </c>
      <c r="I35" s="35">
        <f t="shared" si="2"/>
        <v>-3964797</v>
      </c>
    </row>
    <row r="36" spans="1:9" x14ac:dyDescent="0.25">
      <c r="A36" s="202" t="s">
        <v>313</v>
      </c>
      <c r="B36" s="202"/>
      <c r="C36" s="22">
        <v>147</v>
      </c>
      <c r="D36" s="126">
        <v>0</v>
      </c>
      <c r="E36" s="126">
        <v>-3132976</v>
      </c>
      <c r="F36" s="35">
        <f t="shared" si="1"/>
        <v>-3132976</v>
      </c>
      <c r="G36" s="126">
        <v>-248199</v>
      </c>
      <c r="H36" s="126">
        <v>-3716580</v>
      </c>
      <c r="I36" s="35">
        <f t="shared" si="2"/>
        <v>-3964779</v>
      </c>
    </row>
    <row r="37" spans="1:9" x14ac:dyDescent="0.25">
      <c r="A37" s="202" t="s">
        <v>314</v>
      </c>
      <c r="B37" s="202"/>
      <c r="C37" s="22">
        <v>148</v>
      </c>
      <c r="D37" s="126">
        <v>0</v>
      </c>
      <c r="E37" s="126">
        <v>-167</v>
      </c>
      <c r="F37" s="35">
        <f t="shared" si="1"/>
        <v>-167</v>
      </c>
      <c r="G37" s="126">
        <v>0</v>
      </c>
      <c r="H37" s="126">
        <v>-18</v>
      </c>
      <c r="I37" s="35">
        <f t="shared" si="2"/>
        <v>-18</v>
      </c>
    </row>
    <row r="38" spans="1:9" ht="45.75" customHeight="1" x14ac:dyDescent="0.25">
      <c r="A38" s="204" t="s">
        <v>315</v>
      </c>
      <c r="B38" s="203"/>
      <c r="C38" s="21">
        <v>149</v>
      </c>
      <c r="D38" s="35">
        <f>D39+D40</f>
        <v>30585468</v>
      </c>
      <c r="E38" s="35">
        <f>E39+E40</f>
        <v>0</v>
      </c>
      <c r="F38" s="35">
        <f t="shared" si="1"/>
        <v>30585468</v>
      </c>
      <c r="G38" s="35">
        <f t="shared" ref="G38:H38" si="10">G39+G40</f>
        <v>23012133</v>
      </c>
      <c r="H38" s="35">
        <f t="shared" si="10"/>
        <v>0</v>
      </c>
      <c r="I38" s="35">
        <f t="shared" si="2"/>
        <v>23012133</v>
      </c>
    </row>
    <row r="39" spans="1:9" x14ac:dyDescent="0.25">
      <c r="A39" s="202" t="s">
        <v>316</v>
      </c>
      <c r="B39" s="202"/>
      <c r="C39" s="22">
        <v>150</v>
      </c>
      <c r="D39" s="126">
        <v>30585468</v>
      </c>
      <c r="E39" s="126">
        <v>0</v>
      </c>
      <c r="F39" s="35">
        <f t="shared" si="1"/>
        <v>30585468</v>
      </c>
      <c r="G39" s="126">
        <v>23012133</v>
      </c>
      <c r="H39" s="126">
        <v>0</v>
      </c>
      <c r="I39" s="35">
        <f t="shared" si="2"/>
        <v>23012133</v>
      </c>
    </row>
    <row r="40" spans="1:9" x14ac:dyDescent="0.25">
      <c r="A40" s="202" t="s">
        <v>317</v>
      </c>
      <c r="B40" s="202"/>
      <c r="C40" s="22">
        <v>151</v>
      </c>
      <c r="D40" s="126">
        <v>0</v>
      </c>
      <c r="E40" s="126">
        <v>0</v>
      </c>
      <c r="F40" s="35">
        <f t="shared" si="1"/>
        <v>0</v>
      </c>
      <c r="G40" s="126">
        <v>0</v>
      </c>
      <c r="H40" s="126">
        <v>0</v>
      </c>
      <c r="I40" s="35">
        <f t="shared" si="2"/>
        <v>0</v>
      </c>
    </row>
    <row r="41" spans="1:9" ht="22.95" customHeight="1" x14ac:dyDescent="0.25">
      <c r="A41" s="207" t="s">
        <v>318</v>
      </c>
      <c r="B41" s="202"/>
      <c r="C41" s="22">
        <v>152</v>
      </c>
      <c r="D41" s="52">
        <f>D42+D43</f>
        <v>0</v>
      </c>
      <c r="E41" s="52">
        <f>E42+E43</f>
        <v>-1092714</v>
      </c>
      <c r="F41" s="35">
        <f t="shared" si="1"/>
        <v>-1092714</v>
      </c>
      <c r="G41" s="52">
        <f>G42+G43</f>
        <v>0</v>
      </c>
      <c r="H41" s="52">
        <f>H42+H43</f>
        <v>-2277051</v>
      </c>
      <c r="I41" s="35">
        <f t="shared" si="2"/>
        <v>-2277051</v>
      </c>
    </row>
    <row r="42" spans="1:9" x14ac:dyDescent="0.25">
      <c r="A42" s="202" t="s">
        <v>319</v>
      </c>
      <c r="B42" s="202"/>
      <c r="C42" s="22">
        <v>153</v>
      </c>
      <c r="D42" s="126">
        <v>0</v>
      </c>
      <c r="E42" s="126">
        <v>-346425</v>
      </c>
      <c r="F42" s="35">
        <f t="shared" si="1"/>
        <v>-346425</v>
      </c>
      <c r="G42" s="126">
        <v>0</v>
      </c>
      <c r="H42" s="126">
        <v>-1318371</v>
      </c>
      <c r="I42" s="35">
        <f t="shared" si="2"/>
        <v>-1318371</v>
      </c>
    </row>
    <row r="43" spans="1:9" x14ac:dyDescent="0.25">
      <c r="A43" s="202" t="s">
        <v>320</v>
      </c>
      <c r="B43" s="202"/>
      <c r="C43" s="22">
        <v>154</v>
      </c>
      <c r="D43" s="126">
        <v>0</v>
      </c>
      <c r="E43" s="126">
        <v>-746289</v>
      </c>
      <c r="F43" s="35">
        <f t="shared" si="1"/>
        <v>-746289</v>
      </c>
      <c r="G43" s="126">
        <v>0</v>
      </c>
      <c r="H43" s="126">
        <v>-958680</v>
      </c>
      <c r="I43" s="35">
        <f t="shared" si="2"/>
        <v>-958680</v>
      </c>
    </row>
    <row r="44" spans="1:9" ht="22.5" customHeight="1" x14ac:dyDescent="0.25">
      <c r="A44" s="204" t="s">
        <v>321</v>
      </c>
      <c r="B44" s="203"/>
      <c r="C44" s="21">
        <v>155</v>
      </c>
      <c r="D44" s="35">
        <f>D45+D49</f>
        <v>-20859460</v>
      </c>
      <c r="E44" s="35">
        <f>E45+E49</f>
        <v>-318718884</v>
      </c>
      <c r="F44" s="35">
        <f t="shared" si="1"/>
        <v>-339578344</v>
      </c>
      <c r="G44" s="35">
        <f t="shared" ref="G44:H44" si="11">G45+G49</f>
        <v>-16492790</v>
      </c>
      <c r="H44" s="35">
        <f t="shared" si="11"/>
        <v>-402807116</v>
      </c>
      <c r="I44" s="35">
        <f t="shared" si="2"/>
        <v>-419299906</v>
      </c>
    </row>
    <row r="45" spans="1:9" x14ac:dyDescent="0.25">
      <c r="A45" s="203" t="s">
        <v>322</v>
      </c>
      <c r="B45" s="203"/>
      <c r="C45" s="21">
        <v>156</v>
      </c>
      <c r="D45" s="35">
        <f>D46+D47+D48</f>
        <v>-9401402</v>
      </c>
      <c r="E45" s="35">
        <f>E46+E47+E48</f>
        <v>-163201391</v>
      </c>
      <c r="F45" s="35">
        <f t="shared" si="1"/>
        <v>-172602793</v>
      </c>
      <c r="G45" s="35">
        <f t="shared" ref="G45:H45" si="12">G46+G47+G48</f>
        <v>-7536293</v>
      </c>
      <c r="H45" s="35">
        <f t="shared" si="12"/>
        <v>-216039833</v>
      </c>
      <c r="I45" s="35">
        <f t="shared" si="2"/>
        <v>-223576126</v>
      </c>
    </row>
    <row r="46" spans="1:9" x14ac:dyDescent="0.25">
      <c r="A46" s="202" t="s">
        <v>323</v>
      </c>
      <c r="B46" s="202"/>
      <c r="C46" s="22">
        <v>157</v>
      </c>
      <c r="D46" s="126">
        <v>-3533125</v>
      </c>
      <c r="E46" s="126">
        <v>-67477284</v>
      </c>
      <c r="F46" s="35">
        <f t="shared" si="1"/>
        <v>-71010409</v>
      </c>
      <c r="G46" s="126">
        <v>-3473519</v>
      </c>
      <c r="H46" s="126">
        <v>-79507918</v>
      </c>
      <c r="I46" s="35">
        <f t="shared" si="2"/>
        <v>-82981437</v>
      </c>
    </row>
    <row r="47" spans="1:9" x14ac:dyDescent="0.25">
      <c r="A47" s="202" t="s">
        <v>324</v>
      </c>
      <c r="B47" s="202"/>
      <c r="C47" s="22">
        <v>158</v>
      </c>
      <c r="D47" s="126">
        <v>-5868277</v>
      </c>
      <c r="E47" s="126">
        <v>-77450952</v>
      </c>
      <c r="F47" s="35">
        <f t="shared" si="1"/>
        <v>-83319229</v>
      </c>
      <c r="G47" s="126">
        <v>-4062774</v>
      </c>
      <c r="H47" s="126">
        <v>-112585851</v>
      </c>
      <c r="I47" s="35">
        <f t="shared" si="2"/>
        <v>-116648625</v>
      </c>
    </row>
    <row r="48" spans="1:9" x14ac:dyDescent="0.25">
      <c r="A48" s="202" t="s">
        <v>325</v>
      </c>
      <c r="B48" s="202"/>
      <c r="C48" s="22">
        <v>159</v>
      </c>
      <c r="D48" s="126">
        <v>0</v>
      </c>
      <c r="E48" s="126">
        <v>-18273155</v>
      </c>
      <c r="F48" s="35">
        <f t="shared" si="1"/>
        <v>-18273155</v>
      </c>
      <c r="G48" s="126">
        <v>0</v>
      </c>
      <c r="H48" s="126">
        <v>-23946064</v>
      </c>
      <c r="I48" s="35">
        <f t="shared" si="2"/>
        <v>-23946064</v>
      </c>
    </row>
    <row r="49" spans="1:9" ht="24.75" customHeight="1" x14ac:dyDescent="0.25">
      <c r="A49" s="203" t="s">
        <v>326</v>
      </c>
      <c r="B49" s="203"/>
      <c r="C49" s="21">
        <v>160</v>
      </c>
      <c r="D49" s="35">
        <f>D50+D51+D52</f>
        <v>-11458058</v>
      </c>
      <c r="E49" s="35">
        <f>E50+E51+E52</f>
        <v>-155517493</v>
      </c>
      <c r="F49" s="35">
        <f t="shared" si="1"/>
        <v>-166975551</v>
      </c>
      <c r="G49" s="35">
        <f t="shared" ref="G49:H49" si="13">G50+G51+G52</f>
        <v>-8956497</v>
      </c>
      <c r="H49" s="35">
        <f t="shared" si="13"/>
        <v>-186767283</v>
      </c>
      <c r="I49" s="35">
        <f t="shared" si="2"/>
        <v>-195723780</v>
      </c>
    </row>
    <row r="50" spans="1:9" x14ac:dyDescent="0.25">
      <c r="A50" s="202" t="s">
        <v>327</v>
      </c>
      <c r="B50" s="202"/>
      <c r="C50" s="22">
        <v>161</v>
      </c>
      <c r="D50" s="126">
        <v>-1130096</v>
      </c>
      <c r="E50" s="126">
        <v>-23211000</v>
      </c>
      <c r="F50" s="35">
        <f t="shared" si="1"/>
        <v>-24341096</v>
      </c>
      <c r="G50" s="126">
        <v>-680677</v>
      </c>
      <c r="H50" s="126">
        <v>-23788780</v>
      </c>
      <c r="I50" s="35">
        <f t="shared" si="2"/>
        <v>-24469457</v>
      </c>
    </row>
    <row r="51" spans="1:9" x14ac:dyDescent="0.25">
      <c r="A51" s="202" t="s">
        <v>328</v>
      </c>
      <c r="B51" s="202"/>
      <c r="C51" s="22">
        <v>162</v>
      </c>
      <c r="D51" s="126">
        <v>-4484867</v>
      </c>
      <c r="E51" s="126">
        <v>-46911620</v>
      </c>
      <c r="F51" s="35">
        <f t="shared" si="1"/>
        <v>-51396487</v>
      </c>
      <c r="G51" s="126">
        <v>-3160921</v>
      </c>
      <c r="H51" s="126">
        <v>-58958299</v>
      </c>
      <c r="I51" s="35">
        <f t="shared" si="2"/>
        <v>-62119220</v>
      </c>
    </row>
    <row r="52" spans="1:9" x14ac:dyDescent="0.25">
      <c r="A52" s="202" t="s">
        <v>329</v>
      </c>
      <c r="B52" s="202"/>
      <c r="C52" s="22">
        <v>163</v>
      </c>
      <c r="D52" s="126">
        <v>-5843095</v>
      </c>
      <c r="E52" s="126">
        <v>-85394873</v>
      </c>
      <c r="F52" s="35">
        <f t="shared" si="1"/>
        <v>-91237968</v>
      </c>
      <c r="G52" s="126">
        <v>-5114899</v>
      </c>
      <c r="H52" s="126">
        <v>-104020204</v>
      </c>
      <c r="I52" s="35">
        <f t="shared" si="2"/>
        <v>-109135103</v>
      </c>
    </row>
    <row r="53" spans="1:9" x14ac:dyDescent="0.25">
      <c r="A53" s="204" t="s">
        <v>330</v>
      </c>
      <c r="B53" s="203"/>
      <c r="C53" s="21">
        <v>164</v>
      </c>
      <c r="D53" s="35">
        <f>D54+D55+D56+D57+D58+D59+D60</f>
        <v>-2379269</v>
      </c>
      <c r="E53" s="35">
        <f>E54+E55+E56+E57+E58+E59+E60</f>
        <v>-70389858</v>
      </c>
      <c r="F53" s="35">
        <f t="shared" si="1"/>
        <v>-72769127</v>
      </c>
      <c r="G53" s="35">
        <f t="shared" ref="G53:H53" si="14">G54+G55+G56+G57+G58+G59+G60</f>
        <v>-9145613</v>
      </c>
      <c r="H53" s="35">
        <f t="shared" si="14"/>
        <v>-72117165</v>
      </c>
      <c r="I53" s="35">
        <f t="shared" si="2"/>
        <v>-81262778</v>
      </c>
    </row>
    <row r="54" spans="1:9" ht="24" customHeight="1" x14ac:dyDescent="0.25">
      <c r="A54" s="202" t="s">
        <v>331</v>
      </c>
      <c r="B54" s="202"/>
      <c r="C54" s="22">
        <v>165</v>
      </c>
      <c r="D54" s="126">
        <v>0</v>
      </c>
      <c r="E54" s="126">
        <v>0</v>
      </c>
      <c r="F54" s="35">
        <f t="shared" si="1"/>
        <v>0</v>
      </c>
      <c r="G54" s="126">
        <v>0</v>
      </c>
      <c r="H54" s="126">
        <v>0</v>
      </c>
      <c r="I54" s="35">
        <f t="shared" si="2"/>
        <v>0</v>
      </c>
    </row>
    <row r="55" spans="1:9" x14ac:dyDescent="0.25">
      <c r="A55" s="202" t="s">
        <v>332</v>
      </c>
      <c r="B55" s="202"/>
      <c r="C55" s="22">
        <v>166</v>
      </c>
      <c r="D55" s="126">
        <v>-399465</v>
      </c>
      <c r="E55" s="126">
        <v>-4655056</v>
      </c>
      <c r="F55" s="35">
        <f t="shared" si="1"/>
        <v>-5054521</v>
      </c>
      <c r="G55" s="126">
        <v>-151330</v>
      </c>
      <c r="H55" s="126">
        <v>-3867511</v>
      </c>
      <c r="I55" s="35">
        <f t="shared" si="2"/>
        <v>-4018841</v>
      </c>
    </row>
    <row r="56" spans="1:9" x14ac:dyDescent="0.25">
      <c r="A56" s="202" t="s">
        <v>333</v>
      </c>
      <c r="B56" s="202"/>
      <c r="C56" s="22">
        <v>167</v>
      </c>
      <c r="D56" s="126">
        <v>-24181</v>
      </c>
      <c r="E56" s="126">
        <v>-22958</v>
      </c>
      <c r="F56" s="35">
        <f t="shared" si="1"/>
        <v>-47139</v>
      </c>
      <c r="G56" s="126">
        <v>0</v>
      </c>
      <c r="H56" s="126">
        <v>0</v>
      </c>
      <c r="I56" s="35">
        <f t="shared" si="2"/>
        <v>0</v>
      </c>
    </row>
    <row r="57" spans="1:9" x14ac:dyDescent="0.25">
      <c r="A57" s="202" t="s">
        <v>334</v>
      </c>
      <c r="B57" s="202"/>
      <c r="C57" s="22">
        <v>168</v>
      </c>
      <c r="D57" s="126">
        <v>-747690</v>
      </c>
      <c r="E57" s="126">
        <v>-4491334</v>
      </c>
      <c r="F57" s="35">
        <f t="shared" si="1"/>
        <v>-5239024</v>
      </c>
      <c r="G57" s="126">
        <v>-8539084</v>
      </c>
      <c r="H57" s="126">
        <v>-31226246</v>
      </c>
      <c r="I57" s="35">
        <f t="shared" si="2"/>
        <v>-39765330</v>
      </c>
    </row>
    <row r="58" spans="1:9" x14ac:dyDescent="0.25">
      <c r="A58" s="202" t="s">
        <v>335</v>
      </c>
      <c r="B58" s="202"/>
      <c r="C58" s="22">
        <v>169</v>
      </c>
      <c r="D58" s="126">
        <v>-646531</v>
      </c>
      <c r="E58" s="126">
        <v>-5345879</v>
      </c>
      <c r="F58" s="35">
        <f t="shared" si="1"/>
        <v>-5992410</v>
      </c>
      <c r="G58" s="126">
        <v>0</v>
      </c>
      <c r="H58" s="126">
        <v>0</v>
      </c>
      <c r="I58" s="35">
        <f t="shared" si="2"/>
        <v>0</v>
      </c>
    </row>
    <row r="59" spans="1:9" x14ac:dyDescent="0.25">
      <c r="A59" s="202" t="s">
        <v>336</v>
      </c>
      <c r="B59" s="202"/>
      <c r="C59" s="22">
        <v>170</v>
      </c>
      <c r="D59" s="126">
        <v>0</v>
      </c>
      <c r="E59" s="126">
        <v>0</v>
      </c>
      <c r="F59" s="35">
        <f t="shared" si="1"/>
        <v>0</v>
      </c>
      <c r="G59" s="126">
        <v>0</v>
      </c>
      <c r="H59" s="126">
        <v>-5029992</v>
      </c>
      <c r="I59" s="35">
        <f t="shared" si="2"/>
        <v>-5029992</v>
      </c>
    </row>
    <row r="60" spans="1:9" x14ac:dyDescent="0.25">
      <c r="A60" s="202" t="s">
        <v>337</v>
      </c>
      <c r="B60" s="202"/>
      <c r="C60" s="22">
        <v>171</v>
      </c>
      <c r="D60" s="126">
        <v>-561402</v>
      </c>
      <c r="E60" s="126">
        <v>-55874631</v>
      </c>
      <c r="F60" s="35">
        <f t="shared" si="1"/>
        <v>-56436033</v>
      </c>
      <c r="G60" s="126">
        <v>-455199</v>
      </c>
      <c r="H60" s="126">
        <v>-31993416</v>
      </c>
      <c r="I60" s="35">
        <f t="shared" si="2"/>
        <v>-32448615</v>
      </c>
    </row>
    <row r="61" spans="1:9" ht="29.25" customHeight="1" x14ac:dyDescent="0.25">
      <c r="A61" s="204" t="s">
        <v>338</v>
      </c>
      <c r="B61" s="203"/>
      <c r="C61" s="21">
        <v>172</v>
      </c>
      <c r="D61" s="35">
        <f>D62+D63</f>
        <v>-473594</v>
      </c>
      <c r="E61" s="35">
        <f>E62+E63</f>
        <v>-14980537</v>
      </c>
      <c r="F61" s="35">
        <f t="shared" si="1"/>
        <v>-15454131</v>
      </c>
      <c r="G61" s="35">
        <f t="shared" ref="G61:H61" si="15">G62+G63</f>
        <v>-367791</v>
      </c>
      <c r="H61" s="35">
        <f t="shared" si="15"/>
        <v>-15302053</v>
      </c>
      <c r="I61" s="35">
        <f t="shared" si="2"/>
        <v>-15669844</v>
      </c>
    </row>
    <row r="62" spans="1:9" x14ac:dyDescent="0.25">
      <c r="A62" s="202" t="s">
        <v>339</v>
      </c>
      <c r="B62" s="202"/>
      <c r="C62" s="22">
        <v>173</v>
      </c>
      <c r="D62" s="126">
        <v>0</v>
      </c>
      <c r="E62" s="126">
        <v>-128579</v>
      </c>
      <c r="F62" s="35">
        <f t="shared" si="1"/>
        <v>-128579</v>
      </c>
      <c r="G62" s="126">
        <v>0</v>
      </c>
      <c r="H62" s="126">
        <v>-331300</v>
      </c>
      <c r="I62" s="35">
        <f t="shared" si="2"/>
        <v>-331300</v>
      </c>
    </row>
    <row r="63" spans="1:9" x14ac:dyDescent="0.25">
      <c r="A63" s="202" t="s">
        <v>340</v>
      </c>
      <c r="B63" s="202"/>
      <c r="C63" s="22">
        <v>174</v>
      </c>
      <c r="D63" s="126">
        <v>-473594</v>
      </c>
      <c r="E63" s="126">
        <v>-14851958</v>
      </c>
      <c r="F63" s="35">
        <f t="shared" si="1"/>
        <v>-15325552</v>
      </c>
      <c r="G63" s="126">
        <v>-367791</v>
      </c>
      <c r="H63" s="126">
        <v>-14970753</v>
      </c>
      <c r="I63" s="35">
        <f t="shared" si="2"/>
        <v>-15338544</v>
      </c>
    </row>
    <row r="64" spans="1:9" x14ac:dyDescent="0.25">
      <c r="A64" s="207" t="s">
        <v>341</v>
      </c>
      <c r="B64" s="202"/>
      <c r="C64" s="22">
        <v>175</v>
      </c>
      <c r="D64" s="126">
        <v>-3184</v>
      </c>
      <c r="E64" s="126">
        <v>-1728009</v>
      </c>
      <c r="F64" s="35">
        <f t="shared" si="1"/>
        <v>-1731193</v>
      </c>
      <c r="G64" s="126">
        <v>-4918</v>
      </c>
      <c r="H64" s="126">
        <v>-49260524</v>
      </c>
      <c r="I64" s="35">
        <f t="shared" si="2"/>
        <v>-49265442</v>
      </c>
    </row>
    <row r="65" spans="1:9" ht="42" customHeight="1" x14ac:dyDescent="0.25">
      <c r="A65" s="204" t="s">
        <v>342</v>
      </c>
      <c r="B65" s="203"/>
      <c r="C65" s="21">
        <v>176</v>
      </c>
      <c r="D65" s="35">
        <f>D7+D13+D21+D22+D23+D24+D31+D38+D41+D53+D61+D64+D44</f>
        <v>-14118859</v>
      </c>
      <c r="E65" s="35">
        <f>E7+E13+E21+E22+E23+E24+E31+E38+E41+E53+E61+E64+E44</f>
        <v>68643521</v>
      </c>
      <c r="F65" s="35">
        <f t="shared" si="1"/>
        <v>54524662</v>
      </c>
      <c r="G65" s="35">
        <f t="shared" ref="G65:H65" si="16">G7+G13+G21+G22+G23+G24+G31+G38+G41+G53+G61+G64+G44</f>
        <v>20012488</v>
      </c>
      <c r="H65" s="35">
        <f t="shared" si="16"/>
        <v>47084037</v>
      </c>
      <c r="I65" s="35">
        <f t="shared" si="2"/>
        <v>67096525</v>
      </c>
    </row>
    <row r="66" spans="1:9" x14ac:dyDescent="0.25">
      <c r="A66" s="204" t="s">
        <v>343</v>
      </c>
      <c r="B66" s="203"/>
      <c r="C66" s="21">
        <v>177</v>
      </c>
      <c r="D66" s="35">
        <f>D67+D68</f>
        <v>2345780</v>
      </c>
      <c r="E66" s="35">
        <f>E67+E68</f>
        <v>-13649725</v>
      </c>
      <c r="F66" s="35">
        <f t="shared" si="1"/>
        <v>-11303945</v>
      </c>
      <c r="G66" s="35">
        <f t="shared" ref="G66:H66" si="17">G67+G68</f>
        <v>-3150319</v>
      </c>
      <c r="H66" s="35">
        <f t="shared" si="17"/>
        <v>-7409633</v>
      </c>
      <c r="I66" s="35">
        <f t="shared" si="2"/>
        <v>-10559952</v>
      </c>
    </row>
    <row r="67" spans="1:9" x14ac:dyDescent="0.25">
      <c r="A67" s="202" t="s">
        <v>344</v>
      </c>
      <c r="B67" s="202"/>
      <c r="C67" s="22">
        <v>178</v>
      </c>
      <c r="D67" s="126">
        <v>1997723</v>
      </c>
      <c r="E67" s="126">
        <v>-17400663</v>
      </c>
      <c r="F67" s="35">
        <f t="shared" si="1"/>
        <v>-15402940</v>
      </c>
      <c r="G67" s="126">
        <v>-3472825</v>
      </c>
      <c r="H67" s="126">
        <v>-9304782</v>
      </c>
      <c r="I67" s="35">
        <f t="shared" si="2"/>
        <v>-12777607</v>
      </c>
    </row>
    <row r="68" spans="1:9" x14ac:dyDescent="0.25">
      <c r="A68" s="202" t="s">
        <v>345</v>
      </c>
      <c r="B68" s="202"/>
      <c r="C68" s="22">
        <v>179</v>
      </c>
      <c r="D68" s="126">
        <v>348057</v>
      </c>
      <c r="E68" s="126">
        <v>3750938</v>
      </c>
      <c r="F68" s="35">
        <f t="shared" si="1"/>
        <v>4098995</v>
      </c>
      <c r="G68" s="126">
        <v>322506</v>
      </c>
      <c r="H68" s="126">
        <v>1895149</v>
      </c>
      <c r="I68" s="35">
        <f t="shared" si="2"/>
        <v>2217655</v>
      </c>
    </row>
    <row r="69" spans="1:9" ht="24" customHeight="1" x14ac:dyDescent="0.25">
      <c r="A69" s="204" t="s">
        <v>346</v>
      </c>
      <c r="B69" s="203"/>
      <c r="C69" s="21">
        <v>180</v>
      </c>
      <c r="D69" s="35">
        <f>D65+D66</f>
        <v>-11773079</v>
      </c>
      <c r="E69" s="35">
        <f>E65+E66</f>
        <v>54993796</v>
      </c>
      <c r="F69" s="35">
        <f t="shared" si="1"/>
        <v>43220717</v>
      </c>
      <c r="G69" s="35">
        <f t="shared" ref="G69:H69" si="18">G65+G66</f>
        <v>16862169</v>
      </c>
      <c r="H69" s="35">
        <f t="shared" si="18"/>
        <v>39674404</v>
      </c>
      <c r="I69" s="35">
        <f t="shared" si="2"/>
        <v>56536573</v>
      </c>
    </row>
    <row r="70" spans="1:9" x14ac:dyDescent="0.25">
      <c r="A70" s="240" t="s">
        <v>347</v>
      </c>
      <c r="B70" s="240"/>
      <c r="C70" s="22">
        <v>181</v>
      </c>
      <c r="D70" s="126">
        <v>-11738940</v>
      </c>
      <c r="E70" s="126">
        <v>54913509</v>
      </c>
      <c r="F70" s="35">
        <f t="shared" si="1"/>
        <v>43174569</v>
      </c>
      <c r="G70" s="126">
        <v>16841690</v>
      </c>
      <c r="H70" s="126">
        <v>39658114</v>
      </c>
      <c r="I70" s="35">
        <f t="shared" si="2"/>
        <v>56499804</v>
      </c>
    </row>
    <row r="71" spans="1:9" x14ac:dyDescent="0.25">
      <c r="A71" s="240" t="s">
        <v>348</v>
      </c>
      <c r="B71" s="240"/>
      <c r="C71" s="22">
        <v>182</v>
      </c>
      <c r="D71" s="126">
        <v>-34139</v>
      </c>
      <c r="E71" s="126">
        <v>80287</v>
      </c>
      <c r="F71" s="35">
        <f t="shared" si="1"/>
        <v>46148</v>
      </c>
      <c r="G71" s="126">
        <v>20479</v>
      </c>
      <c r="H71" s="126">
        <v>16290</v>
      </c>
      <c r="I71" s="35">
        <f t="shared" si="2"/>
        <v>36769</v>
      </c>
    </row>
    <row r="72" spans="1:9" ht="30" customHeight="1" x14ac:dyDescent="0.25">
      <c r="A72" s="204" t="s">
        <v>349</v>
      </c>
      <c r="B72" s="204"/>
      <c r="C72" s="21">
        <v>183</v>
      </c>
      <c r="D72" s="35">
        <f>D7+D13+D21+D22+D23+D68</f>
        <v>153353261</v>
      </c>
      <c r="E72" s="35">
        <f>E7+E13+E21+E22+E23+E68</f>
        <v>830378537</v>
      </c>
      <c r="F72" s="35">
        <f t="shared" ref="F72:F86" si="19">D72+E72</f>
        <v>983731798</v>
      </c>
      <c r="G72" s="35">
        <f t="shared" ref="G72:H72" si="20">G7+G13+G21+G22+G23+G68</f>
        <v>124937306</v>
      </c>
      <c r="H72" s="35">
        <f t="shared" si="20"/>
        <v>950972746</v>
      </c>
      <c r="I72" s="35">
        <f t="shared" ref="I72:I86" si="21">G72+H72</f>
        <v>1075910052</v>
      </c>
    </row>
    <row r="73" spans="1:9" ht="31.5" customHeight="1" x14ac:dyDescent="0.25">
      <c r="A73" s="204" t="s">
        <v>350</v>
      </c>
      <c r="B73" s="204"/>
      <c r="C73" s="21">
        <v>184</v>
      </c>
      <c r="D73" s="35">
        <f>D24+D31+D38+D41+D44+D53+D61+D64+D67</f>
        <v>-165126340</v>
      </c>
      <c r="E73" s="35">
        <f>E24+E31+E38+E41+E44+E53+E61+E64+E67</f>
        <v>-775384741</v>
      </c>
      <c r="F73" s="35">
        <f t="shared" si="19"/>
        <v>-940511081</v>
      </c>
      <c r="G73" s="35">
        <f t="shared" ref="G73:H73" si="22">G24+G31+G38+G41+G44+G53+G61+G64+G67</f>
        <v>-108075137</v>
      </c>
      <c r="H73" s="35">
        <f t="shared" si="22"/>
        <v>-911298342</v>
      </c>
      <c r="I73" s="35">
        <f t="shared" si="21"/>
        <v>-1019373479</v>
      </c>
    </row>
    <row r="74" spans="1:9" x14ac:dyDescent="0.25">
      <c r="A74" s="204" t="s">
        <v>351</v>
      </c>
      <c r="B74" s="203"/>
      <c r="C74" s="21">
        <v>185</v>
      </c>
      <c r="D74" s="35">
        <f>D75+D76+D77+D78+D79+D80+D81+D82</f>
        <v>-27481107</v>
      </c>
      <c r="E74" s="35">
        <f>E75+E76+E77+E78+E79+E80+E81+E82</f>
        <v>31186388</v>
      </c>
      <c r="F74" s="35">
        <f t="shared" si="19"/>
        <v>3705281</v>
      </c>
      <c r="G74" s="35">
        <f t="shared" ref="G74:H74" si="23">G75+G76+G77+G78+G79+G80+G81+G82</f>
        <v>6582988</v>
      </c>
      <c r="H74" s="35">
        <f t="shared" si="23"/>
        <v>55662896</v>
      </c>
      <c r="I74" s="35">
        <f t="shared" si="21"/>
        <v>62245884</v>
      </c>
    </row>
    <row r="75" spans="1:9" ht="27.75" customHeight="1" x14ac:dyDescent="0.25">
      <c r="A75" s="202" t="s">
        <v>352</v>
      </c>
      <c r="B75" s="202"/>
      <c r="C75" s="22">
        <v>186</v>
      </c>
      <c r="D75" s="126">
        <v>603568</v>
      </c>
      <c r="E75" s="126">
        <v>540691</v>
      </c>
      <c r="F75" s="35">
        <f t="shared" si="19"/>
        <v>1144259</v>
      </c>
      <c r="G75" s="126">
        <v>135094</v>
      </c>
      <c r="H75" s="126">
        <v>113163</v>
      </c>
      <c r="I75" s="35">
        <f t="shared" si="21"/>
        <v>248257</v>
      </c>
    </row>
    <row r="76" spans="1:9" ht="22.95" customHeight="1" x14ac:dyDescent="0.25">
      <c r="A76" s="202" t="s">
        <v>353</v>
      </c>
      <c r="B76" s="202"/>
      <c r="C76" s="22">
        <v>187</v>
      </c>
      <c r="D76" s="126">
        <v>-32507460</v>
      </c>
      <c r="E76" s="126">
        <v>43489248</v>
      </c>
      <c r="F76" s="35">
        <f t="shared" si="19"/>
        <v>10981788</v>
      </c>
      <c r="G76" s="126">
        <v>9627311</v>
      </c>
      <c r="H76" s="126">
        <v>63859702</v>
      </c>
      <c r="I76" s="35">
        <f t="shared" si="21"/>
        <v>73487013</v>
      </c>
    </row>
    <row r="77" spans="1:9" ht="32.25" customHeight="1" x14ac:dyDescent="0.25">
      <c r="A77" s="202" t="s">
        <v>354</v>
      </c>
      <c r="B77" s="202"/>
      <c r="C77" s="22">
        <v>188</v>
      </c>
      <c r="D77" s="126">
        <v>0</v>
      </c>
      <c r="E77" s="126">
        <v>-4914032</v>
      </c>
      <c r="F77" s="35">
        <f t="shared" si="19"/>
        <v>-4914032</v>
      </c>
      <c r="G77" s="126">
        <v>0</v>
      </c>
      <c r="H77" s="126">
        <v>-658122</v>
      </c>
      <c r="I77" s="35">
        <f t="shared" si="21"/>
        <v>-658122</v>
      </c>
    </row>
    <row r="78" spans="1:9" ht="32.25" customHeight="1" x14ac:dyDescent="0.25">
      <c r="A78" s="202" t="s">
        <v>355</v>
      </c>
      <c r="B78" s="202"/>
      <c r="C78" s="22">
        <v>189</v>
      </c>
      <c r="D78" s="126">
        <v>0</v>
      </c>
      <c r="E78" s="126">
        <v>0</v>
      </c>
      <c r="F78" s="35">
        <f t="shared" si="19"/>
        <v>0</v>
      </c>
      <c r="G78" s="126">
        <v>0</v>
      </c>
      <c r="H78" s="126">
        <v>0</v>
      </c>
      <c r="I78" s="35">
        <f t="shared" si="21"/>
        <v>0</v>
      </c>
    </row>
    <row r="79" spans="1:9" x14ac:dyDescent="0.25">
      <c r="A79" s="202" t="s">
        <v>356</v>
      </c>
      <c r="B79" s="202"/>
      <c r="C79" s="22">
        <v>190</v>
      </c>
      <c r="D79" s="126">
        <v>0</v>
      </c>
      <c r="E79" s="126">
        <v>0</v>
      </c>
      <c r="F79" s="35">
        <f t="shared" si="19"/>
        <v>0</v>
      </c>
      <c r="G79" s="126">
        <v>0</v>
      </c>
      <c r="H79" s="126">
        <v>0</v>
      </c>
      <c r="I79" s="35">
        <f t="shared" si="21"/>
        <v>0</v>
      </c>
    </row>
    <row r="80" spans="1:9" ht="21" customHeight="1" x14ac:dyDescent="0.25">
      <c r="A80" s="202" t="s">
        <v>357</v>
      </c>
      <c r="B80" s="202"/>
      <c r="C80" s="22">
        <v>191</v>
      </c>
      <c r="D80" s="126">
        <v>0</v>
      </c>
      <c r="E80" s="126">
        <v>0</v>
      </c>
      <c r="F80" s="35">
        <f t="shared" si="19"/>
        <v>0</v>
      </c>
      <c r="G80" s="126">
        <v>0</v>
      </c>
      <c r="H80" s="126">
        <v>0</v>
      </c>
      <c r="I80" s="35">
        <f t="shared" si="21"/>
        <v>0</v>
      </c>
    </row>
    <row r="81" spans="1:9" ht="18.600000000000001" customHeight="1" x14ac:dyDescent="0.25">
      <c r="A81" s="202" t="s">
        <v>358</v>
      </c>
      <c r="B81" s="202"/>
      <c r="C81" s="22">
        <v>192</v>
      </c>
      <c r="D81" s="126">
        <v>0</v>
      </c>
      <c r="E81" s="126">
        <v>0</v>
      </c>
      <c r="F81" s="35">
        <f t="shared" si="19"/>
        <v>0</v>
      </c>
      <c r="G81" s="126">
        <v>0</v>
      </c>
      <c r="H81" s="126">
        <v>0</v>
      </c>
      <c r="I81" s="35">
        <f t="shared" si="21"/>
        <v>0</v>
      </c>
    </row>
    <row r="82" spans="1:9" x14ac:dyDescent="0.25">
      <c r="A82" s="202" t="s">
        <v>359</v>
      </c>
      <c r="B82" s="202"/>
      <c r="C82" s="22">
        <v>193</v>
      </c>
      <c r="D82" s="126">
        <v>4422785</v>
      </c>
      <c r="E82" s="126">
        <v>-7929519</v>
      </c>
      <c r="F82" s="35">
        <f t="shared" si="19"/>
        <v>-3506734</v>
      </c>
      <c r="G82" s="126">
        <v>-3179417</v>
      </c>
      <c r="H82" s="126">
        <v>-7651847</v>
      </c>
      <c r="I82" s="35">
        <f t="shared" si="21"/>
        <v>-10831264</v>
      </c>
    </row>
    <row r="83" spans="1:9" x14ac:dyDescent="0.25">
      <c r="A83" s="204" t="s">
        <v>360</v>
      </c>
      <c r="B83" s="203"/>
      <c r="C83" s="21">
        <v>194</v>
      </c>
      <c r="D83" s="35">
        <f>D69+D74</f>
        <v>-39254186</v>
      </c>
      <c r="E83" s="35">
        <f>E69+E74</f>
        <v>86180184</v>
      </c>
      <c r="F83" s="35">
        <f t="shared" si="19"/>
        <v>46925998</v>
      </c>
      <c r="G83" s="35">
        <f t="shared" ref="G83:H83" si="24">G69+G74</f>
        <v>23445157</v>
      </c>
      <c r="H83" s="35">
        <f t="shared" si="24"/>
        <v>95337300</v>
      </c>
      <c r="I83" s="35">
        <f t="shared" si="21"/>
        <v>118782457</v>
      </c>
    </row>
    <row r="84" spans="1:9" x14ac:dyDescent="0.25">
      <c r="A84" s="240" t="s">
        <v>361</v>
      </c>
      <c r="B84" s="240"/>
      <c r="C84" s="22">
        <v>195</v>
      </c>
      <c r="D84" s="126">
        <v>-39222929</v>
      </c>
      <c r="E84" s="126">
        <v>86088400</v>
      </c>
      <c r="F84" s="35">
        <f t="shared" si="19"/>
        <v>46865471</v>
      </c>
      <c r="G84" s="126">
        <v>23423836</v>
      </c>
      <c r="H84" s="126">
        <v>95311129</v>
      </c>
      <c r="I84" s="35">
        <f t="shared" si="21"/>
        <v>118734965</v>
      </c>
    </row>
    <row r="85" spans="1:9" x14ac:dyDescent="0.25">
      <c r="A85" s="240" t="s">
        <v>362</v>
      </c>
      <c r="B85" s="240"/>
      <c r="C85" s="22">
        <v>196</v>
      </c>
      <c r="D85" s="126">
        <v>-31257</v>
      </c>
      <c r="E85" s="126">
        <v>91784</v>
      </c>
      <c r="F85" s="35">
        <f t="shared" si="19"/>
        <v>60527</v>
      </c>
      <c r="G85" s="126">
        <v>21321</v>
      </c>
      <c r="H85" s="126">
        <v>26171</v>
      </c>
      <c r="I85" s="35">
        <f t="shared" si="21"/>
        <v>47492</v>
      </c>
    </row>
    <row r="86" spans="1:9" x14ac:dyDescent="0.25">
      <c r="A86" s="207" t="s">
        <v>363</v>
      </c>
      <c r="B86" s="202"/>
      <c r="C86" s="22">
        <v>197</v>
      </c>
      <c r="D86" s="126">
        <v>0</v>
      </c>
      <c r="E86" s="126">
        <v>0</v>
      </c>
      <c r="F86" s="35">
        <f t="shared" si="19"/>
        <v>0</v>
      </c>
      <c r="G86" s="126">
        <v>0</v>
      </c>
      <c r="H86" s="126">
        <v>0</v>
      </c>
      <c r="I86" s="35">
        <f t="shared" si="21"/>
        <v>0</v>
      </c>
    </row>
  </sheetData>
  <sheetProtection algorithmName="SHA-512" hashValue="Nwt3jHlqE3I5ZqagMnZqMAp22H/hdvXXqvZPz7aS5HUMjLBpKyNkvfD2SiRD0XaoE+iIb4RcRl4c9NWHNvwKFg==" saltValue="D4wxhbY3hjikgniVjynydQ==" spinCount="100000" sheet="1" objects="1" scenarios="1"/>
  <mergeCells count="88">
    <mergeCell ref="A1:I1"/>
    <mergeCell ref="A2:I2"/>
    <mergeCell ref="A3:I3"/>
    <mergeCell ref="C4:C5"/>
    <mergeCell ref="A4:B5"/>
    <mergeCell ref="D4:F4"/>
    <mergeCell ref="G4:I4"/>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53:B53"/>
    <mergeCell ref="A54:B54"/>
    <mergeCell ref="A55:B55"/>
    <mergeCell ref="A56:B56"/>
    <mergeCell ref="A50:B50"/>
    <mergeCell ref="A51:B51"/>
    <mergeCell ref="A52:B52"/>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19:B19"/>
    <mergeCell ref="A20:B20"/>
    <mergeCell ref="A23:B23"/>
    <mergeCell ref="A24:B24"/>
    <mergeCell ref="A26:B26"/>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34:B34"/>
    <mergeCell ref="A28:B28"/>
    <mergeCell ref="A29:B29"/>
    <mergeCell ref="A30:B30"/>
    <mergeCell ref="A49:B49"/>
    <mergeCell ref="A47:B47"/>
    <mergeCell ref="A48:B4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s>
  <phoneticPr fontId="4" type="noConversion"/>
  <dataValidations count="5">
    <dataValidation allowBlank="1" sqref="A87:I1048576 C6 A6 C4 H5:I6 A1:A4 D4:D6 E5:F6 G4:G6 J1:XFD1048576" xr:uid="{00000000-0002-0000-0300-000000000000}"/>
    <dataValidation type="whole" operator="notEqual" allowBlank="1" showErrorMessage="1" errorTitle="Invalid entry" error="You can enter only whole numbers." sqref="D82:I82" xr:uid="{00000000-0002-0000-0300-000001000000}">
      <formula1>99999999</formula1>
    </dataValidation>
    <dataValidation type="whole" operator="notEqual" allowBlank="1" showErrorMessage="1" errorTitle="Invalid entry" error="You can enter only whole numbers (positive or negative) or a zero." sqref="D7:I7 D9:I9 D11:I12 D83:I86 D48:I48 D65:I66 D68:I71 D74:I81 D28:I43" xr:uid="{00000000-0002-0000-0300-000002000000}">
      <formula1>999999999</formula1>
    </dataValidation>
    <dataValidation type="whole" operator="lessThanOrEqual" allowBlank="1" showErrorMessage="1" errorTitle="Invalid entry" error="You can enter only negative whole numbers or a zero." sqref="D10:I10 D24:I26 D44:I47 D49:I64 D67:I67 D73:I73" xr:uid="{00000000-0002-0000-0300-000003000000}">
      <formula1>0</formula1>
    </dataValidation>
    <dataValidation type="whole" operator="greaterThanOrEqual" allowBlank="1" showErrorMessage="1" errorTitle="Invalid entry" error="You can enter only positive whole numbers or a zero." sqref="D27:I27 D13:I23 D72:I72 D8:I8" xr:uid="{00000000-0002-0000-0300-000004000000}">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62"/>
  <sheetViews>
    <sheetView view="pageBreakPreview" zoomScaleNormal="100" zoomScaleSheetLayoutView="100" workbookViewId="0">
      <selection activeCell="H6" sqref="H6:I62"/>
    </sheetView>
  </sheetViews>
  <sheetFormatPr defaultColWidth="9.109375" defaultRowHeight="13.2" x14ac:dyDescent="0.25"/>
  <cols>
    <col min="1" max="7" width="9.109375" style="13"/>
    <col min="8" max="8" width="13.33203125" style="59" customWidth="1"/>
    <col min="9" max="9" width="13.33203125" style="13" customWidth="1"/>
    <col min="10" max="10" width="16.33203125" style="13" bestFit="1" customWidth="1"/>
    <col min="11" max="16384" width="9.109375" style="13"/>
  </cols>
  <sheetData>
    <row r="1" spans="1:9" x14ac:dyDescent="0.25">
      <c r="A1" s="210" t="s">
        <v>364</v>
      </c>
      <c r="B1" s="211"/>
      <c r="C1" s="211"/>
      <c r="D1" s="211"/>
      <c r="E1" s="211"/>
      <c r="F1" s="211"/>
      <c r="G1" s="211"/>
      <c r="H1" s="211"/>
    </row>
    <row r="2" spans="1:9" x14ac:dyDescent="0.25">
      <c r="A2" s="212" t="s">
        <v>571</v>
      </c>
      <c r="B2" s="213"/>
      <c r="C2" s="213"/>
      <c r="D2" s="213"/>
      <c r="E2" s="213"/>
      <c r="F2" s="213"/>
      <c r="G2" s="213"/>
      <c r="H2" s="213"/>
    </row>
    <row r="3" spans="1:9" x14ac:dyDescent="0.25">
      <c r="A3" s="249" t="s">
        <v>365</v>
      </c>
      <c r="B3" s="250"/>
      <c r="C3" s="250"/>
      <c r="D3" s="250"/>
      <c r="E3" s="250"/>
      <c r="F3" s="250"/>
      <c r="G3" s="250"/>
      <c r="H3" s="250"/>
    </row>
    <row r="4" spans="1:9" ht="22.8" thickBot="1" x14ac:dyDescent="0.3">
      <c r="A4" s="251" t="s">
        <v>366</v>
      </c>
      <c r="B4" s="252"/>
      <c r="C4" s="252"/>
      <c r="D4" s="252"/>
      <c r="E4" s="252"/>
      <c r="F4" s="253"/>
      <c r="G4" s="14" t="s">
        <v>367</v>
      </c>
      <c r="H4" s="54" t="s">
        <v>368</v>
      </c>
      <c r="I4" s="54" t="s">
        <v>369</v>
      </c>
    </row>
    <row r="5" spans="1:9" ht="12.75" customHeight="1" x14ac:dyDescent="0.25">
      <c r="A5" s="254">
        <v>1</v>
      </c>
      <c r="B5" s="255"/>
      <c r="C5" s="255"/>
      <c r="D5" s="255"/>
      <c r="E5" s="255"/>
      <c r="F5" s="256"/>
      <c r="G5" s="15">
        <v>2</v>
      </c>
      <c r="H5" s="55">
        <v>3</v>
      </c>
      <c r="I5" s="55">
        <v>4</v>
      </c>
    </row>
    <row r="6" spans="1:9" x14ac:dyDescent="0.25">
      <c r="A6" s="257" t="s">
        <v>370</v>
      </c>
      <c r="B6" s="258"/>
      <c r="C6" s="258"/>
      <c r="D6" s="258"/>
      <c r="E6" s="258"/>
      <c r="F6" s="258"/>
      <c r="G6" s="16">
        <v>1</v>
      </c>
      <c r="H6" s="56">
        <f>H7+H18+H36</f>
        <v>282918754</v>
      </c>
      <c r="I6" s="56">
        <f>I7+I18+I36</f>
        <v>95322397</v>
      </c>
    </row>
    <row r="7" spans="1:9" ht="21" customHeight="1" x14ac:dyDescent="0.25">
      <c r="A7" s="244" t="s">
        <v>371</v>
      </c>
      <c r="B7" s="246"/>
      <c r="C7" s="246"/>
      <c r="D7" s="246"/>
      <c r="E7" s="246"/>
      <c r="F7" s="246"/>
      <c r="G7" s="17">
        <v>2</v>
      </c>
      <c r="H7" s="57">
        <f>H8+H9</f>
        <v>275799863</v>
      </c>
      <c r="I7" s="57">
        <f>I8+I9</f>
        <v>330590042</v>
      </c>
    </row>
    <row r="8" spans="1:9" x14ac:dyDescent="0.25">
      <c r="A8" s="241" t="s">
        <v>372</v>
      </c>
      <c r="B8" s="241"/>
      <c r="C8" s="241"/>
      <c r="D8" s="241"/>
      <c r="E8" s="241"/>
      <c r="F8" s="241"/>
      <c r="G8" s="18">
        <v>3</v>
      </c>
      <c r="H8" s="127">
        <v>438053789</v>
      </c>
      <c r="I8" s="127">
        <v>449409482</v>
      </c>
    </row>
    <row r="9" spans="1:9" x14ac:dyDescent="0.25">
      <c r="A9" s="246" t="s">
        <v>373</v>
      </c>
      <c r="B9" s="246"/>
      <c r="C9" s="246"/>
      <c r="D9" s="246"/>
      <c r="E9" s="246"/>
      <c r="F9" s="246"/>
      <c r="G9" s="17">
        <v>4</v>
      </c>
      <c r="H9" s="57">
        <f>SUM(H10:H17)</f>
        <v>-162253926</v>
      </c>
      <c r="I9" s="57">
        <f>SUM(I10:I17)</f>
        <v>-118819440</v>
      </c>
    </row>
    <row r="10" spans="1:9" x14ac:dyDescent="0.25">
      <c r="A10" s="241" t="s">
        <v>374</v>
      </c>
      <c r="B10" s="241"/>
      <c r="C10" s="241"/>
      <c r="D10" s="241"/>
      <c r="E10" s="241"/>
      <c r="F10" s="241"/>
      <c r="G10" s="18">
        <v>5</v>
      </c>
      <c r="H10" s="127">
        <v>57850644</v>
      </c>
      <c r="I10" s="127">
        <v>65444828</v>
      </c>
    </row>
    <row r="11" spans="1:9" x14ac:dyDescent="0.25">
      <c r="A11" s="241" t="s">
        <v>375</v>
      </c>
      <c r="B11" s="241"/>
      <c r="C11" s="241"/>
      <c r="D11" s="241"/>
      <c r="E11" s="241"/>
      <c r="F11" s="241"/>
      <c r="G11" s="18">
        <v>6</v>
      </c>
      <c r="H11" s="127">
        <v>26631486</v>
      </c>
      <c r="I11" s="127">
        <v>27371586</v>
      </c>
    </row>
    <row r="12" spans="1:9" ht="23.25" customHeight="1" x14ac:dyDescent="0.25">
      <c r="A12" s="241" t="s">
        <v>376</v>
      </c>
      <c r="B12" s="241"/>
      <c r="C12" s="241"/>
      <c r="D12" s="241"/>
      <c r="E12" s="241"/>
      <c r="F12" s="241"/>
      <c r="G12" s="18">
        <v>7</v>
      </c>
      <c r="H12" s="127">
        <v>-22066412</v>
      </c>
      <c r="I12" s="127">
        <v>31970531</v>
      </c>
    </row>
    <row r="13" spans="1:9" x14ac:dyDescent="0.25">
      <c r="A13" s="241" t="s">
        <v>377</v>
      </c>
      <c r="B13" s="241"/>
      <c r="C13" s="241"/>
      <c r="D13" s="241"/>
      <c r="E13" s="241"/>
      <c r="F13" s="241"/>
      <c r="G13" s="18">
        <v>8</v>
      </c>
      <c r="H13" s="127">
        <v>13516262</v>
      </c>
      <c r="I13" s="127">
        <v>12980077</v>
      </c>
    </row>
    <row r="14" spans="1:9" x14ac:dyDescent="0.25">
      <c r="A14" s="241" t="s">
        <v>378</v>
      </c>
      <c r="B14" s="241"/>
      <c r="C14" s="241"/>
      <c r="D14" s="241"/>
      <c r="E14" s="241"/>
      <c r="F14" s="241"/>
      <c r="G14" s="18">
        <v>9</v>
      </c>
      <c r="H14" s="127">
        <v>-186986617</v>
      </c>
      <c r="I14" s="127">
        <v>-193716845</v>
      </c>
    </row>
    <row r="15" spans="1:9" x14ac:dyDescent="0.25">
      <c r="A15" s="241" t="s">
        <v>379</v>
      </c>
      <c r="B15" s="241"/>
      <c r="C15" s="241"/>
      <c r="D15" s="241"/>
      <c r="E15" s="241"/>
      <c r="F15" s="241"/>
      <c r="G15" s="18">
        <v>10</v>
      </c>
      <c r="H15" s="127">
        <v>-11111066</v>
      </c>
      <c r="I15" s="127">
        <v>-10512904</v>
      </c>
    </row>
    <row r="16" spans="1:9" ht="24.75" customHeight="1" x14ac:dyDescent="0.25">
      <c r="A16" s="241" t="s">
        <v>380</v>
      </c>
      <c r="B16" s="241"/>
      <c r="C16" s="241"/>
      <c r="D16" s="241"/>
      <c r="E16" s="241"/>
      <c r="F16" s="241"/>
      <c r="G16" s="18">
        <v>11</v>
      </c>
      <c r="H16" s="127">
        <v>-1057399</v>
      </c>
      <c r="I16" s="127">
        <v>-3804864</v>
      </c>
    </row>
    <row r="17" spans="1:9" x14ac:dyDescent="0.25">
      <c r="A17" s="241" t="s">
        <v>381</v>
      </c>
      <c r="B17" s="241"/>
      <c r="C17" s="241"/>
      <c r="D17" s="241"/>
      <c r="E17" s="241"/>
      <c r="F17" s="241"/>
      <c r="G17" s="18">
        <v>12</v>
      </c>
      <c r="H17" s="127">
        <v>-39030824</v>
      </c>
      <c r="I17" s="127">
        <v>-48551849</v>
      </c>
    </row>
    <row r="18" spans="1:9" ht="30.75" customHeight="1" x14ac:dyDescent="0.25">
      <c r="A18" s="244" t="s">
        <v>382</v>
      </c>
      <c r="B18" s="246"/>
      <c r="C18" s="246"/>
      <c r="D18" s="246"/>
      <c r="E18" s="246"/>
      <c r="F18" s="246"/>
      <c r="G18" s="17">
        <v>13</v>
      </c>
      <c r="H18" s="57">
        <f>SUM(H19:H35)</f>
        <v>62031560</v>
      </c>
      <c r="I18" s="57">
        <f>SUM(I19:I35)</f>
        <v>-146974823</v>
      </c>
    </row>
    <row r="19" spans="1:9" x14ac:dyDescent="0.25">
      <c r="A19" s="241" t="s">
        <v>383</v>
      </c>
      <c r="B19" s="241"/>
      <c r="C19" s="241"/>
      <c r="D19" s="241"/>
      <c r="E19" s="241"/>
      <c r="F19" s="241"/>
      <c r="G19" s="18">
        <v>14</v>
      </c>
      <c r="H19" s="127">
        <v>-439775192</v>
      </c>
      <c r="I19" s="127">
        <v>-220504420</v>
      </c>
    </row>
    <row r="20" spans="1:9" ht="24.75" customHeight="1" x14ac:dyDescent="0.25">
      <c r="A20" s="241" t="s">
        <v>384</v>
      </c>
      <c r="B20" s="241"/>
      <c r="C20" s="241"/>
      <c r="D20" s="241"/>
      <c r="E20" s="241"/>
      <c r="F20" s="241"/>
      <c r="G20" s="18">
        <v>15</v>
      </c>
      <c r="H20" s="127">
        <v>8741623</v>
      </c>
      <c r="I20" s="127">
        <v>-17537390</v>
      </c>
    </row>
    <row r="21" spans="1:9" x14ac:dyDescent="0.25">
      <c r="A21" s="241" t="s">
        <v>385</v>
      </c>
      <c r="B21" s="241"/>
      <c r="C21" s="241"/>
      <c r="D21" s="241"/>
      <c r="E21" s="241"/>
      <c r="F21" s="241"/>
      <c r="G21" s="18">
        <v>16</v>
      </c>
      <c r="H21" s="127">
        <v>372103288</v>
      </c>
      <c r="I21" s="127">
        <v>3577391</v>
      </c>
    </row>
    <row r="22" spans="1:9" x14ac:dyDescent="0.25">
      <c r="A22" s="241" t="s">
        <v>386</v>
      </c>
      <c r="B22" s="241"/>
      <c r="C22" s="241"/>
      <c r="D22" s="241"/>
      <c r="E22" s="241"/>
      <c r="F22" s="241"/>
      <c r="G22" s="18">
        <v>17</v>
      </c>
      <c r="H22" s="127">
        <v>0</v>
      </c>
      <c r="I22" s="127">
        <v>0</v>
      </c>
    </row>
    <row r="23" spans="1:9" ht="30" customHeight="1" x14ac:dyDescent="0.25">
      <c r="A23" s="241" t="s">
        <v>387</v>
      </c>
      <c r="B23" s="241"/>
      <c r="C23" s="241"/>
      <c r="D23" s="241"/>
      <c r="E23" s="241"/>
      <c r="F23" s="241"/>
      <c r="G23" s="18">
        <v>18</v>
      </c>
      <c r="H23" s="127">
        <v>35602522</v>
      </c>
      <c r="I23" s="127">
        <v>157713936</v>
      </c>
    </row>
    <row r="24" spans="1:9" x14ac:dyDescent="0.25">
      <c r="A24" s="241" t="s">
        <v>388</v>
      </c>
      <c r="B24" s="241"/>
      <c r="C24" s="241"/>
      <c r="D24" s="241"/>
      <c r="E24" s="241"/>
      <c r="F24" s="241"/>
      <c r="G24" s="18">
        <v>19</v>
      </c>
      <c r="H24" s="127">
        <v>139146078</v>
      </c>
      <c r="I24" s="127">
        <v>-64437275</v>
      </c>
    </row>
    <row r="25" spans="1:9" x14ac:dyDescent="0.25">
      <c r="A25" s="241" t="s">
        <v>389</v>
      </c>
      <c r="B25" s="241"/>
      <c r="C25" s="241"/>
      <c r="D25" s="241"/>
      <c r="E25" s="241"/>
      <c r="F25" s="241"/>
      <c r="G25" s="18">
        <v>20</v>
      </c>
      <c r="H25" s="127">
        <v>-3613532</v>
      </c>
      <c r="I25" s="127">
        <v>-5369682</v>
      </c>
    </row>
    <row r="26" spans="1:9" x14ac:dyDescent="0.25">
      <c r="A26" s="241" t="s">
        <v>390</v>
      </c>
      <c r="B26" s="241"/>
      <c r="C26" s="241"/>
      <c r="D26" s="241"/>
      <c r="E26" s="241"/>
      <c r="F26" s="241"/>
      <c r="G26" s="18">
        <v>21</v>
      </c>
      <c r="H26" s="127">
        <v>-181059714</v>
      </c>
      <c r="I26" s="127">
        <v>-20781866</v>
      </c>
    </row>
    <row r="27" spans="1:9" x14ac:dyDescent="0.25">
      <c r="A27" s="241" t="s">
        <v>391</v>
      </c>
      <c r="B27" s="241"/>
      <c r="C27" s="241"/>
      <c r="D27" s="241"/>
      <c r="E27" s="241"/>
      <c r="F27" s="241"/>
      <c r="G27" s="18">
        <v>22</v>
      </c>
      <c r="H27" s="127">
        <v>0</v>
      </c>
      <c r="I27" s="127">
        <v>0</v>
      </c>
    </row>
    <row r="28" spans="1:9" ht="25.5" customHeight="1" x14ac:dyDescent="0.25">
      <c r="A28" s="241" t="s">
        <v>392</v>
      </c>
      <c r="B28" s="241"/>
      <c r="C28" s="241"/>
      <c r="D28" s="241"/>
      <c r="E28" s="241"/>
      <c r="F28" s="241"/>
      <c r="G28" s="18">
        <v>23</v>
      </c>
      <c r="H28" s="127">
        <v>40404248</v>
      </c>
      <c r="I28" s="127">
        <v>-26482526</v>
      </c>
    </row>
    <row r="29" spans="1:9" x14ac:dyDescent="0.25">
      <c r="A29" s="241" t="s">
        <v>393</v>
      </c>
      <c r="B29" s="241"/>
      <c r="C29" s="241"/>
      <c r="D29" s="241"/>
      <c r="E29" s="241"/>
      <c r="F29" s="241"/>
      <c r="G29" s="18">
        <v>24</v>
      </c>
      <c r="H29" s="127">
        <v>7952462</v>
      </c>
      <c r="I29" s="127">
        <v>241986982</v>
      </c>
    </row>
    <row r="30" spans="1:9" ht="33" customHeight="1" x14ac:dyDescent="0.25">
      <c r="A30" s="241" t="s">
        <v>394</v>
      </c>
      <c r="B30" s="241"/>
      <c r="C30" s="241"/>
      <c r="D30" s="241"/>
      <c r="E30" s="241"/>
      <c r="F30" s="241"/>
      <c r="G30" s="18">
        <v>25</v>
      </c>
      <c r="H30" s="127">
        <v>-35602522</v>
      </c>
      <c r="I30" s="127">
        <v>-157713936</v>
      </c>
    </row>
    <row r="31" spans="1:9" x14ac:dyDescent="0.25">
      <c r="A31" s="241" t="s">
        <v>395</v>
      </c>
      <c r="B31" s="241"/>
      <c r="C31" s="241"/>
      <c r="D31" s="241"/>
      <c r="E31" s="241"/>
      <c r="F31" s="241"/>
      <c r="G31" s="18">
        <v>26</v>
      </c>
      <c r="H31" s="127">
        <v>-5314726</v>
      </c>
      <c r="I31" s="127">
        <v>7274353</v>
      </c>
    </row>
    <row r="32" spans="1:9" ht="23.25" customHeight="1" x14ac:dyDescent="0.25">
      <c r="A32" s="241" t="s">
        <v>396</v>
      </c>
      <c r="B32" s="241"/>
      <c r="C32" s="241"/>
      <c r="D32" s="241"/>
      <c r="E32" s="241"/>
      <c r="F32" s="241"/>
      <c r="G32" s="18">
        <v>27</v>
      </c>
      <c r="H32" s="127">
        <v>0</v>
      </c>
      <c r="I32" s="127">
        <v>0</v>
      </c>
    </row>
    <row r="33" spans="1:9" x14ac:dyDescent="0.25">
      <c r="A33" s="241" t="s">
        <v>397</v>
      </c>
      <c r="B33" s="241"/>
      <c r="C33" s="241"/>
      <c r="D33" s="241"/>
      <c r="E33" s="241"/>
      <c r="F33" s="241"/>
      <c r="G33" s="18">
        <v>28</v>
      </c>
      <c r="H33" s="127">
        <v>68844728</v>
      </c>
      <c r="I33" s="127">
        <v>-4658197</v>
      </c>
    </row>
    <row r="34" spans="1:9" x14ac:dyDescent="0.25">
      <c r="A34" s="241" t="s">
        <v>398</v>
      </c>
      <c r="B34" s="241"/>
      <c r="C34" s="241"/>
      <c r="D34" s="241"/>
      <c r="E34" s="241"/>
      <c r="F34" s="241"/>
      <c r="G34" s="18">
        <v>29</v>
      </c>
      <c r="H34" s="127">
        <v>54902585</v>
      </c>
      <c r="I34" s="127">
        <v>-70450813</v>
      </c>
    </row>
    <row r="35" spans="1:9" ht="21" customHeight="1" x14ac:dyDescent="0.25">
      <c r="A35" s="241" t="s">
        <v>399</v>
      </c>
      <c r="B35" s="241"/>
      <c r="C35" s="241"/>
      <c r="D35" s="241"/>
      <c r="E35" s="241"/>
      <c r="F35" s="241"/>
      <c r="G35" s="18">
        <v>30</v>
      </c>
      <c r="H35" s="127">
        <v>-300288</v>
      </c>
      <c r="I35" s="127">
        <v>30408620</v>
      </c>
    </row>
    <row r="36" spans="1:9" x14ac:dyDescent="0.25">
      <c r="A36" s="242" t="s">
        <v>400</v>
      </c>
      <c r="B36" s="241"/>
      <c r="C36" s="241"/>
      <c r="D36" s="241"/>
      <c r="E36" s="241"/>
      <c r="F36" s="241"/>
      <c r="G36" s="18">
        <v>31</v>
      </c>
      <c r="H36" s="127">
        <v>-54912669</v>
      </c>
      <c r="I36" s="127">
        <v>-88292822</v>
      </c>
    </row>
    <row r="37" spans="1:9" x14ac:dyDescent="0.25">
      <c r="A37" s="244" t="s">
        <v>401</v>
      </c>
      <c r="B37" s="246"/>
      <c r="C37" s="246"/>
      <c r="D37" s="246"/>
      <c r="E37" s="246"/>
      <c r="F37" s="246"/>
      <c r="G37" s="17">
        <v>32</v>
      </c>
      <c r="H37" s="57">
        <f>SUM(H38:H51)</f>
        <v>-160160224</v>
      </c>
      <c r="I37" s="57">
        <f>SUM(I38:I51)</f>
        <v>215288737</v>
      </c>
    </row>
    <row r="38" spans="1:9" x14ac:dyDescent="0.25">
      <c r="A38" s="241" t="s">
        <v>402</v>
      </c>
      <c r="B38" s="241"/>
      <c r="C38" s="241"/>
      <c r="D38" s="241"/>
      <c r="E38" s="241"/>
      <c r="F38" s="241"/>
      <c r="G38" s="18">
        <v>33</v>
      </c>
      <c r="H38" s="127">
        <v>3845283</v>
      </c>
      <c r="I38" s="127">
        <v>993401</v>
      </c>
    </row>
    <row r="39" spans="1:9" x14ac:dyDescent="0.25">
      <c r="A39" s="241" t="s">
        <v>403</v>
      </c>
      <c r="B39" s="241"/>
      <c r="C39" s="241"/>
      <c r="D39" s="241"/>
      <c r="E39" s="241"/>
      <c r="F39" s="241"/>
      <c r="G39" s="18">
        <v>34</v>
      </c>
      <c r="H39" s="127">
        <v>-34398884</v>
      </c>
      <c r="I39" s="127">
        <v>-50413183</v>
      </c>
    </row>
    <row r="40" spans="1:9" x14ac:dyDescent="0.25">
      <c r="A40" s="241" t="s">
        <v>404</v>
      </c>
      <c r="B40" s="241"/>
      <c r="C40" s="241"/>
      <c r="D40" s="241"/>
      <c r="E40" s="241"/>
      <c r="F40" s="241"/>
      <c r="G40" s="18">
        <v>35</v>
      </c>
      <c r="H40" s="127">
        <v>0</v>
      </c>
      <c r="I40" s="127">
        <v>0</v>
      </c>
    </row>
    <row r="41" spans="1:9" x14ac:dyDescent="0.25">
      <c r="A41" s="241" t="s">
        <v>405</v>
      </c>
      <c r="B41" s="241"/>
      <c r="C41" s="241"/>
      <c r="D41" s="241"/>
      <c r="E41" s="241"/>
      <c r="F41" s="241"/>
      <c r="G41" s="18">
        <v>36</v>
      </c>
      <c r="H41" s="127">
        <v>-63109026</v>
      </c>
      <c r="I41" s="127">
        <v>-62483778</v>
      </c>
    </row>
    <row r="42" spans="1:9" ht="25.5" customHeight="1" x14ac:dyDescent="0.25">
      <c r="A42" s="241" t="s">
        <v>406</v>
      </c>
      <c r="B42" s="241"/>
      <c r="C42" s="241"/>
      <c r="D42" s="241"/>
      <c r="E42" s="241"/>
      <c r="F42" s="241"/>
      <c r="G42" s="18">
        <v>37</v>
      </c>
      <c r="H42" s="127">
        <v>6205819</v>
      </c>
      <c r="I42" s="127">
        <v>19994455</v>
      </c>
    </row>
    <row r="43" spans="1:9" ht="21.75" customHeight="1" x14ac:dyDescent="0.25">
      <c r="A43" s="241" t="s">
        <v>407</v>
      </c>
      <c r="B43" s="241"/>
      <c r="C43" s="241"/>
      <c r="D43" s="241"/>
      <c r="E43" s="241"/>
      <c r="F43" s="241"/>
      <c r="G43" s="18">
        <v>38</v>
      </c>
      <c r="H43" s="127">
        <v>-3000581</v>
      </c>
      <c r="I43" s="127">
        <v>-2812258</v>
      </c>
    </row>
    <row r="44" spans="1:9" ht="24" customHeight="1" x14ac:dyDescent="0.25">
      <c r="A44" s="241" t="s">
        <v>408</v>
      </c>
      <c r="B44" s="241"/>
      <c r="C44" s="241"/>
      <c r="D44" s="241"/>
      <c r="E44" s="241"/>
      <c r="F44" s="241"/>
      <c r="G44" s="18">
        <v>39</v>
      </c>
      <c r="H44" s="127">
        <v>7765392</v>
      </c>
      <c r="I44" s="127">
        <v>10482557</v>
      </c>
    </row>
    <row r="45" spans="1:9" x14ac:dyDescent="0.25">
      <c r="A45" s="241" t="s">
        <v>409</v>
      </c>
      <c r="B45" s="241"/>
      <c r="C45" s="241"/>
      <c r="D45" s="241"/>
      <c r="E45" s="241"/>
      <c r="F45" s="241"/>
      <c r="G45" s="18">
        <v>40</v>
      </c>
      <c r="H45" s="127">
        <v>157760116</v>
      </c>
      <c r="I45" s="127">
        <v>392113653</v>
      </c>
    </row>
    <row r="46" spans="1:9" x14ac:dyDescent="0.25">
      <c r="A46" s="241" t="s">
        <v>410</v>
      </c>
      <c r="B46" s="241"/>
      <c r="C46" s="241"/>
      <c r="D46" s="241"/>
      <c r="E46" s="241"/>
      <c r="F46" s="241"/>
      <c r="G46" s="18">
        <v>41</v>
      </c>
      <c r="H46" s="127">
        <v>-324236380</v>
      </c>
      <c r="I46" s="127">
        <v>-199522629</v>
      </c>
    </row>
    <row r="47" spans="1:9" x14ac:dyDescent="0.25">
      <c r="A47" s="241" t="s">
        <v>411</v>
      </c>
      <c r="B47" s="241"/>
      <c r="C47" s="241"/>
      <c r="D47" s="241"/>
      <c r="E47" s="241"/>
      <c r="F47" s="241"/>
      <c r="G47" s="18">
        <v>42</v>
      </c>
      <c r="H47" s="127">
        <v>0</v>
      </c>
      <c r="I47" s="127">
        <v>0</v>
      </c>
    </row>
    <row r="48" spans="1:9" x14ac:dyDescent="0.25">
      <c r="A48" s="241" t="s">
        <v>412</v>
      </c>
      <c r="B48" s="241"/>
      <c r="C48" s="241"/>
      <c r="D48" s="241"/>
      <c r="E48" s="241"/>
      <c r="F48" s="241"/>
      <c r="G48" s="18">
        <v>43</v>
      </c>
      <c r="H48" s="127">
        <v>0</v>
      </c>
      <c r="I48" s="127">
        <v>0</v>
      </c>
    </row>
    <row r="49" spans="1:9" x14ac:dyDescent="0.25">
      <c r="A49" s="241" t="s">
        <v>413</v>
      </c>
      <c r="B49" s="243"/>
      <c r="C49" s="243"/>
      <c r="D49" s="243"/>
      <c r="E49" s="243"/>
      <c r="F49" s="243"/>
      <c r="G49" s="18">
        <v>44</v>
      </c>
      <c r="H49" s="127">
        <v>30670712</v>
      </c>
      <c r="I49" s="127">
        <v>49918454</v>
      </c>
    </row>
    <row r="50" spans="1:9" x14ac:dyDescent="0.25">
      <c r="A50" s="241" t="s">
        <v>414</v>
      </c>
      <c r="B50" s="243"/>
      <c r="C50" s="243"/>
      <c r="D50" s="243"/>
      <c r="E50" s="243"/>
      <c r="F50" s="243"/>
      <c r="G50" s="18">
        <v>45</v>
      </c>
      <c r="H50" s="127">
        <v>84569348</v>
      </c>
      <c r="I50" s="127">
        <v>75679079</v>
      </c>
    </row>
    <row r="51" spans="1:9" x14ac:dyDescent="0.25">
      <c r="A51" s="241" t="s">
        <v>415</v>
      </c>
      <c r="B51" s="243"/>
      <c r="C51" s="243"/>
      <c r="D51" s="243"/>
      <c r="E51" s="243"/>
      <c r="F51" s="243"/>
      <c r="G51" s="18">
        <v>46</v>
      </c>
      <c r="H51" s="127">
        <v>-26232023</v>
      </c>
      <c r="I51" s="127">
        <v>-18661014</v>
      </c>
    </row>
    <row r="52" spans="1:9" x14ac:dyDescent="0.25">
      <c r="A52" s="244" t="s">
        <v>416</v>
      </c>
      <c r="B52" s="245"/>
      <c r="C52" s="245"/>
      <c r="D52" s="245"/>
      <c r="E52" s="245"/>
      <c r="F52" s="245"/>
      <c r="G52" s="17">
        <v>47</v>
      </c>
      <c r="H52" s="57">
        <f>SUM(H53:H57)</f>
        <v>-29872793</v>
      </c>
      <c r="I52" s="57">
        <f>SUM(I53:I57)</f>
        <v>-34828920</v>
      </c>
    </row>
    <row r="53" spans="1:9" x14ac:dyDescent="0.25">
      <c r="A53" s="241" t="s">
        <v>417</v>
      </c>
      <c r="B53" s="243"/>
      <c r="C53" s="243"/>
      <c r="D53" s="243"/>
      <c r="E53" s="243"/>
      <c r="F53" s="243"/>
      <c r="G53" s="18">
        <v>48</v>
      </c>
      <c r="H53" s="127">
        <v>0</v>
      </c>
      <c r="I53" s="127">
        <v>0</v>
      </c>
    </row>
    <row r="54" spans="1:9" x14ac:dyDescent="0.25">
      <c r="A54" s="241" t="s">
        <v>418</v>
      </c>
      <c r="B54" s="243"/>
      <c r="C54" s="243"/>
      <c r="D54" s="243"/>
      <c r="E54" s="243"/>
      <c r="F54" s="243"/>
      <c r="G54" s="18">
        <v>49</v>
      </c>
      <c r="H54" s="127">
        <v>3074766</v>
      </c>
      <c r="I54" s="127">
        <v>0</v>
      </c>
    </row>
    <row r="55" spans="1:9" x14ac:dyDescent="0.25">
      <c r="A55" s="241" t="s">
        <v>419</v>
      </c>
      <c r="B55" s="243"/>
      <c r="C55" s="243"/>
      <c r="D55" s="243"/>
      <c r="E55" s="243"/>
      <c r="F55" s="243"/>
      <c r="G55" s="18">
        <v>50</v>
      </c>
      <c r="H55" s="127">
        <v>-30852589</v>
      </c>
      <c r="I55" s="127">
        <v>-33601281</v>
      </c>
    </row>
    <row r="56" spans="1:9" x14ac:dyDescent="0.25">
      <c r="A56" s="241" t="s">
        <v>420</v>
      </c>
      <c r="B56" s="243"/>
      <c r="C56" s="243"/>
      <c r="D56" s="243"/>
      <c r="E56" s="243"/>
      <c r="F56" s="243"/>
      <c r="G56" s="18">
        <v>51</v>
      </c>
      <c r="H56" s="127">
        <v>0</v>
      </c>
      <c r="I56" s="127">
        <v>0</v>
      </c>
    </row>
    <row r="57" spans="1:9" x14ac:dyDescent="0.25">
      <c r="A57" s="241" t="s">
        <v>421</v>
      </c>
      <c r="B57" s="243"/>
      <c r="C57" s="243"/>
      <c r="D57" s="243"/>
      <c r="E57" s="243"/>
      <c r="F57" s="243"/>
      <c r="G57" s="18">
        <v>52</v>
      </c>
      <c r="H57" s="127">
        <v>-2094970</v>
      </c>
      <c r="I57" s="127">
        <v>-1227639</v>
      </c>
    </row>
    <row r="58" spans="1:9" x14ac:dyDescent="0.25">
      <c r="A58" s="244" t="s">
        <v>422</v>
      </c>
      <c r="B58" s="245"/>
      <c r="C58" s="245"/>
      <c r="D58" s="245"/>
      <c r="E58" s="245"/>
      <c r="F58" s="245"/>
      <c r="G58" s="17">
        <v>53</v>
      </c>
      <c r="H58" s="57">
        <f>H6+H37+H52</f>
        <v>92885737</v>
      </c>
      <c r="I58" s="57">
        <f>I6+I37+I52</f>
        <v>275782214</v>
      </c>
    </row>
    <row r="59" spans="1:9" ht="24.75" customHeight="1" x14ac:dyDescent="0.25">
      <c r="A59" s="242" t="s">
        <v>423</v>
      </c>
      <c r="B59" s="243"/>
      <c r="C59" s="243"/>
      <c r="D59" s="243"/>
      <c r="E59" s="243"/>
      <c r="F59" s="243"/>
      <c r="G59" s="18">
        <v>54</v>
      </c>
      <c r="H59" s="127">
        <v>14028957</v>
      </c>
      <c r="I59" s="127">
        <v>-21833159</v>
      </c>
    </row>
    <row r="60" spans="1:9" ht="27.75" customHeight="1" x14ac:dyDescent="0.25">
      <c r="A60" s="244" t="s">
        <v>424</v>
      </c>
      <c r="B60" s="245"/>
      <c r="C60" s="245"/>
      <c r="D60" s="245"/>
      <c r="E60" s="245"/>
      <c r="F60" s="245"/>
      <c r="G60" s="17">
        <v>55</v>
      </c>
      <c r="H60" s="57">
        <f>H58+H59</f>
        <v>106914694</v>
      </c>
      <c r="I60" s="57">
        <f>I58+I59</f>
        <v>253949055</v>
      </c>
    </row>
    <row r="61" spans="1:9" x14ac:dyDescent="0.25">
      <c r="A61" s="241" t="s">
        <v>425</v>
      </c>
      <c r="B61" s="243"/>
      <c r="C61" s="243"/>
      <c r="D61" s="243"/>
      <c r="E61" s="243"/>
      <c r="F61" s="243"/>
      <c r="G61" s="18">
        <v>56</v>
      </c>
      <c r="H61" s="127">
        <v>662448984</v>
      </c>
      <c r="I61" s="127">
        <v>769363678</v>
      </c>
    </row>
    <row r="62" spans="1:9" x14ac:dyDescent="0.25">
      <c r="A62" s="247" t="s">
        <v>426</v>
      </c>
      <c r="B62" s="248"/>
      <c r="C62" s="248"/>
      <c r="D62" s="248"/>
      <c r="E62" s="248"/>
      <c r="F62" s="248"/>
      <c r="G62" s="19">
        <v>57</v>
      </c>
      <c r="H62" s="58">
        <f>H60+H61</f>
        <v>769363678</v>
      </c>
      <c r="I62" s="58">
        <f>I60+I61</f>
        <v>1023312733</v>
      </c>
    </row>
  </sheetData>
  <sheetProtection algorithmName="SHA-512" hashValue="8tk+b29+eD+dO2mi3GsWq4OEm5AIjk6QLM02TV6vDBXZZABPgbGPJDh9/Z3TZbjOd1Ir2krzdhj/dTejwr6Ziw==" saltValue="pzc690VMFVsvghoPzcxQ1g==" spinCount="100000" sheet="1" objects="1" scenarios="1"/>
  <mergeCells count="62">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51:F51"/>
    <mergeCell ref="A52:F52"/>
    <mergeCell ref="A53:F53"/>
    <mergeCell ref="A54:F54"/>
    <mergeCell ref="A55:F55"/>
    <mergeCell ref="A46:F46"/>
    <mergeCell ref="A47:F47"/>
    <mergeCell ref="A48:F48"/>
    <mergeCell ref="A49:F49"/>
    <mergeCell ref="A50:F50"/>
    <mergeCell ref="A34:F34"/>
    <mergeCell ref="A35:F35"/>
    <mergeCell ref="A36:F36"/>
    <mergeCell ref="A37:F37"/>
    <mergeCell ref="A38:F38"/>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20:F20"/>
    <mergeCell ref="A21:F21"/>
    <mergeCell ref="A22:F22"/>
    <mergeCell ref="A23:F23"/>
    <mergeCell ref="A24:F24"/>
  </mergeCells>
  <phoneticPr fontId="4" type="noConversion"/>
  <dataValidations count="2">
    <dataValidation allowBlank="1" sqref="A1:A5 J1:XFD1048576 I1:I3 G4:I5 A63:I1048576" xr:uid="{00000000-0002-0000-0400-000000000000}"/>
    <dataValidation type="whole" operator="notEqual" allowBlank="1" showInputMessage="1" showErrorMessage="1" errorTitle="Invalid entry" error="You can enter only rounded whole numbers." sqref="H6:I62" xr:uid="{00000000-0002-0000-0400-000001000000}">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tabSelected="1" view="pageBreakPreview" zoomScaleNormal="100" zoomScaleSheetLayoutView="100" workbookViewId="0">
      <pane xSplit="4" ySplit="6" topLeftCell="E7" activePane="bottomRight" state="frozen"/>
      <selection activeCell="L1" sqref="L1"/>
      <selection pane="topRight" activeCell="L1" sqref="L1"/>
      <selection pane="bottomLeft" activeCell="L1" sqref="L1"/>
      <selection pane="bottomRight" activeCell="N5" sqref="N5"/>
    </sheetView>
  </sheetViews>
  <sheetFormatPr defaultColWidth="8.88671875" defaultRowHeight="13.2" x14ac:dyDescent="0.25"/>
  <cols>
    <col min="1" max="3" width="9.109375" style="11" customWidth="1"/>
    <col min="4" max="4" width="8.88671875" style="12"/>
    <col min="5" max="6" width="10.88671875" style="1" customWidth="1"/>
    <col min="7" max="7" width="11.6640625" style="1" customWidth="1"/>
    <col min="8" max="9" width="10.88671875" style="1" customWidth="1"/>
    <col min="10" max="10" width="12.33203125" style="1" customWidth="1"/>
    <col min="11" max="11" width="14.33203125" style="1" customWidth="1"/>
    <col min="12" max="12" width="12" style="1" customWidth="1"/>
    <col min="13" max="13" width="12.33203125" style="1" customWidth="1"/>
    <col min="14" max="14" width="11.109375" bestFit="1" customWidth="1"/>
    <col min="15" max="23" width="13.109375" style="1" customWidth="1"/>
    <col min="24" max="28" width="13.109375" customWidth="1"/>
    <col min="29" max="29" width="11.6640625" bestFit="1" customWidth="1"/>
    <col min="30" max="30" width="13.44140625" bestFit="1" customWidth="1"/>
    <col min="31" max="31" width="11.6640625" bestFit="1" customWidth="1"/>
    <col min="32" max="32" width="13.44140625" bestFit="1" customWidth="1"/>
  </cols>
  <sheetData>
    <row r="1" spans="1:34" ht="22.5" customHeight="1" x14ac:dyDescent="0.3">
      <c r="A1" s="264" t="s">
        <v>427</v>
      </c>
      <c r="B1" s="265"/>
      <c r="C1" s="265"/>
      <c r="D1" s="265"/>
      <c r="E1" s="266"/>
      <c r="F1" s="267"/>
      <c r="G1" s="267"/>
      <c r="H1" s="267"/>
      <c r="I1" s="267"/>
      <c r="J1" s="267"/>
      <c r="K1" s="267"/>
      <c r="L1" s="211"/>
      <c r="M1" s="211"/>
    </row>
    <row r="2" spans="1:34" ht="19.5" customHeight="1" x14ac:dyDescent="0.25">
      <c r="A2" s="212" t="s">
        <v>569</v>
      </c>
      <c r="B2" s="213"/>
      <c r="C2" s="213"/>
      <c r="D2" s="213"/>
      <c r="E2" s="213"/>
      <c r="F2" s="213"/>
      <c r="G2" s="213"/>
      <c r="H2" s="213"/>
      <c r="I2" s="213"/>
      <c r="J2" s="213"/>
      <c r="K2" s="213"/>
      <c r="L2" s="213"/>
      <c r="M2" s="213"/>
    </row>
    <row r="3" spans="1:34" x14ac:dyDescent="0.25">
      <c r="A3" s="2"/>
      <c r="B3" s="3"/>
      <c r="C3" s="3"/>
      <c r="D3" s="4"/>
      <c r="E3" s="60"/>
      <c r="F3" s="61"/>
      <c r="G3" s="61"/>
      <c r="H3" s="61"/>
      <c r="I3" s="61"/>
      <c r="J3" s="61"/>
      <c r="K3" s="61"/>
      <c r="L3" s="268" t="s">
        <v>428</v>
      </c>
      <c r="M3" s="268"/>
    </row>
    <row r="4" spans="1:34" ht="13.5" customHeight="1" x14ac:dyDescent="0.25">
      <c r="A4" s="269" t="s">
        <v>429</v>
      </c>
      <c r="B4" s="269"/>
      <c r="C4" s="269"/>
      <c r="D4" s="263" t="s">
        <v>430</v>
      </c>
      <c r="E4" s="200" t="s">
        <v>431</v>
      </c>
      <c r="F4" s="200"/>
      <c r="G4" s="200"/>
      <c r="H4" s="200"/>
      <c r="I4" s="200"/>
      <c r="J4" s="200"/>
      <c r="K4" s="200"/>
      <c r="L4" s="200" t="s">
        <v>432</v>
      </c>
      <c r="M4" s="200" t="s">
        <v>433</v>
      </c>
    </row>
    <row r="5" spans="1:34" ht="51" x14ac:dyDescent="0.25">
      <c r="A5" s="269"/>
      <c r="B5" s="269"/>
      <c r="C5" s="269"/>
      <c r="D5" s="263"/>
      <c r="E5" s="30" t="s">
        <v>434</v>
      </c>
      <c r="F5" s="30" t="s">
        <v>435</v>
      </c>
      <c r="G5" s="30" t="s">
        <v>436</v>
      </c>
      <c r="H5" s="30" t="s">
        <v>437</v>
      </c>
      <c r="I5" s="30" t="s">
        <v>438</v>
      </c>
      <c r="J5" s="30" t="s">
        <v>439</v>
      </c>
      <c r="K5" s="30" t="s">
        <v>440</v>
      </c>
      <c r="L5" s="200"/>
      <c r="M5" s="200"/>
    </row>
    <row r="6" spans="1:34" x14ac:dyDescent="0.25">
      <c r="A6" s="200">
        <v>1</v>
      </c>
      <c r="B6" s="200"/>
      <c r="C6" s="200"/>
      <c r="D6" s="5">
        <v>2</v>
      </c>
      <c r="E6" s="34" t="s">
        <v>441</v>
      </c>
      <c r="F6" s="34" t="s">
        <v>442</v>
      </c>
      <c r="G6" s="34" t="s">
        <v>443</v>
      </c>
      <c r="H6" s="34" t="s">
        <v>444</v>
      </c>
      <c r="I6" s="34" t="s">
        <v>445</v>
      </c>
      <c r="J6" s="34" t="s">
        <v>446</v>
      </c>
      <c r="K6" s="34" t="s">
        <v>447</v>
      </c>
      <c r="L6" s="34" t="s">
        <v>448</v>
      </c>
      <c r="M6" s="34" t="s">
        <v>449</v>
      </c>
      <c r="P6" s="6"/>
      <c r="X6" s="7"/>
    </row>
    <row r="7" spans="1:34" ht="21" customHeight="1" x14ac:dyDescent="0.25">
      <c r="A7" s="262" t="s">
        <v>450</v>
      </c>
      <c r="B7" s="262"/>
      <c r="C7" s="262"/>
      <c r="D7" s="8">
        <v>1</v>
      </c>
      <c r="E7" s="121">
        <v>589325800</v>
      </c>
      <c r="F7" s="121">
        <v>681482525</v>
      </c>
      <c r="G7" s="121">
        <v>568449623</v>
      </c>
      <c r="H7" s="121">
        <v>402038575</v>
      </c>
      <c r="I7" s="121">
        <v>1538153217</v>
      </c>
      <c r="J7" s="121">
        <v>327902069</v>
      </c>
      <c r="K7" s="62">
        <f>SUM(E7:J7)</f>
        <v>4107351809</v>
      </c>
      <c r="L7" s="121">
        <v>12654441</v>
      </c>
      <c r="M7" s="62">
        <f>K7+L7</f>
        <v>4120006250</v>
      </c>
      <c r="X7" s="1"/>
      <c r="Y7" s="1"/>
      <c r="Z7" s="1"/>
      <c r="AA7" s="1"/>
      <c r="AB7" s="1"/>
      <c r="AC7" s="1"/>
      <c r="AD7" s="1"/>
      <c r="AE7" s="1"/>
      <c r="AF7" s="1"/>
      <c r="AG7" s="1"/>
      <c r="AH7" s="1"/>
    </row>
    <row r="8" spans="1:34" ht="22.5" customHeight="1" x14ac:dyDescent="0.25">
      <c r="A8" s="260" t="s">
        <v>451</v>
      </c>
      <c r="B8" s="260"/>
      <c r="C8" s="260"/>
      <c r="D8" s="8">
        <v>2</v>
      </c>
      <c r="E8" s="121">
        <v>0</v>
      </c>
      <c r="F8" s="121">
        <v>0</v>
      </c>
      <c r="G8" s="121">
        <v>0</v>
      </c>
      <c r="H8" s="121">
        <v>0</v>
      </c>
      <c r="I8" s="121">
        <v>0</v>
      </c>
      <c r="J8" s="121">
        <v>0</v>
      </c>
      <c r="K8" s="62">
        <f t="shared" ref="K8:K40" si="0">SUM(E8:J8)</f>
        <v>0</v>
      </c>
      <c r="L8" s="121">
        <v>0</v>
      </c>
      <c r="M8" s="62">
        <f t="shared" ref="M8:M40" si="1">K8+L8</f>
        <v>0</v>
      </c>
      <c r="X8" s="1"/>
      <c r="Y8" s="1"/>
      <c r="Z8" s="1"/>
      <c r="AA8" s="1"/>
      <c r="AB8" s="1"/>
      <c r="AC8" s="1"/>
      <c r="AD8" s="1"/>
      <c r="AE8" s="1"/>
      <c r="AF8" s="1"/>
    </row>
    <row r="9" spans="1:34" ht="21.75" customHeight="1" x14ac:dyDescent="0.25">
      <c r="A9" s="260" t="s">
        <v>452</v>
      </c>
      <c r="B9" s="260"/>
      <c r="C9" s="260"/>
      <c r="D9" s="8">
        <v>3</v>
      </c>
      <c r="E9" s="121">
        <v>0</v>
      </c>
      <c r="F9" s="121">
        <v>0</v>
      </c>
      <c r="G9" s="121">
        <v>0</v>
      </c>
      <c r="H9" s="121">
        <v>0</v>
      </c>
      <c r="I9" s="121">
        <v>0</v>
      </c>
      <c r="J9" s="121">
        <v>0</v>
      </c>
      <c r="K9" s="62">
        <f t="shared" si="0"/>
        <v>0</v>
      </c>
      <c r="L9" s="121">
        <v>0</v>
      </c>
      <c r="M9" s="62">
        <f t="shared" si="1"/>
        <v>0</v>
      </c>
      <c r="X9" s="1"/>
      <c r="Y9" s="1"/>
      <c r="Z9" s="1"/>
      <c r="AA9" s="1"/>
      <c r="AB9" s="1"/>
      <c r="AC9" s="1"/>
      <c r="AD9" s="1"/>
      <c r="AE9" s="1"/>
      <c r="AF9" s="1"/>
    </row>
    <row r="10" spans="1:34" ht="35.4" customHeight="1" x14ac:dyDescent="0.25">
      <c r="A10" s="259" t="s">
        <v>453</v>
      </c>
      <c r="B10" s="259"/>
      <c r="C10" s="259"/>
      <c r="D10" s="9">
        <v>4</v>
      </c>
      <c r="E10" s="62">
        <f>E7+E8+E9</f>
        <v>589325800</v>
      </c>
      <c r="F10" s="62">
        <f t="shared" ref="F10:L10" si="2">F7+F8+F9</f>
        <v>681482525</v>
      </c>
      <c r="G10" s="62">
        <f>G7+G8+G9</f>
        <v>568449623</v>
      </c>
      <c r="H10" s="62">
        <f t="shared" si="2"/>
        <v>402038575</v>
      </c>
      <c r="I10" s="62">
        <f t="shared" si="2"/>
        <v>1538153217</v>
      </c>
      <c r="J10" s="62">
        <f t="shared" si="2"/>
        <v>327902069</v>
      </c>
      <c r="K10" s="62">
        <f t="shared" si="0"/>
        <v>4107351809</v>
      </c>
      <c r="L10" s="62">
        <f t="shared" si="2"/>
        <v>12654441</v>
      </c>
      <c r="M10" s="62">
        <f t="shared" si="1"/>
        <v>4120006250</v>
      </c>
      <c r="X10" s="1"/>
      <c r="Y10" s="1"/>
      <c r="Z10" s="1"/>
      <c r="AA10" s="1"/>
      <c r="AB10" s="1"/>
      <c r="AC10" s="1"/>
      <c r="AD10" s="1"/>
      <c r="AE10" s="1"/>
      <c r="AF10" s="1"/>
    </row>
    <row r="11" spans="1:34" ht="37.5" customHeight="1" x14ac:dyDescent="0.25">
      <c r="A11" s="259" t="s">
        <v>454</v>
      </c>
      <c r="B11" s="259"/>
      <c r="C11" s="259"/>
      <c r="D11" s="9">
        <v>5</v>
      </c>
      <c r="E11" s="62">
        <f>E12+E13</f>
        <v>0</v>
      </c>
      <c r="F11" s="62">
        <f t="shared" ref="F11:L11" si="3">F12+F13</f>
        <v>0</v>
      </c>
      <c r="G11" s="62">
        <f t="shared" si="3"/>
        <v>130012326</v>
      </c>
      <c r="H11" s="62">
        <f t="shared" si="3"/>
        <v>0</v>
      </c>
      <c r="I11" s="62">
        <f t="shared" si="3"/>
        <v>0</v>
      </c>
      <c r="J11" s="62">
        <f t="shared" si="3"/>
        <v>362342346</v>
      </c>
      <c r="K11" s="62">
        <f t="shared" si="0"/>
        <v>492354672</v>
      </c>
      <c r="L11" s="62">
        <f t="shared" si="3"/>
        <v>417356</v>
      </c>
      <c r="M11" s="62">
        <f t="shared" si="1"/>
        <v>492772028</v>
      </c>
      <c r="X11" s="1"/>
      <c r="Y11" s="1"/>
      <c r="Z11" s="1"/>
      <c r="AA11" s="1"/>
      <c r="AB11" s="1"/>
      <c r="AC11" s="1"/>
      <c r="AD11" s="1"/>
      <c r="AE11" s="1"/>
      <c r="AF11" s="1"/>
    </row>
    <row r="12" spans="1:34" ht="12.75" customHeight="1" x14ac:dyDescent="0.25">
      <c r="A12" s="260" t="s">
        <v>455</v>
      </c>
      <c r="B12" s="260"/>
      <c r="C12" s="260"/>
      <c r="D12" s="8">
        <v>6</v>
      </c>
      <c r="E12" s="121">
        <v>0</v>
      </c>
      <c r="F12" s="121">
        <v>0</v>
      </c>
      <c r="G12" s="121">
        <v>0</v>
      </c>
      <c r="H12" s="121">
        <v>0</v>
      </c>
      <c r="I12" s="121">
        <v>0</v>
      </c>
      <c r="J12" s="121">
        <v>362342346</v>
      </c>
      <c r="K12" s="62">
        <f t="shared" si="0"/>
        <v>362342346</v>
      </c>
      <c r="L12" s="121">
        <v>414927</v>
      </c>
      <c r="M12" s="62">
        <f t="shared" si="1"/>
        <v>362757273</v>
      </c>
      <c r="X12" s="1"/>
      <c r="Y12" s="1"/>
      <c r="Z12" s="1"/>
      <c r="AA12" s="1"/>
      <c r="AB12" s="1"/>
      <c r="AC12" s="1"/>
      <c r="AD12" s="1"/>
      <c r="AE12" s="1"/>
      <c r="AF12" s="1"/>
    </row>
    <row r="13" spans="1:34" ht="39" customHeight="1" x14ac:dyDescent="0.25">
      <c r="A13" s="261" t="s">
        <v>456</v>
      </c>
      <c r="B13" s="261"/>
      <c r="C13" s="261"/>
      <c r="D13" s="9">
        <v>7</v>
      </c>
      <c r="E13" s="62">
        <f>E14+E15+E16+E17</f>
        <v>0</v>
      </c>
      <c r="F13" s="62">
        <f t="shared" ref="F13:L13" si="4">F14+F15+F16+F17</f>
        <v>0</v>
      </c>
      <c r="G13" s="62">
        <f t="shared" si="4"/>
        <v>130012326</v>
      </c>
      <c r="H13" s="62">
        <f t="shared" si="4"/>
        <v>0</v>
      </c>
      <c r="I13" s="62">
        <f t="shared" si="4"/>
        <v>0</v>
      </c>
      <c r="J13" s="62">
        <f t="shared" si="4"/>
        <v>0</v>
      </c>
      <c r="K13" s="62">
        <f t="shared" si="0"/>
        <v>130012326</v>
      </c>
      <c r="L13" s="62">
        <f t="shared" si="4"/>
        <v>2429</v>
      </c>
      <c r="M13" s="62">
        <f t="shared" si="1"/>
        <v>130014755</v>
      </c>
      <c r="X13" s="1"/>
      <c r="Y13" s="1"/>
      <c r="Z13" s="1"/>
      <c r="AA13" s="1"/>
      <c r="AB13" s="1"/>
      <c r="AC13" s="1"/>
      <c r="AD13" s="1"/>
      <c r="AE13" s="1"/>
      <c r="AF13" s="1"/>
    </row>
    <row r="14" spans="1:34" ht="38.4" customHeight="1" x14ac:dyDescent="0.25">
      <c r="A14" s="260" t="s">
        <v>457</v>
      </c>
      <c r="B14" s="260"/>
      <c r="C14" s="260"/>
      <c r="D14" s="8">
        <v>8</v>
      </c>
      <c r="E14" s="121">
        <v>0</v>
      </c>
      <c r="F14" s="121">
        <v>0</v>
      </c>
      <c r="G14" s="121">
        <v>-3889180</v>
      </c>
      <c r="H14" s="121">
        <v>0</v>
      </c>
      <c r="I14" s="121">
        <v>0</v>
      </c>
      <c r="J14" s="121">
        <v>0</v>
      </c>
      <c r="K14" s="62">
        <f>SUM(E14:J14)</f>
        <v>-3889180</v>
      </c>
      <c r="L14" s="121">
        <v>6012</v>
      </c>
      <c r="M14" s="62">
        <f>K14+L14</f>
        <v>-3883168</v>
      </c>
      <c r="X14" s="1"/>
      <c r="Y14" s="1"/>
      <c r="Z14" s="1"/>
      <c r="AA14" s="1"/>
      <c r="AB14" s="1"/>
      <c r="AC14" s="1"/>
      <c r="AD14" s="1"/>
      <c r="AE14" s="1"/>
      <c r="AF14" s="1"/>
    </row>
    <row r="15" spans="1:34" ht="38.4" customHeight="1" x14ac:dyDescent="0.25">
      <c r="A15" s="260" t="s">
        <v>458</v>
      </c>
      <c r="B15" s="260"/>
      <c r="C15" s="260"/>
      <c r="D15" s="8">
        <v>9</v>
      </c>
      <c r="E15" s="121">
        <v>0</v>
      </c>
      <c r="F15" s="121">
        <v>0</v>
      </c>
      <c r="G15" s="121">
        <v>160194552</v>
      </c>
      <c r="H15" s="121">
        <v>0</v>
      </c>
      <c r="I15" s="121">
        <v>0</v>
      </c>
      <c r="J15" s="121">
        <v>0</v>
      </c>
      <c r="K15" s="62">
        <f t="shared" si="0"/>
        <v>160194552</v>
      </c>
      <c r="L15" s="121">
        <v>-6985</v>
      </c>
      <c r="M15" s="62">
        <f t="shared" si="1"/>
        <v>160187567</v>
      </c>
      <c r="X15" s="1"/>
      <c r="Y15" s="1"/>
      <c r="Z15" s="1"/>
      <c r="AA15" s="1"/>
      <c r="AB15" s="1"/>
      <c r="AC15" s="1"/>
      <c r="AD15" s="1"/>
      <c r="AE15" s="1"/>
      <c r="AF15" s="1"/>
    </row>
    <row r="16" spans="1:34" ht="38.4" customHeight="1" x14ac:dyDescent="0.25">
      <c r="A16" s="260" t="s">
        <v>459</v>
      </c>
      <c r="B16" s="260"/>
      <c r="C16" s="260"/>
      <c r="D16" s="8">
        <v>10</v>
      </c>
      <c r="E16" s="121">
        <v>0</v>
      </c>
      <c r="F16" s="121">
        <v>0</v>
      </c>
      <c r="G16" s="121">
        <v>-25615096</v>
      </c>
      <c r="H16" s="121">
        <v>0</v>
      </c>
      <c r="I16" s="121">
        <v>0</v>
      </c>
      <c r="J16" s="121">
        <v>0</v>
      </c>
      <c r="K16" s="62">
        <f t="shared" si="0"/>
        <v>-25615096</v>
      </c>
      <c r="L16" s="121">
        <v>0</v>
      </c>
      <c r="M16" s="62">
        <f t="shared" si="1"/>
        <v>-25615096</v>
      </c>
      <c r="X16" s="1"/>
      <c r="Y16" s="1"/>
      <c r="Z16" s="1"/>
      <c r="AA16" s="1"/>
      <c r="AB16" s="1"/>
      <c r="AC16" s="1"/>
      <c r="AD16" s="1"/>
      <c r="AE16" s="1"/>
      <c r="AF16" s="1"/>
    </row>
    <row r="17" spans="1:32" ht="21.75" customHeight="1" x14ac:dyDescent="0.25">
      <c r="A17" s="260" t="s">
        <v>460</v>
      </c>
      <c r="B17" s="260"/>
      <c r="C17" s="260"/>
      <c r="D17" s="8">
        <v>11</v>
      </c>
      <c r="E17" s="121">
        <v>0</v>
      </c>
      <c r="F17" s="121">
        <v>0</v>
      </c>
      <c r="G17" s="121">
        <v>-677950</v>
      </c>
      <c r="H17" s="121">
        <v>0</v>
      </c>
      <c r="I17" s="121">
        <v>0</v>
      </c>
      <c r="J17" s="121">
        <v>0</v>
      </c>
      <c r="K17" s="62">
        <f t="shared" si="0"/>
        <v>-677950</v>
      </c>
      <c r="L17" s="121">
        <v>3402</v>
      </c>
      <c r="M17" s="62">
        <f t="shared" si="1"/>
        <v>-674548</v>
      </c>
      <c r="X17" s="1"/>
      <c r="Y17" s="1"/>
      <c r="Z17" s="1"/>
      <c r="AA17" s="1"/>
      <c r="AB17" s="1"/>
      <c r="AC17" s="1"/>
      <c r="AD17" s="1"/>
      <c r="AE17" s="1"/>
      <c r="AF17" s="1"/>
    </row>
    <row r="18" spans="1:32" ht="24" customHeight="1" x14ac:dyDescent="0.25">
      <c r="A18" s="259" t="s">
        <v>461</v>
      </c>
      <c r="B18" s="259"/>
      <c r="C18" s="259"/>
      <c r="D18" s="9">
        <v>12</v>
      </c>
      <c r="E18" s="62">
        <f>E19+E20+E21+E22</f>
        <v>0</v>
      </c>
      <c r="F18" s="62">
        <f t="shared" ref="F18:L18" si="5">F19+F20+F21+F22</f>
        <v>0</v>
      </c>
      <c r="G18" s="62">
        <f t="shared" si="5"/>
        <v>-2028684</v>
      </c>
      <c r="H18" s="62">
        <f t="shared" si="5"/>
        <v>0</v>
      </c>
      <c r="I18" s="62">
        <f t="shared" si="5"/>
        <v>331372637</v>
      </c>
      <c r="J18" s="62">
        <f t="shared" si="5"/>
        <v>-327902069</v>
      </c>
      <c r="K18" s="62">
        <f t="shared" si="0"/>
        <v>1441884</v>
      </c>
      <c r="L18" s="62">
        <f t="shared" si="5"/>
        <v>-2900524</v>
      </c>
      <c r="M18" s="62">
        <f t="shared" si="1"/>
        <v>-1458640</v>
      </c>
      <c r="X18" s="1"/>
      <c r="Y18" s="1"/>
      <c r="Z18" s="1"/>
      <c r="AA18" s="1"/>
      <c r="AB18" s="1"/>
      <c r="AC18" s="1"/>
      <c r="AD18" s="1"/>
      <c r="AE18" s="1"/>
      <c r="AF18" s="1"/>
    </row>
    <row r="19" spans="1:32" ht="25.2" customHeight="1" x14ac:dyDescent="0.25">
      <c r="A19" s="260" t="s">
        <v>462</v>
      </c>
      <c r="B19" s="260"/>
      <c r="C19" s="260"/>
      <c r="D19" s="8">
        <v>13</v>
      </c>
      <c r="E19" s="121">
        <v>0</v>
      </c>
      <c r="F19" s="121">
        <v>0</v>
      </c>
      <c r="G19" s="121">
        <v>0</v>
      </c>
      <c r="H19" s="121">
        <v>0</v>
      </c>
      <c r="I19" s="121">
        <v>0</v>
      </c>
      <c r="J19" s="121">
        <v>0</v>
      </c>
      <c r="K19" s="62">
        <f t="shared" si="0"/>
        <v>0</v>
      </c>
      <c r="L19" s="121">
        <v>0</v>
      </c>
      <c r="M19" s="62">
        <f t="shared" si="1"/>
        <v>0</v>
      </c>
      <c r="X19" s="1"/>
      <c r="Y19" s="1"/>
      <c r="Z19" s="1"/>
      <c r="AA19" s="1"/>
      <c r="AB19" s="1"/>
      <c r="AC19" s="1"/>
      <c r="AD19" s="1"/>
      <c r="AE19" s="1"/>
      <c r="AF19" s="1"/>
    </row>
    <row r="20" spans="1:32" ht="18.600000000000001" customHeight="1" x14ac:dyDescent="0.25">
      <c r="A20" s="260" t="s">
        <v>463</v>
      </c>
      <c r="B20" s="260"/>
      <c r="C20" s="260"/>
      <c r="D20" s="8">
        <v>14</v>
      </c>
      <c r="E20" s="121">
        <v>0</v>
      </c>
      <c r="F20" s="121">
        <v>0</v>
      </c>
      <c r="G20" s="121">
        <v>0</v>
      </c>
      <c r="H20" s="121">
        <v>0</v>
      </c>
      <c r="I20" s="121">
        <v>1131514</v>
      </c>
      <c r="J20" s="121">
        <v>0</v>
      </c>
      <c r="K20" s="62">
        <f t="shared" si="0"/>
        <v>1131514</v>
      </c>
      <c r="L20" s="121">
        <v>-2785495</v>
      </c>
      <c r="M20" s="62">
        <f t="shared" si="1"/>
        <v>-1653981</v>
      </c>
      <c r="X20" s="1"/>
      <c r="Y20" s="1"/>
      <c r="Z20" s="1"/>
      <c r="AA20" s="1"/>
      <c r="AB20" s="1"/>
      <c r="AC20" s="1"/>
      <c r="AD20" s="1"/>
      <c r="AE20" s="1"/>
      <c r="AF20" s="1"/>
    </row>
    <row r="21" spans="1:32" ht="18" customHeight="1" x14ac:dyDescent="0.25">
      <c r="A21" s="260" t="s">
        <v>464</v>
      </c>
      <c r="B21" s="260"/>
      <c r="C21" s="260"/>
      <c r="D21" s="8">
        <v>15</v>
      </c>
      <c r="E21" s="121">
        <v>0</v>
      </c>
      <c r="F21" s="121">
        <v>0</v>
      </c>
      <c r="G21" s="121">
        <v>0</v>
      </c>
      <c r="H21" s="121">
        <v>0</v>
      </c>
      <c r="I21" s="121">
        <v>0</v>
      </c>
      <c r="J21" s="121">
        <v>0</v>
      </c>
      <c r="K21" s="62">
        <f t="shared" si="0"/>
        <v>0</v>
      </c>
      <c r="L21" s="121">
        <v>-134972</v>
      </c>
      <c r="M21" s="62">
        <f t="shared" si="1"/>
        <v>-134972</v>
      </c>
      <c r="X21" s="1"/>
      <c r="Y21" s="1"/>
      <c r="Z21" s="1"/>
      <c r="AA21" s="1"/>
      <c r="AB21" s="1"/>
      <c r="AC21" s="1"/>
      <c r="AD21" s="1"/>
      <c r="AE21" s="1"/>
      <c r="AF21" s="1"/>
    </row>
    <row r="22" spans="1:32" ht="16.2" customHeight="1" x14ac:dyDescent="0.25">
      <c r="A22" s="260" t="s">
        <v>465</v>
      </c>
      <c r="B22" s="260"/>
      <c r="C22" s="260"/>
      <c r="D22" s="8">
        <v>16</v>
      </c>
      <c r="E22" s="121">
        <v>0</v>
      </c>
      <c r="F22" s="121">
        <v>0</v>
      </c>
      <c r="G22" s="121">
        <v>-2028684</v>
      </c>
      <c r="H22" s="121">
        <v>0</v>
      </c>
      <c r="I22" s="121">
        <v>330241123</v>
      </c>
      <c r="J22" s="121">
        <v>-327902069</v>
      </c>
      <c r="K22" s="62">
        <f t="shared" si="0"/>
        <v>310370</v>
      </c>
      <c r="L22" s="121">
        <v>19943</v>
      </c>
      <c r="M22" s="62">
        <f t="shared" si="1"/>
        <v>330313</v>
      </c>
      <c r="X22" s="1"/>
      <c r="Y22" s="1"/>
      <c r="Z22" s="1"/>
      <c r="AA22" s="1"/>
      <c r="AB22" s="1"/>
      <c r="AC22" s="1"/>
      <c r="AD22" s="1"/>
      <c r="AE22" s="1"/>
      <c r="AF22" s="1"/>
    </row>
    <row r="23" spans="1:32" ht="36" customHeight="1" x14ac:dyDescent="0.25">
      <c r="A23" s="259" t="s">
        <v>466</v>
      </c>
      <c r="B23" s="259"/>
      <c r="C23" s="259"/>
      <c r="D23" s="9">
        <v>17</v>
      </c>
      <c r="E23" s="62">
        <f>E18+E11+E10</f>
        <v>589325800</v>
      </c>
      <c r="F23" s="62">
        <f t="shared" ref="F23:J23" si="6">F18+F11+F10</f>
        <v>681482525</v>
      </c>
      <c r="G23" s="62">
        <f t="shared" si="6"/>
        <v>696433265</v>
      </c>
      <c r="H23" s="62">
        <f t="shared" si="6"/>
        <v>402038575</v>
      </c>
      <c r="I23" s="62">
        <f t="shared" si="6"/>
        <v>1869525854</v>
      </c>
      <c r="J23" s="62">
        <f t="shared" si="6"/>
        <v>362342346</v>
      </c>
      <c r="K23" s="62">
        <f t="shared" si="0"/>
        <v>4601148365</v>
      </c>
      <c r="L23" s="62">
        <f t="shared" ref="L23" si="7">L18+L11+L10</f>
        <v>10171273</v>
      </c>
      <c r="M23" s="62">
        <f t="shared" si="1"/>
        <v>4611319638</v>
      </c>
      <c r="X23" s="1"/>
      <c r="Y23" s="1"/>
      <c r="Z23" s="1"/>
      <c r="AA23" s="1"/>
      <c r="AB23" s="1"/>
      <c r="AC23" s="1"/>
      <c r="AD23" s="1"/>
      <c r="AE23" s="1"/>
      <c r="AF23" s="1"/>
    </row>
    <row r="24" spans="1:32" ht="24" customHeight="1" x14ac:dyDescent="0.25">
      <c r="A24" s="262" t="s">
        <v>467</v>
      </c>
      <c r="B24" s="262"/>
      <c r="C24" s="262"/>
      <c r="D24" s="8">
        <v>18</v>
      </c>
      <c r="E24" s="128">
        <v>589325800</v>
      </c>
      <c r="F24" s="128">
        <v>681482525</v>
      </c>
      <c r="G24" s="128">
        <v>696433265</v>
      </c>
      <c r="H24" s="128">
        <v>402038575</v>
      </c>
      <c r="I24" s="128">
        <v>1869525854</v>
      </c>
      <c r="J24" s="128">
        <v>362342346</v>
      </c>
      <c r="K24" s="62">
        <f t="shared" si="0"/>
        <v>4601148365</v>
      </c>
      <c r="L24" s="128">
        <v>10171273</v>
      </c>
      <c r="M24" s="62">
        <f t="shared" si="1"/>
        <v>4611319638</v>
      </c>
      <c r="X24" s="1"/>
      <c r="Y24" s="1"/>
      <c r="Z24" s="1"/>
      <c r="AA24" s="1"/>
      <c r="AB24" s="1"/>
      <c r="AC24" s="1"/>
      <c r="AD24" s="1"/>
      <c r="AE24" s="1"/>
      <c r="AF24" s="1"/>
    </row>
    <row r="25" spans="1:32" ht="16.2" customHeight="1" x14ac:dyDescent="0.25">
      <c r="A25" s="260" t="s">
        <v>468</v>
      </c>
      <c r="B25" s="260"/>
      <c r="C25" s="260"/>
      <c r="D25" s="8">
        <v>19</v>
      </c>
      <c r="E25" s="128">
        <v>0</v>
      </c>
      <c r="F25" s="128">
        <v>0</v>
      </c>
      <c r="G25" s="128">
        <v>0</v>
      </c>
      <c r="H25" s="128">
        <v>0</v>
      </c>
      <c r="I25" s="128">
        <v>0</v>
      </c>
      <c r="J25" s="128">
        <v>0</v>
      </c>
      <c r="K25" s="62">
        <f t="shared" si="0"/>
        <v>0</v>
      </c>
      <c r="L25" s="128">
        <v>0</v>
      </c>
      <c r="M25" s="62">
        <f t="shared" si="1"/>
        <v>0</v>
      </c>
      <c r="X25" s="1"/>
      <c r="Y25" s="1"/>
      <c r="Z25" s="1"/>
      <c r="AA25" s="1"/>
      <c r="AB25" s="1"/>
      <c r="AC25" s="1"/>
      <c r="AD25" s="1"/>
      <c r="AE25" s="1"/>
      <c r="AF25" s="1"/>
    </row>
    <row r="26" spans="1:32" ht="22.2" customHeight="1" x14ac:dyDescent="0.25">
      <c r="A26" s="260" t="s">
        <v>469</v>
      </c>
      <c r="B26" s="260"/>
      <c r="C26" s="260"/>
      <c r="D26" s="8">
        <v>20</v>
      </c>
      <c r="E26" s="128">
        <v>0</v>
      </c>
      <c r="F26" s="128">
        <v>0</v>
      </c>
      <c r="G26" s="128">
        <v>0</v>
      </c>
      <c r="H26" s="128">
        <v>0</v>
      </c>
      <c r="I26" s="128">
        <v>0</v>
      </c>
      <c r="J26" s="128">
        <v>0</v>
      </c>
      <c r="K26" s="62">
        <f t="shared" si="0"/>
        <v>0</v>
      </c>
      <c r="L26" s="128">
        <v>0</v>
      </c>
      <c r="M26" s="62">
        <f t="shared" si="1"/>
        <v>0</v>
      </c>
      <c r="X26" s="1"/>
      <c r="Y26" s="1"/>
      <c r="Z26" s="1"/>
      <c r="AA26" s="1"/>
      <c r="AB26" s="1"/>
      <c r="AC26" s="1"/>
      <c r="AD26" s="1"/>
      <c r="AE26" s="1"/>
      <c r="AF26" s="1"/>
    </row>
    <row r="27" spans="1:32" ht="21.75" customHeight="1" x14ac:dyDescent="0.25">
      <c r="A27" s="259" t="s">
        <v>470</v>
      </c>
      <c r="B27" s="259"/>
      <c r="C27" s="259"/>
      <c r="D27" s="9">
        <v>21</v>
      </c>
      <c r="E27" s="62">
        <f>E24+E25+E26</f>
        <v>589325800</v>
      </c>
      <c r="F27" s="62">
        <f t="shared" ref="F27:L27" si="8">F24+F25+F26</f>
        <v>681482525</v>
      </c>
      <c r="G27" s="62">
        <f t="shared" si="8"/>
        <v>696433265</v>
      </c>
      <c r="H27" s="62">
        <f t="shared" si="8"/>
        <v>402038575</v>
      </c>
      <c r="I27" s="62">
        <f t="shared" si="8"/>
        <v>1869525854</v>
      </c>
      <c r="J27" s="62">
        <f t="shared" si="8"/>
        <v>362342346</v>
      </c>
      <c r="K27" s="62">
        <f t="shared" si="0"/>
        <v>4601148365</v>
      </c>
      <c r="L27" s="62">
        <f t="shared" si="8"/>
        <v>10171273</v>
      </c>
      <c r="M27" s="62">
        <f t="shared" si="1"/>
        <v>4611319638</v>
      </c>
      <c r="N27" s="10"/>
      <c r="X27" s="1"/>
      <c r="Y27" s="1"/>
      <c r="Z27" s="1"/>
      <c r="AA27" s="1"/>
      <c r="AB27" s="1"/>
      <c r="AC27" s="1"/>
      <c r="AD27" s="1"/>
      <c r="AE27" s="1"/>
      <c r="AF27" s="1"/>
    </row>
    <row r="28" spans="1:32" ht="42" customHeight="1" x14ac:dyDescent="0.25">
      <c r="A28" s="259" t="s">
        <v>471</v>
      </c>
      <c r="B28" s="259"/>
      <c r="C28" s="259"/>
      <c r="D28" s="9">
        <v>22</v>
      </c>
      <c r="E28" s="62">
        <f>E29+E30</f>
        <v>0</v>
      </c>
      <c r="F28" s="62">
        <f t="shared" ref="F28:L28" si="9">F29+F30</f>
        <v>0</v>
      </c>
      <c r="G28" s="62">
        <f t="shared" si="9"/>
        <v>-570832574</v>
      </c>
      <c r="H28" s="62">
        <f t="shared" si="9"/>
        <v>0</v>
      </c>
      <c r="I28" s="62">
        <f t="shared" si="9"/>
        <v>0</v>
      </c>
      <c r="J28" s="62">
        <f t="shared" si="9"/>
        <v>378084343</v>
      </c>
      <c r="K28" s="62">
        <f t="shared" si="0"/>
        <v>-192748231</v>
      </c>
      <c r="L28" s="62">
        <f t="shared" si="9"/>
        <v>348186</v>
      </c>
      <c r="M28" s="62">
        <f t="shared" si="1"/>
        <v>-192400045</v>
      </c>
      <c r="X28" s="1"/>
      <c r="Y28" s="1"/>
      <c r="Z28" s="1"/>
      <c r="AA28" s="1"/>
      <c r="AB28" s="1"/>
      <c r="AC28" s="1"/>
      <c r="AD28" s="1"/>
      <c r="AE28" s="1"/>
      <c r="AF28" s="1"/>
    </row>
    <row r="29" spans="1:32" ht="24.75" customHeight="1" x14ac:dyDescent="0.25">
      <c r="A29" s="260" t="s">
        <v>472</v>
      </c>
      <c r="B29" s="260"/>
      <c r="C29" s="260"/>
      <c r="D29" s="8">
        <v>23</v>
      </c>
      <c r="E29" s="128">
        <v>0</v>
      </c>
      <c r="F29" s="128">
        <v>0</v>
      </c>
      <c r="G29" s="128">
        <v>0</v>
      </c>
      <c r="H29" s="128">
        <v>0</v>
      </c>
      <c r="I29" s="128">
        <v>0</v>
      </c>
      <c r="J29" s="128">
        <v>378084343</v>
      </c>
      <c r="K29" s="62">
        <f t="shared" si="0"/>
        <v>378084343</v>
      </c>
      <c r="L29" s="128">
        <v>355089</v>
      </c>
      <c r="M29" s="62">
        <f t="shared" si="1"/>
        <v>378439432</v>
      </c>
      <c r="X29" s="1"/>
      <c r="Y29" s="1"/>
      <c r="Z29" s="1"/>
      <c r="AA29" s="1"/>
      <c r="AB29" s="1"/>
      <c r="AC29" s="1"/>
      <c r="AD29" s="1"/>
      <c r="AE29" s="1"/>
      <c r="AF29" s="1"/>
    </row>
    <row r="30" spans="1:32" ht="33.75" customHeight="1" x14ac:dyDescent="0.25">
      <c r="A30" s="261" t="s">
        <v>473</v>
      </c>
      <c r="B30" s="261"/>
      <c r="C30" s="261"/>
      <c r="D30" s="9">
        <v>24</v>
      </c>
      <c r="E30" s="62">
        <f>E31+E32+E33+E34</f>
        <v>0</v>
      </c>
      <c r="F30" s="62">
        <f t="shared" ref="F30:L30" si="10">F31+F32+F33+F34</f>
        <v>0</v>
      </c>
      <c r="G30" s="62">
        <f t="shared" si="10"/>
        <v>-570832574</v>
      </c>
      <c r="H30" s="62">
        <f t="shared" si="10"/>
        <v>0</v>
      </c>
      <c r="I30" s="62">
        <f t="shared" si="10"/>
        <v>0</v>
      </c>
      <c r="J30" s="62">
        <f t="shared" si="10"/>
        <v>0</v>
      </c>
      <c r="K30" s="62">
        <f t="shared" si="0"/>
        <v>-570832574</v>
      </c>
      <c r="L30" s="62">
        <f t="shared" si="10"/>
        <v>-6903</v>
      </c>
      <c r="M30" s="62">
        <f t="shared" si="1"/>
        <v>-570839477</v>
      </c>
      <c r="X30" s="1"/>
      <c r="Y30" s="1"/>
      <c r="Z30" s="1"/>
      <c r="AA30" s="1"/>
      <c r="AB30" s="1"/>
      <c r="AC30" s="1"/>
      <c r="AD30" s="1"/>
      <c r="AE30" s="1"/>
      <c r="AF30" s="1"/>
    </row>
    <row r="31" spans="1:32" ht="34.5" customHeight="1" x14ac:dyDescent="0.25">
      <c r="A31" s="260" t="s">
        <v>474</v>
      </c>
      <c r="B31" s="260"/>
      <c r="C31" s="260"/>
      <c r="D31" s="8">
        <v>25</v>
      </c>
      <c r="E31" s="128">
        <v>0</v>
      </c>
      <c r="F31" s="128">
        <v>0</v>
      </c>
      <c r="G31" s="128">
        <v>-408128</v>
      </c>
      <c r="H31" s="128">
        <v>0</v>
      </c>
      <c r="I31" s="128">
        <v>0</v>
      </c>
      <c r="J31" s="128">
        <v>0</v>
      </c>
      <c r="K31" s="62">
        <f t="shared" si="0"/>
        <v>-408128</v>
      </c>
      <c r="L31" s="128">
        <v>8081</v>
      </c>
      <c r="M31" s="62">
        <f t="shared" si="1"/>
        <v>-400047</v>
      </c>
      <c r="X31" s="1"/>
      <c r="Y31" s="1"/>
      <c r="Z31" s="1"/>
      <c r="AA31" s="1"/>
      <c r="AB31" s="1"/>
      <c r="AC31" s="1"/>
      <c r="AD31" s="1"/>
      <c r="AE31" s="1"/>
      <c r="AF31" s="1"/>
    </row>
    <row r="32" spans="1:32" ht="33.75" customHeight="1" x14ac:dyDescent="0.25">
      <c r="A32" s="260" t="s">
        <v>475</v>
      </c>
      <c r="B32" s="260"/>
      <c r="C32" s="260"/>
      <c r="D32" s="8">
        <v>26</v>
      </c>
      <c r="E32" s="128">
        <v>0</v>
      </c>
      <c r="F32" s="128">
        <v>0</v>
      </c>
      <c r="G32" s="128">
        <v>-543889661</v>
      </c>
      <c r="H32" s="128">
        <v>0</v>
      </c>
      <c r="I32" s="128">
        <v>0</v>
      </c>
      <c r="J32" s="128">
        <v>0</v>
      </c>
      <c r="K32" s="62">
        <f t="shared" si="0"/>
        <v>-543889661</v>
      </c>
      <c r="L32" s="128">
        <v>-22126</v>
      </c>
      <c r="M32" s="62">
        <f t="shared" si="1"/>
        <v>-543911787</v>
      </c>
      <c r="X32" s="1"/>
      <c r="Y32" s="1"/>
      <c r="Z32" s="1"/>
      <c r="AA32" s="1"/>
      <c r="AB32" s="1"/>
      <c r="AC32" s="1"/>
      <c r="AD32" s="1"/>
      <c r="AE32" s="1"/>
      <c r="AF32" s="1"/>
    </row>
    <row r="33" spans="1:32" ht="22.5" customHeight="1" x14ac:dyDescent="0.25">
      <c r="A33" s="260" t="s">
        <v>476</v>
      </c>
      <c r="B33" s="260"/>
      <c r="C33" s="260"/>
      <c r="D33" s="8">
        <v>27</v>
      </c>
      <c r="E33" s="128">
        <v>0</v>
      </c>
      <c r="F33" s="128">
        <v>0</v>
      </c>
      <c r="G33" s="128">
        <v>-27515828</v>
      </c>
      <c r="H33" s="128">
        <v>0</v>
      </c>
      <c r="I33" s="128">
        <v>0</v>
      </c>
      <c r="J33" s="128">
        <v>0</v>
      </c>
      <c r="K33" s="62">
        <f t="shared" si="0"/>
        <v>-27515828</v>
      </c>
      <c r="L33" s="128">
        <v>0</v>
      </c>
      <c r="M33" s="62">
        <f t="shared" si="1"/>
        <v>-27515828</v>
      </c>
      <c r="X33" s="1"/>
      <c r="Y33" s="1"/>
      <c r="Z33" s="1"/>
      <c r="AA33" s="1"/>
      <c r="AB33" s="1"/>
      <c r="AC33" s="1"/>
      <c r="AD33" s="1"/>
      <c r="AE33" s="1"/>
      <c r="AF33" s="1"/>
    </row>
    <row r="34" spans="1:32" ht="21" customHeight="1" x14ac:dyDescent="0.25">
      <c r="A34" s="260" t="s">
        <v>477</v>
      </c>
      <c r="B34" s="260"/>
      <c r="C34" s="260"/>
      <c r="D34" s="8">
        <v>28</v>
      </c>
      <c r="E34" s="128">
        <v>0</v>
      </c>
      <c r="F34" s="128">
        <v>0</v>
      </c>
      <c r="G34" s="128">
        <v>981043</v>
      </c>
      <c r="H34" s="128">
        <v>0</v>
      </c>
      <c r="I34" s="128">
        <v>0</v>
      </c>
      <c r="J34" s="128">
        <v>0</v>
      </c>
      <c r="K34" s="62">
        <f t="shared" si="0"/>
        <v>981043</v>
      </c>
      <c r="L34" s="128">
        <v>7142</v>
      </c>
      <c r="M34" s="62">
        <f t="shared" si="1"/>
        <v>988185</v>
      </c>
      <c r="X34" s="1"/>
      <c r="Y34" s="1"/>
      <c r="Z34" s="1"/>
      <c r="AA34" s="1"/>
      <c r="AB34" s="1"/>
      <c r="AC34" s="1"/>
      <c r="AD34" s="1"/>
      <c r="AE34" s="1"/>
      <c r="AF34" s="1"/>
    </row>
    <row r="35" spans="1:32" ht="33.75" customHeight="1" x14ac:dyDescent="0.25">
      <c r="A35" s="259" t="s">
        <v>478</v>
      </c>
      <c r="B35" s="259"/>
      <c r="C35" s="259"/>
      <c r="D35" s="9">
        <v>29</v>
      </c>
      <c r="E35" s="62">
        <f>E36+E37+E38+E39</f>
        <v>0</v>
      </c>
      <c r="F35" s="62">
        <f t="shared" ref="F35:L35" si="11">F36+F37+F38+F39</f>
        <v>0</v>
      </c>
      <c r="G35" s="62">
        <f t="shared" si="11"/>
        <v>3341263</v>
      </c>
      <c r="H35" s="62">
        <f t="shared" si="11"/>
        <v>0</v>
      </c>
      <c r="I35" s="62">
        <f t="shared" si="11"/>
        <v>357880787</v>
      </c>
      <c r="J35" s="62">
        <f t="shared" si="11"/>
        <v>-362342346</v>
      </c>
      <c r="K35" s="62">
        <f t="shared" si="0"/>
        <v>-1120296</v>
      </c>
      <c r="L35" s="62">
        <f t="shared" si="11"/>
        <v>-264235</v>
      </c>
      <c r="M35" s="62">
        <f t="shared" si="1"/>
        <v>-1384531</v>
      </c>
      <c r="X35" s="1"/>
      <c r="Y35" s="1"/>
      <c r="Z35" s="1"/>
      <c r="AA35" s="1"/>
      <c r="AB35" s="1"/>
      <c r="AC35" s="1"/>
      <c r="AD35" s="1"/>
      <c r="AE35" s="1"/>
      <c r="AF35" s="1"/>
    </row>
    <row r="36" spans="1:32" ht="26.25" customHeight="1" x14ac:dyDescent="0.25">
      <c r="A36" s="260" t="s">
        <v>479</v>
      </c>
      <c r="B36" s="260"/>
      <c r="C36" s="260"/>
      <c r="D36" s="8">
        <v>30</v>
      </c>
      <c r="E36" s="128">
        <v>0</v>
      </c>
      <c r="F36" s="128">
        <v>0</v>
      </c>
      <c r="G36" s="128">
        <v>0</v>
      </c>
      <c r="H36" s="128">
        <v>0</v>
      </c>
      <c r="I36" s="128">
        <v>0</v>
      </c>
      <c r="J36" s="128">
        <v>0</v>
      </c>
      <c r="K36" s="62">
        <f t="shared" si="0"/>
        <v>0</v>
      </c>
      <c r="L36" s="128">
        <v>0</v>
      </c>
      <c r="M36" s="62">
        <f t="shared" si="1"/>
        <v>0</v>
      </c>
      <c r="X36" s="1"/>
      <c r="Y36" s="1"/>
      <c r="Z36" s="1"/>
      <c r="AA36" s="1"/>
      <c r="AB36" s="1"/>
      <c r="AC36" s="1"/>
      <c r="AD36" s="1"/>
      <c r="AE36" s="1"/>
      <c r="AF36" s="1"/>
    </row>
    <row r="37" spans="1:32" ht="12.75" customHeight="1" x14ac:dyDescent="0.25">
      <c r="A37" s="260" t="s">
        <v>480</v>
      </c>
      <c r="B37" s="260"/>
      <c r="C37" s="260"/>
      <c r="D37" s="8">
        <v>31</v>
      </c>
      <c r="E37" s="128">
        <v>0</v>
      </c>
      <c r="F37" s="128">
        <v>0</v>
      </c>
      <c r="G37" s="128">
        <v>0</v>
      </c>
      <c r="H37" s="128">
        <v>0</v>
      </c>
      <c r="I37" s="128">
        <v>0</v>
      </c>
      <c r="J37" s="128">
        <v>0</v>
      </c>
      <c r="K37" s="62">
        <f t="shared" si="0"/>
        <v>0</v>
      </c>
      <c r="L37" s="128">
        <v>-17443</v>
      </c>
      <c r="M37" s="62">
        <f t="shared" si="1"/>
        <v>-17443</v>
      </c>
      <c r="X37" s="1"/>
      <c r="Y37" s="1"/>
      <c r="Z37" s="1"/>
      <c r="AA37" s="1"/>
      <c r="AB37" s="1"/>
      <c r="AC37" s="1"/>
      <c r="AD37" s="1"/>
      <c r="AE37" s="1"/>
      <c r="AF37" s="1"/>
    </row>
    <row r="38" spans="1:32" ht="12.75" customHeight="1" x14ac:dyDescent="0.25">
      <c r="A38" s="260" t="s">
        <v>481</v>
      </c>
      <c r="B38" s="260"/>
      <c r="C38" s="260"/>
      <c r="D38" s="8">
        <v>32</v>
      </c>
      <c r="E38" s="128">
        <v>0</v>
      </c>
      <c r="F38" s="128">
        <v>0</v>
      </c>
      <c r="G38" s="128">
        <v>0</v>
      </c>
      <c r="H38" s="128">
        <v>0</v>
      </c>
      <c r="I38" s="128">
        <v>0</v>
      </c>
      <c r="J38" s="128">
        <v>0</v>
      </c>
      <c r="K38" s="62">
        <f t="shared" si="0"/>
        <v>0</v>
      </c>
      <c r="L38" s="128">
        <v>-247639</v>
      </c>
      <c r="M38" s="62">
        <f t="shared" si="1"/>
        <v>-247639</v>
      </c>
      <c r="X38" s="1"/>
      <c r="Y38" s="1"/>
      <c r="Z38" s="1"/>
      <c r="AA38" s="1"/>
      <c r="AB38" s="1"/>
      <c r="AC38" s="1"/>
      <c r="AD38" s="1"/>
      <c r="AE38" s="1"/>
      <c r="AF38" s="1"/>
    </row>
    <row r="39" spans="1:32" ht="12.75" customHeight="1" x14ac:dyDescent="0.25">
      <c r="A39" s="260" t="s">
        <v>482</v>
      </c>
      <c r="B39" s="260"/>
      <c r="C39" s="260"/>
      <c r="D39" s="8">
        <v>33</v>
      </c>
      <c r="E39" s="128">
        <v>0</v>
      </c>
      <c r="F39" s="128">
        <v>0</v>
      </c>
      <c r="G39" s="128">
        <v>3341263</v>
      </c>
      <c r="H39" s="128">
        <v>0</v>
      </c>
      <c r="I39" s="128">
        <v>357880787</v>
      </c>
      <c r="J39" s="128">
        <v>-362342346</v>
      </c>
      <c r="K39" s="62">
        <f t="shared" si="0"/>
        <v>-1120296</v>
      </c>
      <c r="L39" s="128">
        <v>847</v>
      </c>
      <c r="M39" s="62">
        <f t="shared" si="1"/>
        <v>-1119449</v>
      </c>
      <c r="X39" s="1"/>
      <c r="Y39" s="1"/>
      <c r="Z39" s="1"/>
      <c r="AA39" s="1"/>
      <c r="AB39" s="1"/>
      <c r="AC39" s="1"/>
      <c r="AD39" s="1"/>
      <c r="AE39" s="1"/>
      <c r="AF39" s="1"/>
    </row>
    <row r="40" spans="1:32" ht="48.75" customHeight="1" x14ac:dyDescent="0.25">
      <c r="A40" s="259" t="s">
        <v>483</v>
      </c>
      <c r="B40" s="259"/>
      <c r="C40" s="259"/>
      <c r="D40" s="9">
        <v>34</v>
      </c>
      <c r="E40" s="62">
        <f>E35+E28+E27</f>
        <v>589325800</v>
      </c>
      <c r="F40" s="62">
        <f t="shared" ref="F40:J40" si="12">F35+F28+F27</f>
        <v>681482525</v>
      </c>
      <c r="G40" s="62">
        <f t="shared" si="12"/>
        <v>128941954</v>
      </c>
      <c r="H40" s="62">
        <f t="shared" si="12"/>
        <v>402038575</v>
      </c>
      <c r="I40" s="62">
        <f t="shared" si="12"/>
        <v>2227406641</v>
      </c>
      <c r="J40" s="62">
        <f t="shared" si="12"/>
        <v>378084343</v>
      </c>
      <c r="K40" s="62">
        <f t="shared" si="0"/>
        <v>4407279838</v>
      </c>
      <c r="L40" s="62">
        <f t="shared" ref="L40" si="13">L35+L28+L27</f>
        <v>10255224</v>
      </c>
      <c r="M40" s="62">
        <f t="shared" si="1"/>
        <v>4417535062</v>
      </c>
      <c r="X40" s="1"/>
      <c r="Y40" s="1"/>
      <c r="Z40" s="1"/>
      <c r="AA40" s="1"/>
      <c r="AB40" s="1"/>
      <c r="AC40" s="1"/>
      <c r="AD40" s="1"/>
      <c r="AE40" s="1"/>
      <c r="AF40" s="1"/>
    </row>
    <row r="41" spans="1:32" x14ac:dyDescent="0.25">
      <c r="X41" s="1"/>
      <c r="Y41" s="1"/>
      <c r="Z41" s="1"/>
      <c r="AA41" s="1"/>
      <c r="AB41" s="1"/>
      <c r="AC41" s="1"/>
      <c r="AD41" s="1"/>
      <c r="AE41" s="1"/>
      <c r="AF41" s="1"/>
    </row>
    <row r="42" spans="1:32" x14ac:dyDescent="0.25">
      <c r="X42" s="1"/>
      <c r="Y42" s="1"/>
      <c r="Z42" s="1"/>
      <c r="AA42" s="1"/>
      <c r="AB42" s="1"/>
      <c r="AC42" s="1"/>
      <c r="AD42" s="1"/>
      <c r="AE42" s="1"/>
      <c r="AF42" s="1"/>
    </row>
  </sheetData>
  <sheetProtection algorithmName="SHA-512" hashValue="HTlpLeReT6gWAZkwsiyGiclZ0qIx0evA9gpJ/lQFyJIM6tDxezB9hV6OpSvqsfDpKLir8tj52bQjhLTOSW/OEg==" saltValue="iqP5aqKZyp5uwSKwLxXazA==" spinCount="100000" sheet="1" objects="1" scenarios="1"/>
  <mergeCells count="43">
    <mergeCell ref="A21:C21"/>
    <mergeCell ref="A16:C16"/>
    <mergeCell ref="A17:C17"/>
    <mergeCell ref="A18:C18"/>
    <mergeCell ref="A19:C19"/>
    <mergeCell ref="A12:C12"/>
    <mergeCell ref="A13:C13"/>
    <mergeCell ref="A6:C6"/>
    <mergeCell ref="A7:C7"/>
    <mergeCell ref="A4:C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28:C28"/>
    <mergeCell ref="A29:C29"/>
    <mergeCell ref="A22:C22"/>
    <mergeCell ref="A23:C23"/>
    <mergeCell ref="A24:C24"/>
    <mergeCell ref="A25:C25"/>
    <mergeCell ref="A30:C30"/>
    <mergeCell ref="A31:C31"/>
    <mergeCell ref="A34:C34"/>
    <mergeCell ref="A35:C35"/>
    <mergeCell ref="A32:C32"/>
    <mergeCell ref="A33:C33"/>
    <mergeCell ref="A40:C40"/>
    <mergeCell ref="A36:C36"/>
    <mergeCell ref="A37:C37"/>
    <mergeCell ref="A38:C38"/>
    <mergeCell ref="A39:C39"/>
  </mergeCells>
  <phoneticPr fontId="4" type="noConversion"/>
  <dataValidations count="1">
    <dataValidation allowBlank="1" sqref="O6:P6 B1:K1 A6:M6 A1:A5 N1:P5 B3:M5 A7:P65535 Q1:IV1048576"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2"/>
  <sheetViews>
    <sheetView zoomScale="87" zoomScaleNormal="87" workbookViewId="0">
      <selection activeCell="O56" sqref="O56"/>
    </sheetView>
  </sheetViews>
  <sheetFormatPr defaultRowHeight="13.2" x14ac:dyDescent="0.25"/>
  <cols>
    <col min="9" max="9" width="115.33203125" customWidth="1"/>
  </cols>
  <sheetData>
    <row r="1" spans="1:9" x14ac:dyDescent="0.25">
      <c r="A1" s="270" t="s">
        <v>572</v>
      </c>
      <c r="B1" s="271"/>
      <c r="C1" s="271"/>
      <c r="D1" s="271"/>
      <c r="E1" s="271"/>
      <c r="F1" s="271"/>
      <c r="G1" s="271"/>
      <c r="H1" s="271"/>
      <c r="I1" s="271"/>
    </row>
    <row r="2" spans="1:9" x14ac:dyDescent="0.25">
      <c r="A2" s="271"/>
      <c r="B2" s="271"/>
      <c r="C2" s="271"/>
      <c r="D2" s="271"/>
      <c r="E2" s="271"/>
      <c r="F2" s="271"/>
      <c r="G2" s="271"/>
      <c r="H2" s="271"/>
      <c r="I2" s="271"/>
    </row>
    <row r="3" spans="1:9" x14ac:dyDescent="0.25">
      <c r="A3" s="271"/>
      <c r="B3" s="271"/>
      <c r="C3" s="271"/>
      <c r="D3" s="271"/>
      <c r="E3" s="271"/>
      <c r="F3" s="271"/>
      <c r="G3" s="271"/>
      <c r="H3" s="271"/>
      <c r="I3" s="271"/>
    </row>
    <row r="4" spans="1:9" x14ac:dyDescent="0.25">
      <c r="A4" s="271"/>
      <c r="B4" s="271"/>
      <c r="C4" s="271"/>
      <c r="D4" s="271"/>
      <c r="E4" s="271"/>
      <c r="F4" s="271"/>
      <c r="G4" s="271"/>
      <c r="H4" s="271"/>
      <c r="I4" s="271"/>
    </row>
    <row r="5" spans="1:9" x14ac:dyDescent="0.25">
      <c r="A5" s="271"/>
      <c r="B5" s="271"/>
      <c r="C5" s="271"/>
      <c r="D5" s="271"/>
      <c r="E5" s="271"/>
      <c r="F5" s="271"/>
      <c r="G5" s="271"/>
      <c r="H5" s="271"/>
      <c r="I5" s="271"/>
    </row>
    <row r="6" spans="1:9" x14ac:dyDescent="0.25">
      <c r="A6" s="271"/>
      <c r="B6" s="271"/>
      <c r="C6" s="271"/>
      <c r="D6" s="271"/>
      <c r="E6" s="271"/>
      <c r="F6" s="271"/>
      <c r="G6" s="271"/>
      <c r="H6" s="271"/>
      <c r="I6" s="271"/>
    </row>
    <row r="7" spans="1:9" x14ac:dyDescent="0.25">
      <c r="A7" s="271"/>
      <c r="B7" s="271"/>
      <c r="C7" s="271"/>
      <c r="D7" s="271"/>
      <c r="E7" s="271"/>
      <c r="F7" s="271"/>
      <c r="G7" s="271"/>
      <c r="H7" s="271"/>
      <c r="I7" s="271"/>
    </row>
    <row r="8" spans="1:9" x14ac:dyDescent="0.25">
      <c r="A8" s="271"/>
      <c r="B8" s="271"/>
      <c r="C8" s="271"/>
      <c r="D8" s="271"/>
      <c r="E8" s="271"/>
      <c r="F8" s="271"/>
      <c r="G8" s="271"/>
      <c r="H8" s="271"/>
      <c r="I8" s="271"/>
    </row>
    <row r="9" spans="1:9" x14ac:dyDescent="0.25">
      <c r="A9" s="271"/>
      <c r="B9" s="271"/>
      <c r="C9" s="271"/>
      <c r="D9" s="271"/>
      <c r="E9" s="271"/>
      <c r="F9" s="271"/>
      <c r="G9" s="271"/>
      <c r="H9" s="271"/>
      <c r="I9" s="271"/>
    </row>
    <row r="10" spans="1:9" x14ac:dyDescent="0.25">
      <c r="A10" s="271"/>
      <c r="B10" s="271"/>
      <c r="C10" s="271"/>
      <c r="D10" s="271"/>
      <c r="E10" s="271"/>
      <c r="F10" s="271"/>
      <c r="G10" s="271"/>
      <c r="H10" s="271"/>
      <c r="I10" s="271"/>
    </row>
    <row r="11" spans="1:9" x14ac:dyDescent="0.25">
      <c r="A11" s="271"/>
      <c r="B11" s="271"/>
      <c r="C11" s="271"/>
      <c r="D11" s="271"/>
      <c r="E11" s="271"/>
      <c r="F11" s="271"/>
      <c r="G11" s="271"/>
      <c r="H11" s="271"/>
      <c r="I11" s="271"/>
    </row>
    <row r="12" spans="1:9" x14ac:dyDescent="0.25">
      <c r="A12" s="271"/>
      <c r="B12" s="271"/>
      <c r="C12" s="271"/>
      <c r="D12" s="271"/>
      <c r="E12" s="271"/>
      <c r="F12" s="271"/>
      <c r="G12" s="271"/>
      <c r="H12" s="271"/>
      <c r="I12" s="271"/>
    </row>
    <row r="13" spans="1:9" x14ac:dyDescent="0.25">
      <c r="A13" s="271"/>
      <c r="B13" s="271"/>
      <c r="C13" s="271"/>
      <c r="D13" s="271"/>
      <c r="E13" s="271"/>
      <c r="F13" s="271"/>
      <c r="G13" s="271"/>
      <c r="H13" s="271"/>
      <c r="I13" s="271"/>
    </row>
    <row r="14" spans="1:9" x14ac:dyDescent="0.25">
      <c r="A14" s="271"/>
      <c r="B14" s="271"/>
      <c r="C14" s="271"/>
      <c r="D14" s="271"/>
      <c r="E14" s="271"/>
      <c r="F14" s="271"/>
      <c r="G14" s="271"/>
      <c r="H14" s="271"/>
      <c r="I14" s="271"/>
    </row>
    <row r="15" spans="1:9" x14ac:dyDescent="0.25">
      <c r="A15" s="271"/>
      <c r="B15" s="271"/>
      <c r="C15" s="271"/>
      <c r="D15" s="271"/>
      <c r="E15" s="271"/>
      <c r="F15" s="271"/>
      <c r="G15" s="271"/>
      <c r="H15" s="271"/>
      <c r="I15" s="271"/>
    </row>
    <row r="16" spans="1:9" x14ac:dyDescent="0.25">
      <c r="A16" s="271"/>
      <c r="B16" s="271"/>
      <c r="C16" s="271"/>
      <c r="D16" s="271"/>
      <c r="E16" s="271"/>
      <c r="F16" s="271"/>
      <c r="G16" s="271"/>
      <c r="H16" s="271"/>
      <c r="I16" s="271"/>
    </row>
    <row r="17" spans="1:9" x14ac:dyDescent="0.25">
      <c r="A17" s="271"/>
      <c r="B17" s="271"/>
      <c r="C17" s="271"/>
      <c r="D17" s="271"/>
      <c r="E17" s="271"/>
      <c r="F17" s="271"/>
      <c r="G17" s="271"/>
      <c r="H17" s="271"/>
      <c r="I17" s="271"/>
    </row>
    <row r="18" spans="1:9" x14ac:dyDescent="0.25">
      <c r="A18" s="271"/>
      <c r="B18" s="271"/>
      <c r="C18" s="271"/>
      <c r="D18" s="271"/>
      <c r="E18" s="271"/>
      <c r="F18" s="271"/>
      <c r="G18" s="271"/>
      <c r="H18" s="271"/>
      <c r="I18" s="271"/>
    </row>
    <row r="19" spans="1:9" x14ac:dyDescent="0.25">
      <c r="A19" s="271"/>
      <c r="B19" s="271"/>
      <c r="C19" s="271"/>
      <c r="D19" s="271"/>
      <c r="E19" s="271"/>
      <c r="F19" s="271"/>
      <c r="G19" s="271"/>
      <c r="H19" s="271"/>
      <c r="I19" s="271"/>
    </row>
    <row r="20" spans="1:9" x14ac:dyDescent="0.25">
      <c r="A20" s="271"/>
      <c r="B20" s="271"/>
      <c r="C20" s="271"/>
      <c r="D20" s="271"/>
      <c r="E20" s="271"/>
      <c r="F20" s="271"/>
      <c r="G20" s="271"/>
      <c r="H20" s="271"/>
      <c r="I20" s="271"/>
    </row>
    <row r="21" spans="1:9" x14ac:dyDescent="0.25">
      <c r="A21" s="271"/>
      <c r="B21" s="271"/>
      <c r="C21" s="271"/>
      <c r="D21" s="271"/>
      <c r="E21" s="271"/>
      <c r="F21" s="271"/>
      <c r="G21" s="271"/>
      <c r="H21" s="271"/>
      <c r="I21" s="271"/>
    </row>
    <row r="22" spans="1:9" x14ac:dyDescent="0.25">
      <c r="A22" s="271"/>
      <c r="B22" s="271"/>
      <c r="C22" s="271"/>
      <c r="D22" s="271"/>
      <c r="E22" s="271"/>
      <c r="F22" s="271"/>
      <c r="G22" s="271"/>
      <c r="H22" s="271"/>
      <c r="I22" s="271"/>
    </row>
    <row r="23" spans="1:9" x14ac:dyDescent="0.25">
      <c r="A23" s="271"/>
      <c r="B23" s="271"/>
      <c r="C23" s="271"/>
      <c r="D23" s="271"/>
      <c r="E23" s="271"/>
      <c r="F23" s="271"/>
      <c r="G23" s="271"/>
      <c r="H23" s="271"/>
      <c r="I23" s="271"/>
    </row>
    <row r="24" spans="1:9" x14ac:dyDescent="0.25">
      <c r="A24" s="271"/>
      <c r="B24" s="271"/>
      <c r="C24" s="271"/>
      <c r="D24" s="271"/>
      <c r="E24" s="271"/>
      <c r="F24" s="271"/>
      <c r="G24" s="271"/>
      <c r="H24" s="271"/>
      <c r="I24" s="271"/>
    </row>
    <row r="25" spans="1:9" x14ac:dyDescent="0.25">
      <c r="A25" s="271"/>
      <c r="B25" s="271"/>
      <c r="C25" s="271"/>
      <c r="D25" s="271"/>
      <c r="E25" s="271"/>
      <c r="F25" s="271"/>
      <c r="G25" s="271"/>
      <c r="H25" s="271"/>
      <c r="I25" s="271"/>
    </row>
    <row r="26" spans="1:9" x14ac:dyDescent="0.25">
      <c r="A26" s="271"/>
      <c r="B26" s="271"/>
      <c r="C26" s="271"/>
      <c r="D26" s="271"/>
      <c r="E26" s="271"/>
      <c r="F26" s="271"/>
      <c r="G26" s="271"/>
      <c r="H26" s="271"/>
      <c r="I26" s="271"/>
    </row>
    <row r="27" spans="1:9" x14ac:dyDescent="0.25">
      <c r="A27" s="271"/>
      <c r="B27" s="271"/>
      <c r="C27" s="271"/>
      <c r="D27" s="271"/>
      <c r="E27" s="271"/>
      <c r="F27" s="271"/>
      <c r="G27" s="271"/>
      <c r="H27" s="271"/>
      <c r="I27" s="271"/>
    </row>
    <row r="28" spans="1:9" x14ac:dyDescent="0.25">
      <c r="A28" s="271"/>
      <c r="B28" s="271"/>
      <c r="C28" s="271"/>
      <c r="D28" s="271"/>
      <c r="E28" s="271"/>
      <c r="F28" s="271"/>
      <c r="G28" s="271"/>
      <c r="H28" s="271"/>
      <c r="I28" s="271"/>
    </row>
    <row r="29" spans="1:9" x14ac:dyDescent="0.25">
      <c r="A29" s="271"/>
      <c r="B29" s="271"/>
      <c r="C29" s="271"/>
      <c r="D29" s="271"/>
      <c r="E29" s="271"/>
      <c r="F29" s="271"/>
      <c r="G29" s="271"/>
      <c r="H29" s="271"/>
      <c r="I29" s="271"/>
    </row>
    <row r="30" spans="1:9" x14ac:dyDescent="0.25">
      <c r="A30" s="271"/>
      <c r="B30" s="271"/>
      <c r="C30" s="271"/>
      <c r="D30" s="271"/>
      <c r="E30" s="271"/>
      <c r="F30" s="271"/>
      <c r="G30" s="271"/>
      <c r="H30" s="271"/>
      <c r="I30" s="271"/>
    </row>
    <row r="31" spans="1:9" x14ac:dyDescent="0.25">
      <c r="A31" s="271"/>
      <c r="B31" s="271"/>
      <c r="C31" s="271"/>
      <c r="D31" s="271"/>
      <c r="E31" s="271"/>
      <c r="F31" s="271"/>
      <c r="G31" s="271"/>
      <c r="H31" s="271"/>
      <c r="I31" s="271"/>
    </row>
    <row r="32" spans="1:9" x14ac:dyDescent="0.25">
      <c r="A32" s="271"/>
      <c r="B32" s="271"/>
      <c r="C32" s="271"/>
      <c r="D32" s="271"/>
      <c r="E32" s="271"/>
      <c r="F32" s="271"/>
      <c r="G32" s="271"/>
      <c r="H32" s="271"/>
      <c r="I32" s="271"/>
    </row>
    <row r="33" spans="1:9" x14ac:dyDescent="0.25">
      <c r="A33" s="271"/>
      <c r="B33" s="271"/>
      <c r="C33" s="271"/>
      <c r="D33" s="271"/>
      <c r="E33" s="271"/>
      <c r="F33" s="271"/>
      <c r="G33" s="271"/>
      <c r="H33" s="271"/>
      <c r="I33" s="271"/>
    </row>
    <row r="34" spans="1:9" x14ac:dyDescent="0.25">
      <c r="A34" s="271"/>
      <c r="B34" s="271"/>
      <c r="C34" s="271"/>
      <c r="D34" s="271"/>
      <c r="E34" s="271"/>
      <c r="F34" s="271"/>
      <c r="G34" s="271"/>
      <c r="H34" s="271"/>
      <c r="I34" s="271"/>
    </row>
    <row r="35" spans="1:9" x14ac:dyDescent="0.25">
      <c r="A35" s="271"/>
      <c r="B35" s="271"/>
      <c r="C35" s="271"/>
      <c r="D35" s="271"/>
      <c r="E35" s="271"/>
      <c r="F35" s="271"/>
      <c r="G35" s="271"/>
      <c r="H35" s="271"/>
      <c r="I35" s="271"/>
    </row>
    <row r="36" spans="1:9" x14ac:dyDescent="0.25">
      <c r="A36" s="271"/>
      <c r="B36" s="271"/>
      <c r="C36" s="271"/>
      <c r="D36" s="271"/>
      <c r="E36" s="271"/>
      <c r="F36" s="271"/>
      <c r="G36" s="271"/>
      <c r="H36" s="271"/>
      <c r="I36" s="271"/>
    </row>
    <row r="37" spans="1:9" x14ac:dyDescent="0.25">
      <c r="A37" s="271"/>
      <c r="B37" s="271"/>
      <c r="C37" s="271"/>
      <c r="D37" s="271"/>
      <c r="E37" s="271"/>
      <c r="F37" s="271"/>
      <c r="G37" s="271"/>
      <c r="H37" s="271"/>
      <c r="I37" s="271"/>
    </row>
    <row r="38" spans="1:9" x14ac:dyDescent="0.25">
      <c r="A38" s="271"/>
      <c r="B38" s="271"/>
      <c r="C38" s="271"/>
      <c r="D38" s="271"/>
      <c r="E38" s="271"/>
      <c r="F38" s="271"/>
      <c r="G38" s="271"/>
      <c r="H38" s="271"/>
      <c r="I38" s="271"/>
    </row>
    <row r="39" spans="1:9" x14ac:dyDescent="0.25">
      <c r="A39" s="271"/>
      <c r="B39" s="271"/>
      <c r="C39" s="271"/>
      <c r="D39" s="271"/>
      <c r="E39" s="271"/>
      <c r="F39" s="271"/>
      <c r="G39" s="271"/>
      <c r="H39" s="271"/>
      <c r="I39" s="271"/>
    </row>
    <row r="40" spans="1:9" ht="162" customHeight="1" x14ac:dyDescent="0.25">
      <c r="A40" s="271"/>
      <c r="B40" s="271"/>
      <c r="C40" s="271"/>
      <c r="D40" s="271"/>
      <c r="E40" s="271"/>
      <c r="F40" s="271"/>
      <c r="G40" s="271"/>
      <c r="H40" s="271"/>
      <c r="I40" s="271"/>
    </row>
    <row r="43" spans="1:9" x14ac:dyDescent="0.25">
      <c r="A43" s="7" t="s">
        <v>535</v>
      </c>
    </row>
    <row r="45" spans="1:9" x14ac:dyDescent="0.25">
      <c r="A45" s="13" t="s">
        <v>536</v>
      </c>
    </row>
    <row r="46" spans="1:9" x14ac:dyDescent="0.25">
      <c r="A46" s="13" t="s">
        <v>573</v>
      </c>
    </row>
    <row r="47" spans="1:9" x14ac:dyDescent="0.25">
      <c r="A47" s="13"/>
    </row>
    <row r="48" spans="1:9" x14ac:dyDescent="0.25">
      <c r="A48" s="13" t="s">
        <v>537</v>
      </c>
    </row>
    <row r="49" spans="1:1" x14ac:dyDescent="0.25">
      <c r="A49" s="13" t="s">
        <v>565</v>
      </c>
    </row>
    <row r="50" spans="1:1" x14ac:dyDescent="0.25">
      <c r="A50" s="13" t="s">
        <v>538</v>
      </c>
    </row>
    <row r="51" spans="1:1" x14ac:dyDescent="0.25">
      <c r="A51" s="13"/>
    </row>
    <row r="52" spans="1:1" x14ac:dyDescent="0.25">
      <c r="A52" s="13" t="s">
        <v>539</v>
      </c>
    </row>
    <row r="53" spans="1:1" x14ac:dyDescent="0.25">
      <c r="A53" s="13" t="s">
        <v>564</v>
      </c>
    </row>
    <row r="54" spans="1:1" x14ac:dyDescent="0.25">
      <c r="A54" s="13" t="s">
        <v>566</v>
      </c>
    </row>
    <row r="55" spans="1:1" x14ac:dyDescent="0.25">
      <c r="A55" s="13"/>
    </row>
    <row r="56" spans="1:1" x14ac:dyDescent="0.25">
      <c r="A56" s="13" t="s">
        <v>540</v>
      </c>
    </row>
    <row r="57" spans="1:1" x14ac:dyDescent="0.25">
      <c r="A57" s="13" t="s">
        <v>574</v>
      </c>
    </row>
    <row r="58" spans="1:1" x14ac:dyDescent="0.25">
      <c r="A58" s="13"/>
    </row>
    <row r="59" spans="1:1" x14ac:dyDescent="0.25">
      <c r="A59" s="13" t="s">
        <v>541</v>
      </c>
    </row>
    <row r="60" spans="1:1" x14ac:dyDescent="0.25">
      <c r="A60" s="13" t="s">
        <v>574</v>
      </c>
    </row>
    <row r="62" spans="1:1" x14ac:dyDescent="0.25">
      <c r="A62" s="13" t="s">
        <v>542</v>
      </c>
    </row>
    <row r="63" spans="1:1" x14ac:dyDescent="0.25">
      <c r="A63" s="13" t="s">
        <v>574</v>
      </c>
    </row>
    <row r="65" spans="1:1" x14ac:dyDescent="0.25">
      <c r="A65" s="13" t="s">
        <v>543</v>
      </c>
    </row>
    <row r="66" spans="1:1" x14ac:dyDescent="0.25">
      <c r="A66" s="13" t="s">
        <v>575</v>
      </c>
    </row>
    <row r="67" spans="1:1" x14ac:dyDescent="0.25">
      <c r="A67" s="13" t="s">
        <v>544</v>
      </c>
    </row>
    <row r="68" spans="1:1" x14ac:dyDescent="0.25">
      <c r="A68" s="13"/>
    </row>
    <row r="69" spans="1:1" x14ac:dyDescent="0.25">
      <c r="A69" s="13" t="s">
        <v>545</v>
      </c>
    </row>
    <row r="70" spans="1:1" x14ac:dyDescent="0.25">
      <c r="A70" s="13" t="s">
        <v>574</v>
      </c>
    </row>
    <row r="72" spans="1:1" x14ac:dyDescent="0.25">
      <c r="A72" t="s">
        <v>546</v>
      </c>
    </row>
    <row r="73" spans="1:1" x14ac:dyDescent="0.25">
      <c r="A73" s="13" t="s">
        <v>573</v>
      </c>
    </row>
    <row r="74" spans="1:1" x14ac:dyDescent="0.25">
      <c r="A74" s="13"/>
    </row>
    <row r="75" spans="1:1" x14ac:dyDescent="0.25">
      <c r="A75" t="s">
        <v>547</v>
      </c>
    </row>
    <row r="76" spans="1:1" x14ac:dyDescent="0.25">
      <c r="A76" s="13" t="s">
        <v>574</v>
      </c>
    </row>
    <row r="78" spans="1:1" x14ac:dyDescent="0.25">
      <c r="A78" t="s">
        <v>548</v>
      </c>
    </row>
    <row r="79" spans="1:1" x14ac:dyDescent="0.25">
      <c r="A79" s="13" t="s">
        <v>574</v>
      </c>
    </row>
    <row r="81" spans="1:1" x14ac:dyDescent="0.25">
      <c r="A81" t="s">
        <v>549</v>
      </c>
    </row>
    <row r="82" spans="1:1" x14ac:dyDescent="0.25">
      <c r="A82" s="13" t="s">
        <v>574</v>
      </c>
    </row>
    <row r="84" spans="1:1" x14ac:dyDescent="0.25">
      <c r="A84" t="s">
        <v>550</v>
      </c>
    </row>
    <row r="85" spans="1:1" x14ac:dyDescent="0.25">
      <c r="A85" s="13" t="s">
        <v>574</v>
      </c>
    </row>
    <row r="87" spans="1:1" x14ac:dyDescent="0.25">
      <c r="A87" t="s">
        <v>551</v>
      </c>
    </row>
    <row r="88" spans="1:1" x14ac:dyDescent="0.25">
      <c r="A88" s="13" t="s">
        <v>574</v>
      </c>
    </row>
    <row r="90" spans="1:1" x14ac:dyDescent="0.25">
      <c r="A90" t="s">
        <v>552</v>
      </c>
    </row>
    <row r="91" spans="1:1" x14ac:dyDescent="0.25">
      <c r="A91" s="13" t="s">
        <v>574</v>
      </c>
    </row>
    <row r="93" spans="1:1" x14ac:dyDescent="0.25">
      <c r="A93" t="s">
        <v>553</v>
      </c>
    </row>
    <row r="94" spans="1:1" x14ac:dyDescent="0.25">
      <c r="A94" s="118" t="s">
        <v>554</v>
      </c>
    </row>
    <row r="96" spans="1:1" x14ac:dyDescent="0.25">
      <c r="A96" t="s">
        <v>555</v>
      </c>
    </row>
    <row r="97" spans="1:1" x14ac:dyDescent="0.25">
      <c r="A97" s="13" t="s">
        <v>556</v>
      </c>
    </row>
    <row r="99" spans="1:1" x14ac:dyDescent="0.25">
      <c r="A99" t="s">
        <v>557</v>
      </c>
    </row>
    <row r="100" spans="1:1" x14ac:dyDescent="0.25">
      <c r="A100" s="13" t="s">
        <v>574</v>
      </c>
    </row>
    <row r="102" spans="1:1" x14ac:dyDescent="0.25">
      <c r="A102" t="s">
        <v>558</v>
      </c>
    </row>
    <row r="103" spans="1:1" x14ac:dyDescent="0.25">
      <c r="A103" s="13" t="s">
        <v>559</v>
      </c>
    </row>
    <row r="105" spans="1:1" x14ac:dyDescent="0.25">
      <c r="A105" t="s">
        <v>560</v>
      </c>
    </row>
    <row r="106" spans="1:1" x14ac:dyDescent="0.25">
      <c r="A106" s="13" t="s">
        <v>567</v>
      </c>
    </row>
    <row r="108" spans="1:1" x14ac:dyDescent="0.25">
      <c r="A108" t="s">
        <v>561</v>
      </c>
    </row>
    <row r="109" spans="1:1" x14ac:dyDescent="0.25">
      <c r="A109" s="13" t="s">
        <v>562</v>
      </c>
    </row>
    <row r="111" spans="1:1" x14ac:dyDescent="0.25">
      <c r="A111" t="s">
        <v>563</v>
      </c>
    </row>
    <row r="112" spans="1:1" x14ac:dyDescent="0.25">
      <c r="A112" s="13" t="s">
        <v>574</v>
      </c>
    </row>
  </sheetData>
  <mergeCells count="1">
    <mergeCell ref="A1:I40"/>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D740F-F875-4DB7-9B53-43ECE1786358}">
  <ds:schemaRefs>
    <ds:schemaRef ds:uri="http://purl.org/dc/elements/1.1/"/>
    <ds:schemaRef ds:uri="2090b57c-2e4d-4ed9-b313-510fc704fe75"/>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522F6A4-59A1-41A3-867B-200B3ABEE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2023-02-21T13:12:24Z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