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1\10 MJESEČNE KONSOLIDACIJE\12 2021\70 BURZA\06 ENG\"/>
    </mc:Choice>
  </mc:AlternateContent>
  <xr:revisionPtr revIDLastSave="0" documentId="13_ncr:1_{BD1EA1F7-8755-4286-93CD-9BD3AD7428D8}"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4" i="21" s="1"/>
  <c r="D45" i="21"/>
  <c r="D38" i="21"/>
  <c r="D35" i="21"/>
  <c r="D32" i="21"/>
  <c r="D28" i="21"/>
  <c r="D25" i="21"/>
  <c r="D13" i="21"/>
  <c r="D7" i="21"/>
  <c r="F7" i="21" s="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D24" i="21" l="1"/>
  <c r="D53" i="20"/>
  <c r="D31" i="21"/>
  <c r="D73" i="21" s="1"/>
  <c r="E40" i="23"/>
  <c r="K10" i="23"/>
  <c r="M10" i="23" s="1"/>
  <c r="E23" i="23"/>
  <c r="D76" i="20"/>
  <c r="D124" i="20" s="1"/>
  <c r="D21" i="20"/>
  <c r="D15" i="20" s="1"/>
  <c r="D65" i="21"/>
  <c r="D69" i="21" s="1"/>
  <c r="D83" i="21"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73" i="20" l="1"/>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I74" i="21" s="1"/>
  <c r="E74" i="21"/>
  <c r="F74" i="21" s="1"/>
  <c r="I71" i="21"/>
  <c r="F71" i="21"/>
  <c r="I70" i="21"/>
  <c r="F70" i="21"/>
  <c r="I68" i="21"/>
  <c r="F68" i="21"/>
  <c r="I67" i="21"/>
  <c r="F67" i="21"/>
  <c r="H66" i="21"/>
  <c r="G66" i="21"/>
  <c r="E66" i="21"/>
  <c r="F66" i="21" s="1"/>
  <c r="I64" i="21"/>
  <c r="F64" i="21"/>
  <c r="I63" i="21"/>
  <c r="F63" i="21"/>
  <c r="I62" i="21"/>
  <c r="F62" i="21"/>
  <c r="H61" i="21"/>
  <c r="G61" i="21"/>
  <c r="I61" i="21" s="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G35" i="21"/>
  <c r="I35" i="21" s="1"/>
  <c r="E35" i="21"/>
  <c r="F35" i="21" s="1"/>
  <c r="I34" i="21"/>
  <c r="F34" i="21"/>
  <c r="I33" i="21"/>
  <c r="F33" i="21"/>
  <c r="H32" i="21"/>
  <c r="G32" i="21"/>
  <c r="E32" i="21"/>
  <c r="F32" i="21" s="1"/>
  <c r="H31" i="21"/>
  <c r="I30" i="21"/>
  <c r="F30" i="21"/>
  <c r="I29" i="21"/>
  <c r="F29" i="21"/>
  <c r="H28" i="21"/>
  <c r="G28" i="21"/>
  <c r="E28" i="21"/>
  <c r="F28" i="21" s="1"/>
  <c r="I27" i="21"/>
  <c r="F27" i="21"/>
  <c r="I26" i="21"/>
  <c r="F26" i="21"/>
  <c r="H25" i="21"/>
  <c r="H24" i="21" s="1"/>
  <c r="G25" i="21"/>
  <c r="E25" i="21"/>
  <c r="I23" i="21"/>
  <c r="F23" i="21"/>
  <c r="I22" i="21"/>
  <c r="F22" i="21"/>
  <c r="I21" i="21"/>
  <c r="F21" i="21"/>
  <c r="I20" i="21"/>
  <c r="F20" i="21"/>
  <c r="I19" i="21"/>
  <c r="F19" i="21"/>
  <c r="I18" i="21"/>
  <c r="F18" i="21"/>
  <c r="I17" i="21"/>
  <c r="F17" i="21"/>
  <c r="I16" i="21"/>
  <c r="F16" i="21"/>
  <c r="I15" i="21"/>
  <c r="F15" i="21"/>
  <c r="I14" i="21"/>
  <c r="F14" i="21"/>
  <c r="H13" i="21"/>
  <c r="G13" i="21"/>
  <c r="I13" i="21" s="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F61" i="24" s="1"/>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F49" i="24" s="1"/>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F35" i="24" s="1"/>
  <c r="I34" i="24"/>
  <c r="F34" i="24"/>
  <c r="I33" i="24"/>
  <c r="F33" i="24"/>
  <c r="H32" i="24"/>
  <c r="G32" i="24"/>
  <c r="I32" i="24" s="1"/>
  <c r="E32" i="24"/>
  <c r="E31" i="24" s="1"/>
  <c r="D32" i="24"/>
  <c r="I30" i="24"/>
  <c r="F30" i="24"/>
  <c r="I29" i="24"/>
  <c r="F29" i="24"/>
  <c r="H28" i="24"/>
  <c r="G28" i="24"/>
  <c r="E28" i="24"/>
  <c r="D28" i="24"/>
  <c r="I27" i="24"/>
  <c r="F27" i="24"/>
  <c r="I26" i="24"/>
  <c r="F26" i="24"/>
  <c r="H25" i="24"/>
  <c r="G25" i="24"/>
  <c r="E25" i="24"/>
  <c r="E24" i="24" s="1"/>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E72" i="24" s="1"/>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F63" i="20"/>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I28" i="21" l="1"/>
  <c r="H31" i="24"/>
  <c r="F32" i="24"/>
  <c r="I108" i="20"/>
  <c r="E24" i="21"/>
  <c r="I25" i="21"/>
  <c r="I32" i="21"/>
  <c r="I53" i="24"/>
  <c r="F38" i="24"/>
  <c r="H24" i="24"/>
  <c r="I105" i="20"/>
  <c r="I85" i="20"/>
  <c r="I8" i="20"/>
  <c r="I74" i="24"/>
  <c r="I66" i="24"/>
  <c r="I45" i="24"/>
  <c r="H72" i="24"/>
  <c r="I92" i="20"/>
  <c r="I25" i="20"/>
  <c r="I11" i="20"/>
  <c r="I28" i="24"/>
  <c r="I7" i="21"/>
  <c r="G21" i="20"/>
  <c r="G15" i="20" s="1"/>
  <c r="I77" i="20"/>
  <c r="I49" i="21"/>
  <c r="I66" i="21"/>
  <c r="H6" i="22"/>
  <c r="H58" i="22" s="1"/>
  <c r="H60" i="22" s="1"/>
  <c r="H62" i="22" s="1"/>
  <c r="H21" i="20"/>
  <c r="H15" i="20" s="1"/>
  <c r="H73"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F31" i="24" s="1"/>
  <c r="I30" i="20"/>
  <c r="G53" i="20"/>
  <c r="E76" i="20"/>
  <c r="F76" i="20" s="1"/>
  <c r="F97" i="20"/>
  <c r="G31" i="21"/>
  <c r="I31" i="21" s="1"/>
  <c r="I17" i="20"/>
  <c r="F22" i="20"/>
  <c r="I36" i="20"/>
  <c r="E53" i="20"/>
  <c r="F53" i="20" s="1"/>
  <c r="I112" i="20"/>
  <c r="G24" i="24"/>
  <c r="I24" i="24" s="1"/>
  <c r="E44" i="24"/>
  <c r="E73" i="24" s="1"/>
  <c r="F25" i="21"/>
  <c r="E31" i="21"/>
  <c r="F31" i="21" s="1"/>
  <c r="H44" i="21"/>
  <c r="H65" i="21" s="1"/>
  <c r="H69" i="21" s="1"/>
  <c r="H83" i="21" s="1"/>
  <c r="F25" i="24"/>
  <c r="F72" i="24"/>
  <c r="G24" i="21"/>
  <c r="G44" i="21"/>
  <c r="G72" i="21"/>
  <c r="H72" i="21"/>
  <c r="I7" i="24"/>
  <c r="I25" i="24"/>
  <c r="G72" i="24"/>
  <c r="F7" i="24"/>
  <c r="D24" i="24"/>
  <c r="D44" i="24"/>
  <c r="G31" i="24"/>
  <c r="I31" i="24" s="1"/>
  <c r="I97" i="20"/>
  <c r="G62" i="20"/>
  <c r="I62" i="20" s="1"/>
  <c r="F62" i="20"/>
  <c r="H73" i="24" l="1"/>
  <c r="I72" i="24"/>
  <c r="F44" i="24"/>
  <c r="H65" i="24"/>
  <c r="H69" i="24" s="1"/>
  <c r="H83" i="24" s="1"/>
  <c r="I44" i="24"/>
  <c r="E65" i="24"/>
  <c r="E69" i="24" s="1"/>
  <c r="E83" i="24" s="1"/>
  <c r="I76" i="20"/>
  <c r="I53" i="20"/>
  <c r="I15" i="20"/>
  <c r="I21" i="20"/>
  <c r="E65" i="21"/>
  <c r="E69" i="21" s="1"/>
  <c r="E83" i="21" s="1"/>
  <c r="I124" i="20"/>
  <c r="D65" i="24"/>
  <c r="E15" i="20"/>
  <c r="F21" i="20"/>
  <c r="H73" i="21"/>
  <c r="I44" i="21"/>
  <c r="I72" i="21"/>
  <c r="E73" i="21"/>
  <c r="F73" i="21" s="1"/>
  <c r="E124" i="20"/>
  <c r="F124" i="20" s="1"/>
  <c r="F24" i="21"/>
  <c r="G73" i="21"/>
  <c r="I24" i="21"/>
  <c r="G65" i="21"/>
  <c r="D73" i="24"/>
  <c r="F73" i="24" s="1"/>
  <c r="F24" i="24"/>
  <c r="G73" i="24"/>
  <c r="G65" i="24"/>
  <c r="G73" i="20"/>
  <c r="I73" i="20" s="1"/>
  <c r="I73" i="24" l="1"/>
  <c r="F65"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<sst xmlns="http://schemas.openxmlformats.org/spreadsheetml/2006/main" count="601" uniqueCount="576">
  <si>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</si>
  <si>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</si>
  <si>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</si>
  <si>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</si>
  <si>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</si>
  <si>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</si>
  <si>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</si>
  <si>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</si>
  <si>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</si>
  <si>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</si>
  <si>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</si>
  <si>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</si>
  <si>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</si>
  <si>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</si>
  <si>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</si>
  <si>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</si>
  <si>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</si>
  <si>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</si>
  <si>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</si>
  <si>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</si>
  <si>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</si>
  <si>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</si>
  <si>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</si>
  <si>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</si>
  <si>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</si>
  <si>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</si>
  <si>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</si>
  <si>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</si>
  <si>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</si>
  <si>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</si>
  <si>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</si>
  <si>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</si>
  <si>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</si>
  <si>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</si>
  <si>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</si>
  <si>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</si>
  <si>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</si>
  <si>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</si>
  <si>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</si>
  <si>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</si>
  <si>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</si>
  <si>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</si>
  <si>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</si>
  <si>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</si>
  <si>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</si>
  <si>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</si>
  <si>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</si>
  <si>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</si>
  <si>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</si>
  <si>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</si>
  <si>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</si>
  <si>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</si>
  <si>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</si>
  <si>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</si>
  <si>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</si>
  <si>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</si>
  <si>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</si>
  <si>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</si>
  <si>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</si>
  <si>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</si>
  <si>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</si>
  <si>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</si>
  <si>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</si>
  <si>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</si>
  <si>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</si>
  <si>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</si>
  <si>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</si>
  <si>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</si>
  <si>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</si>
  <si>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</si>
  <si>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</si>
  <si>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</si>
  <si>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</si>
  <si>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</si>
  <si>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</si>
  <si>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</si>
  <si>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</si>
  <si>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</si>
  <si>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</si>
  <si>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</si>
  <si>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</si>
  <si>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</si>
  <si>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</si>
  <si>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</si>
  <si>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</si>
  <si>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</si>
  <si>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</si>
  <si>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</si>
  <si>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</si>
  <si>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</si>
  <si>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</si>
  <si>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</si>
  <si>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</si>
  <si>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</si>
  <si>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</si>
  <si>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</si>
  <si>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</si>
  <si>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</si>
  <si>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</si>
  <si>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</si>
  <si>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</si>
  <si>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</si>
  <si>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</si>
  <si>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</si>
  <si>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</si>
  <si>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</si>
  <si>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</si>
  <si>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</si>
  <si>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</si>
  <si>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</si>
  <si>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</si>
  <si>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</si>
  <si>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</si>
  <si>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</si>
  <si>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</si>
  <si>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</si>
  <si>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</si>
  <si>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</si>
  <si>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</si>
  <si>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</si>
  <si>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</si>
  <si>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</si>
  <si>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</si>
  <si>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</si>
  <si>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</si>
  <si>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</si>
  <si>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</si>
  <si>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</si>
  <si>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</si>
  <si>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</si>
  <si>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</si>
  <si>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</si>
  <si>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</si>
  <si>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</si>
  <si>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</si>
  <si>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</si>
  <si>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</si>
  <si>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</si>
  <si>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</si>
  <si>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</si>
  <si>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</si>
  <si>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</si>
  <si>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</si>
  <si>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</si>
  <si>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</si>
  <si>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</si>
  <si>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</si>
  <si>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</si>
  <si>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</si>
  <si>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</si>
  <si>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</si>
  <si>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</si>
  <si>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</si>
  <si>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</si>
  <si>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</si>
  <si>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</si>
  <si>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</si>
  <si>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</si>
  <si>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</si>
  <si>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</si>
  <si>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</si>
  <si>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</si>
  <si>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</si>
  <si>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</si>
  <si>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</si>
  <si>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</si>
  <si>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</si>
  <si>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</si>
  <si>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</si>
  <si>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</si>
  <si>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</si>
  <si>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</si>
  <si>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</si>
  <si>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</si>
  <si>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</si>
  <si>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</si>
  <si>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</si>
  <si>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</si>
  <si>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</si>
  <si>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</si>
  <si>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</si>
  <si>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</si>
  <si>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</si>
  <si>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</si>
  <si>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</si>
  <si>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</si>
  <si>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</si>
  <si>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</si>
  <si>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</si>
  <si>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</si>
  <si>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</si>
  <si>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</si>
  <si>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</si>
  <si>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</si>
  <si>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</si>
  <si>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</si>
  <si>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</si>
  <si>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</si>
  <si>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</si>
  <si>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</si>
  <si>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</si>
  <si>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</si>
  <si>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</si>
  <si>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</si>
  <si>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</si>
  <si>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</si>
  <si>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</si>
  <si>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</si>
  <si>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</si>
  <si>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</si>
  <si>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</si>
  <si>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</si>
  <si>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</si>
  <si>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</si>
  <si>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</si>
  <si>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</si>
  <si>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</si>
  <si>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</si>
  <si>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</si>
  <si>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</si>
  <si>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</si>
  <si>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</si>
  <si>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</si>
  <si>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</si>
  <si>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</si>
  <si>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</si>
  <si>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</si>
  <si>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</si>
  <si>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</si>
  <si>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</si>
  <si>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</si>
  <si>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</si>
  <si>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</si>
  <si>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</si>
  <si>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</si>
  <si>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</si>
  <si>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</si>
  <si>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</si>
  <si>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</si>
  <si>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</si>
  <si>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</si>
  <si>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</si>
  <si>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</si>
  <si>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</si>
  <si>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</si>
  <si>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</si>
  <si>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</si>
  <si>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</si>
  <si>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</si>
  <si>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</si>
  <si>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</si>
  <si>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</si>
  <si>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</si>
  <si>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</si>
  <si>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</si>
  <si>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</si>
  <si>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</si>
  <si>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</si>
  <si>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</si>
  <si>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</si>
  <si>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</si>
  <si>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</si>
  <si>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</si>
  <si>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</si>
  <si>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</si>
  <si>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</si>
  <si>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</si>
  <si>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</si>
  <si>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</si>
  <si>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</si>
  <si>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</si>
  <si>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</si>
  <si>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</si>
  <si>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</si>
  <si>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</si>
  <si>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</si>
  <si>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</si>
  <si>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</si>
  <si>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</si>
  <si>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</si>
  <si>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</si>
  <si>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</si>
  <si>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</si>
  <si>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</si>
  <si>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</si>
  <si>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</si>
  <si>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</si>
  <si>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</si>
  <si>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</si>
  <si>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</si>
  <si>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</si>
  <si>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</si>
  <si>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</si>
  <si>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</si>
  <si>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</si>
  <si>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</si>
  <si>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</si>
  <si>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</si>
  <si>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</si>
  <si>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</si>
  <si>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</si>
  <si>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</si>
  <si>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</si>
  <si>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</si>
  <si>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</si>
  <si>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</si>
  <si>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</si>
  <si>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</si>
  <si>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</si>
  <si>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</si>
  <si>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</si>
  <si>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</si>
  <si>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</si>
  <si>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</si>
  <si>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</si>
  <si>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</si>
  <si>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</si>
  <si>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</si>
  <si>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</si>
  <si>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</si>
  <si>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</si>
  <si>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</si>
  <si>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</si>
  <si>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</si>
  <si>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</si>
  <si>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</si>
  <si>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</si>
  <si>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</si>
  <si>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</si>
  <si>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</si>
  <si>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</si>
  <si>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</si>
  <si>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</si>
  <si>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</si>
  <si>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</si>
  <si>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</si>
  <si>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</si>
  <si>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</si>
  <si>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</si>
  <si>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</si>
  <si>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</si>
  <si>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</si>
  <si>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</si>
  <si>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</si>
  <si>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</si>
  <si>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</si>
  <si>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</si>
  <si>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</si>
  <si>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</si>
  <si>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</si>
  <si>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</si>
  <si>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</si>
  <si>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</si>
  <si>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</si>
  <si>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</si>
  <si>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</si>
  <si>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</si>
  <si>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</si>
  <si>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</si>
  <si>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</si>
  <si>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</si>
  <si>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</si>
  <si>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</si>
  <si>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</si>
  <si>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</si>
  <si>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</si>
  <si>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</si>
  <si>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</si>
  <si>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</si>
  <si>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</si>
  <si>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</si>
  <si>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</si>
  <si>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</si>
  <si>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</si>
  <si>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</si>
  <si>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</si>
  <si>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</si>
  <si>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</si>
  <si>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</si>
  <si>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</si>
  <si>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</si>
  <si>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</si>
  <si>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</si>
  <si>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</si>
  <si>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</si>
  <si>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</si>
  <si>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</si>
  <si>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</si>
  <si>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</si>
  <si>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</si>
  <si>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</si>
  <si>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</si>
  <si>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</si>
  <si>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</si>
  <si>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</si>
  <si>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</si>
  <si>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</si>
  <si>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</si>
  <si>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</si>
  <si>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</si>
  <si>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</si>
  <si>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</si>
  <si>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</si>
  <si>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</si>
  <si>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</si>
  <si>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</si>
  <si>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</si>
  <si>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</si>
  <si>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</si>
  <si>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</si>
  <si>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</si>
  <si>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</si>
  <si>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</si>
  <si>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</si>
  <si>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</si>
  <si>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</si>
  <si>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</si>
  <si>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</si>
  <si>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</si>
  <si>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</si>
  <si>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</si>
  <si>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</si>
  <si>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</si>
  <si>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</si>
  <si>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</si>
  <si>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</si>
  <si>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</si>
  <si>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</si>
  <si>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</si>
  <si>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</si>
  <si>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</si>
  <si>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</si>
  <si>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</si>
  <si>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</si>
  <si>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</si>
  <si>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</si>
  <si>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</si>
  <si>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</si>
  <si>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</si>
  <si>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</si>
  <si>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</si>
  <si>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</si>
  <si>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</si>
  <si>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</si>
  <si>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</si>
  <si>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</si>
  <si>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</si>
  <si>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</si>
  <si>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</si>
  <si>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</si>
  <si>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</si>
  <si>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</si>
  <si>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</si>
  <si>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</si>
  <si>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</si>
  <si>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</si>
  <si>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</si>
  <si>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</si>
  <si>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</si>
  <si>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</si>
  <si>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</si>
  <si>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</si>
  <si>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</si>
  <si>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</si>
  <si>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</si>
  <si>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</si>
  <si>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</si>
  <si>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</si>
  <si>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</si>
  <si>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</si>
  <si>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</si>
  <si>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</si>
  <si>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</si>
  <si>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</si>
  <si>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</si>
  <si>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</si>
  <si>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</si>
  <si>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</si>
  <si>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</si>
  <si>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</si>
  <si>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</si>
  <si>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</si>
  <si>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</si>
  <si>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</si>
  <si>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As at: 31.12.2021.</t>
  </si>
  <si>
    <t>03276147</t>
  </si>
  <si>
    <t>HR</t>
  </si>
  <si>
    <t>080051022</t>
  </si>
  <si>
    <t>26187994862</t>
  </si>
  <si>
    <t>74780000M0GHQ1VXJU20</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</si>
  <si>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</si>
  <si>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</si>
  <si>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</si>
  <si>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</si>
  <si>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</si>
  <si>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</si>
  <si>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</si>
  <si>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</si>
  <si>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</si>
  <si>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</si>
  <si>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</si>
  <si>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</si>
  <si>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</si>
  <si>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</si>
  <si>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</si>
  <si>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</si>
  <si>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</si>
  <si>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</si>
  <si>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</si>
  <si>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</si>
  <si>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</si>
  <si>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</si>
  <si>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</si>
  <si>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</si>
  <si>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</si>
  <si>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</si>
  <si>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</si>
  <si>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</si>
  <si>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</si>
  <si>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</si>
  <si>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</si>
  <si>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</si>
  <si>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</si>
  <si>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</si>
  <si>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</si>
  <si>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</si>
  <si>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</si>
  <si>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</si>
  <si>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</si>
  <si>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</si>
  <si>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</si>
  <si>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</si>
  <si>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</si>
  <si>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</si>
  <si>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</si>
  <si>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</si>
  <si>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</si>
  <si>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</si>
  <si>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</si>
  <si>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</si>
  <si>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</si>
  <si>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2020.</t>
  </si>
  <si>
    <t>Details are disclosed in the notes to the quarterly report</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</si>
  <si>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</si>
  <si>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</si>
  <si>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</si>
  <si>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</si>
  <si>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</si>
  <si>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</si>
  <si>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</si>
  <si>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</si>
  <si>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</si>
  <si>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</si>
  <si>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</si>
  <si>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</si>
  <si>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</si>
  <si>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</si>
  <si>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</si>
  <si>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</si>
  <si>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</si>
  <si>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</si>
  <si>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</si>
  <si>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</si>
  <si>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</si>
  <si>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</si>
  <si>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</si>
  <si>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</si>
  <si>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</si>
  <si>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1.1.2021. - 31.12.2021.</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</si>
  <si>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Details are disclosed in the quarterly management report within consolidated unaudited quarterly report, for the period 1 January 2021 - 31 December 2021</t>
  </si>
  <si>
    <t>Details are disclosed in the notes to the consolidated unaudited quarterly report, for the period 1 January 2021 - 31 December 2021</t>
  </si>
  <si>
    <t>The consolidated unaudited quarterly report, for the period 1 January 2021 - 31 December 2021  is prepared applying the same accounting policies as in the latest annual financial statements for 2020,</t>
  </si>
  <si>
    <t>The Annual Financial Report for 2020, for the purpose of understanding the information published in the notes to the financial statements prepared for the fourth-quarter of 2021, is available on the company's official website,</t>
  </si>
  <si>
    <t>For the period: 1.1.2021. - 31.12.2021.</t>
  </si>
  <si>
    <t>For the period 1.1.2021. - 31.12.2021.</t>
  </si>
  <si>
    <t>For the period: 1.10.2021. - 31.12.2021.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</si>
</sst>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5"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3">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83">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3" fillId="0" borderId="28" xfId="0" applyNumberFormat="1" applyFont="1" applyFill="1" applyBorder="1" applyAlignment="1" applyProtection="1">
      <alignment horizontal="right" vertical="center" shrinkToFit="1"/>
      <protection locked="0"/>
    </xf>
    <xf numFmtId="3" fontId="3" fillId="0" borderId="29" xfId="0" applyNumberFormat="1" applyFont="1" applyFill="1" applyBorder="1" applyAlignment="1" applyProtection="1">
      <alignment horizontal="right" vertical="center" shrinkToFit="1"/>
      <protection locked="0"/>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3" fillId="0" borderId="39" xfId="0" applyNumberFormat="1" applyFont="1" applyFill="1" applyBorder="1" applyAlignment="1" applyProtection="1">
      <alignment vertical="center" shrinkToFit="1"/>
      <protection locked="0"/>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6" fillId="0" borderId="44" xfId="0" applyNumberFormat="1" applyFont="1" applyFill="1" applyBorder="1" applyAlignment="1" applyProtection="1">
      <alignment horizontal="right" vertical="center" shrinkToFit="1"/>
      <protection locked="0"/>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11" borderId="46"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7" xfId="5" applyFont="1" applyFill="1" applyBorder="1" applyAlignment="1" applyProtection="1">
      <alignment horizontal="center" vertical="center"/>
      <protection locked="0"/>
    </xf>
    <xf numFmtId="0" fontId="5" fillId="7" borderId="51" xfId="6" applyFont="1" applyFill="1" applyBorder="1" applyAlignment="1" applyProtection="1">
      <alignment horizontal="center" vertical="center"/>
      <protection locked="0"/>
    </xf>
    <xf numFmtId="0" fontId="5" fillId="7" borderId="49" xfId="6" quotePrefix="1" applyFont="1" applyFill="1" applyBorder="1" applyAlignment="1" applyProtection="1">
      <alignment horizontal="center" vertical="center"/>
      <protection locked="0"/>
    </xf>
    <xf numFmtId="0" fontId="5" fillId="7" borderId="51" xfId="6" quotePrefix="1" applyFont="1" applyFill="1" applyBorder="1" applyAlignment="1" applyProtection="1">
      <alignment horizontal="center" vertical="center"/>
      <protection locked="0"/>
    </xf>
    <xf numFmtId="0" fontId="10" fillId="0" borderId="0" xfId="0" applyFont="1"/>
    <xf numFmtId="0" fontId="12" fillId="0" borderId="0" xfId="0" applyFont="1"/>
    <xf numFmtId="0" fontId="12" fillId="0" borderId="0" xfId="0" applyFont="1" applyAlignment="1">
      <alignment vertical="center"/>
    </xf>
    <xf numFmtId="0" fontId="5" fillId="7" borderId="48" xfId="6" applyFont="1" applyFill="1" applyBorder="1" applyAlignment="1" applyProtection="1">
      <alignment horizontal="right" vertical="center"/>
      <protection locked="0"/>
    </xf>
    <xf numFmtId="0" fontId="5" fillId="7" borderId="10" xfId="6" applyFont="1" applyFill="1" applyBorder="1" applyAlignment="1" applyProtection="1">
      <alignment horizontal="right" vertical="center"/>
      <protection locked="0"/>
    </xf>
    <xf numFmtId="0" fontId="5" fillId="7" borderId="49" xfId="6" applyFont="1" applyFill="1" applyBorder="1" applyAlignment="1" applyProtection="1">
      <alignment horizontal="right" vertical="center"/>
      <protection locked="0"/>
    </xf>
    <xf numFmtId="0" fontId="6" fillId="4" borderId="46" xfId="5" applyFont="1" applyFill="1" applyBorder="1" applyAlignment="1">
      <alignment horizontal="right" vertical="center" wrapText="1"/>
    </xf>
    <xf numFmtId="0" fontId="6" fillId="4" borderId="0" xfId="5" applyFont="1" applyFill="1" applyBorder="1" applyAlignment="1">
      <alignment horizontal="right" vertical="center" wrapText="1"/>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4" borderId="0" xfId="5" applyFont="1" applyFill="1" applyBorder="1"/>
    <xf numFmtId="0" fontId="28" fillId="7" borderId="48" xfId="0" applyFont="1" applyFill="1" applyBorder="1" applyAlignment="1" applyProtection="1">
      <alignment vertical="center"/>
      <protection locked="0"/>
    </xf>
    <xf numFmtId="0" fontId="28" fillId="7" borderId="10" xfId="0" applyFont="1" applyFill="1" applyBorder="1" applyAlignment="1" applyProtection="1">
      <alignment vertical="center"/>
      <protection locked="0"/>
    </xf>
    <xf numFmtId="0" fontId="28" fillId="7" borderId="49" xfId="0" applyFont="1" applyFill="1" applyBorder="1" applyAlignment="1" applyProtection="1">
      <alignment vertical="center"/>
      <protection locked="0"/>
    </xf>
    <xf numFmtId="0" fontId="5" fillId="7" borderId="48"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9" xfId="6" applyFont="1" applyFill="1" applyBorder="1" applyAlignment="1" applyProtection="1">
      <alignment vertical="center"/>
      <protection locked="0"/>
    </xf>
    <xf numFmtId="0" fontId="6" fillId="4" borderId="0" xfId="5" applyFont="1" applyFill="1" applyBorder="1" applyAlignment="1">
      <alignment vertical="center"/>
    </xf>
    <xf numFmtId="49" fontId="5" fillId="7" borderId="48" xfId="0" applyNumberFormat="1" applyFont="1" applyFill="1" applyBorder="1" applyAlignment="1" applyProtection="1">
      <alignment vertical="center"/>
      <protection locked="0"/>
    </xf>
    <xf numFmtId="49" fontId="5" fillId="7" borderId="10" xfId="0" applyNumberFormat="1" applyFont="1" applyFill="1" applyBorder="1" applyAlignment="1" applyProtection="1">
      <alignment vertical="center"/>
      <protection locked="0"/>
    </xf>
    <xf numFmtId="49" fontId="5" fillId="7" borderId="49" xfId="0" applyNumberFormat="1" applyFont="1" applyFill="1" applyBorder="1" applyAlignment="1" applyProtection="1">
      <alignment vertical="center"/>
      <protection locked="0"/>
    </xf>
    <xf numFmtId="0" fontId="6"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28" fillId="4" borderId="0" xfId="5" applyFont="1" applyFill="1" applyBorder="1" applyAlignment="1">
      <alignment vertical="top"/>
    </xf>
    <xf numFmtId="0" fontId="6" fillId="4" borderId="0" xfId="5" applyFont="1" applyFill="1" applyBorder="1" applyAlignment="1">
      <alignment vertical="top"/>
    </xf>
    <xf numFmtId="0" fontId="28" fillId="4" borderId="0" xfId="5" applyFont="1" applyFill="1" applyBorder="1" applyProtection="1">
      <protection locked="0"/>
    </xf>
    <xf numFmtId="0" fontId="28" fillId="4" borderId="0" xfId="5" applyFont="1" applyFill="1" applyBorder="1" applyAlignment="1">
      <alignment vertical="top" wrapText="1"/>
    </xf>
    <xf numFmtId="0" fontId="6" fillId="4" borderId="46" xfId="5" applyFont="1" applyFill="1" applyBorder="1" applyAlignment="1">
      <alignment horizontal="center" vertical="center"/>
    </xf>
    <xf numFmtId="0" fontId="6" fillId="4" borderId="46" xfId="5" applyFont="1" applyFill="1" applyBorder="1" applyAlignment="1">
      <alignment horizontal="right" vertical="center"/>
    </xf>
    <xf numFmtId="0" fontId="6" fillId="4" borderId="0" xfId="5" applyFont="1" applyFill="1" applyBorder="1" applyAlignment="1">
      <alignment horizontal="right" vertical="center"/>
    </xf>
    <xf numFmtId="0" fontId="29" fillId="4" borderId="0" xfId="5" applyFont="1" applyFill="1" applyBorder="1" applyAlignment="1">
      <alignment vertical="center"/>
    </xf>
    <xf numFmtId="0" fontId="28" fillId="7" borderId="48" xfId="0" applyFont="1" applyFill="1" applyBorder="1" applyProtection="1">
      <protection locked="0"/>
    </xf>
    <xf numFmtId="0" fontId="28" fillId="7" borderId="10" xfId="0" applyFont="1" applyFill="1" applyBorder="1" applyProtection="1">
      <protection locked="0"/>
    </xf>
    <xf numFmtId="0" fontId="28" fillId="7" borderId="49" xfId="0" applyFont="1" applyFill="1" applyBorder="1" applyProtection="1">
      <protection locked="0"/>
    </xf>
    <xf numFmtId="0" fontId="28" fillId="7" borderId="48" xfId="6" applyFont="1" applyFill="1" applyBorder="1" applyProtection="1">
      <protection locked="0"/>
    </xf>
    <xf numFmtId="0" fontId="28" fillId="7" borderId="10" xfId="6" applyFont="1" applyFill="1" applyBorder="1" applyProtection="1">
      <protection locked="0"/>
    </xf>
    <xf numFmtId="0" fontId="28" fillId="7" borderId="49" xfId="6" applyFont="1" applyFill="1" applyBorder="1" applyProtection="1">
      <protection locked="0"/>
    </xf>
    <xf numFmtId="0" fontId="5" fillId="7" borderId="48" xfId="6"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0" fontId="5" fillId="7" borderId="48" xfId="0" applyFont="1" applyFill="1" applyBorder="1" applyAlignment="1" applyProtection="1">
      <alignment horizontal="center" vertical="center"/>
      <protection locked="0"/>
    </xf>
    <xf numFmtId="0" fontId="5" fillId="7" borderId="49" xfId="0"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47" xfId="5" applyFont="1" applyFill="1" applyBorder="1" applyAlignment="1">
      <alignment horizontal="right" vertical="center" wrapText="1"/>
    </xf>
    <xf numFmtId="49" fontId="5" fillId="7" borderId="48" xfId="6" applyNumberFormat="1" applyFont="1" applyFill="1" applyBorder="1" applyAlignment="1" applyProtection="1">
      <alignment horizontal="center" vertical="center"/>
      <protection locked="0"/>
    </xf>
    <xf numFmtId="49" fontId="5" fillId="7" borderId="49" xfId="6" applyNumberFormat="1" applyFont="1" applyFill="1" applyBorder="1" applyAlignment="1" applyProtection="1">
      <alignment horizontal="center" vertical="center"/>
      <protection locked="0"/>
    </xf>
    <xf numFmtId="0" fontId="29" fillId="4" borderId="46" xfId="5" applyFont="1" applyFill="1" applyBorder="1" applyAlignment="1">
      <alignment vertical="center"/>
    </xf>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7" xfId="5" applyFont="1" applyFill="1" applyBorder="1" applyAlignment="1">
      <alignment horizontal="right" vertical="center"/>
    </xf>
    <xf numFmtId="0" fontId="28" fillId="4" borderId="0" xfId="5" applyFont="1" applyFill="1" applyBorder="1" applyAlignment="1">
      <alignment wrapText="1"/>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28" fillId="4" borderId="46" xfId="5" applyFont="1" applyFill="1" applyBorder="1" applyAlignment="1">
      <alignment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Border="1" applyAlignment="1" applyProtection="1">
      <alignment vertical="center" wrapText="1"/>
    </xf>
    <xf numFmtId="0" fontId="3" fillId="6" borderId="44" xfId="0" applyFont="1" applyFill="1" applyBorder="1" applyAlignment="1" applyProtection="1">
      <alignment vertical="center" wrapText="1"/>
    </xf>
    <xf numFmtId="0" fontId="3" fillId="0" borderId="44" xfId="0" applyFont="1" applyFill="1" applyBorder="1" applyAlignment="1" applyProtection="1">
      <alignment vertical="center" wrapText="1"/>
    </xf>
    <xf numFmtId="0" fontId="8" fillId="6" borderId="44" xfId="0" applyFont="1" applyFill="1" applyBorder="1" applyAlignment="1" applyProtection="1">
      <alignment vertical="center" wrapText="1"/>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8" fillId="0" borderId="44" xfId="0" applyFont="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3" fillId="0" borderId="27" xfId="0" applyFont="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2" fillId="0" borderId="44" xfId="0" applyFont="1" applyFill="1" applyBorder="1" applyAlignment="1" applyProtection="1">
      <alignment vertical="center" wrapText="1"/>
    </xf>
    <xf numFmtId="0" fontId="8"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vertical="center" wrapText="1"/>
    </xf>
    <xf numFmtId="0" fontId="8" fillId="0" borderId="39" xfId="0" applyFont="1" applyFill="1" applyBorder="1" applyAlignment="1" applyProtection="1">
      <alignment vertical="center" wrapText="1"/>
    </xf>
    <xf numFmtId="0" fontId="3" fillId="0" borderId="39" xfId="0" applyFont="1" applyBorder="1" applyAlignment="1" applyProtection="1">
      <alignment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3" fillId="6" borderId="39" xfId="0" applyFont="1" applyFill="1" applyBorder="1" applyAlignment="1" applyProtection="1">
      <alignment vertical="center"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4" fontId="13" fillId="6" borderId="44" xfId="0" applyNumberFormat="1" applyFont="1" applyFill="1" applyBorder="1" applyAlignment="1" applyProtection="1">
      <alignment horizontal="left" vertical="center" wrapText="1"/>
    </xf>
    <xf numFmtId="4" fontId="14" fillId="0"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4" fontId="5" fillId="2" borderId="44" xfId="0" applyNumberFormat="1" applyFont="1" applyFill="1" applyBorder="1" applyAlignment="1" applyProtection="1">
      <alignment horizontal="center"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96E49864-4D69-4686-82DC-0FAA94086639}"/>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showGridLines="0" tabSelected="1" zoomScale="80" zoomScaleNormal="80" workbookViewId="0">
      <selection activeCell="L10" sqref="L10"/>
    </sheetView>
  </sheetViews>
  <sheetFormatPr defaultColWidth="9.140625" defaultRowHeight="15" x14ac:dyDescent="0.25"/>
  <cols>
    <col min="1" max="3" width="9.140625" style="77"/>
    <col min="4" max="4" width="18.140625" style="77" customWidth="1"/>
    <col min="5" max="8" width="9.140625" style="77"/>
    <col min="9" max="9" width="20" style="77" customWidth="1"/>
    <col min="10" max="16384" width="9.140625" style="77"/>
  </cols>
  <sheetData>
    <row r="1" spans="1:10" ht="15.75" x14ac:dyDescent="0.25">
      <c r="A1" s="193" t="s">
        <v>0</v>
      </c>
      <c r="B1" s="194"/>
      <c r="C1" s="194"/>
      <c r="D1" s="75"/>
      <c r="E1" s="75"/>
      <c r="F1" s="75"/>
      <c r="G1" s="75"/>
      <c r="H1" s="75"/>
      <c r="I1" s="75"/>
      <c r="J1" s="76"/>
    </row>
    <row r="2" spans="1:10" ht="14.45" customHeight="1" x14ac:dyDescent="0.25">
      <c r="A2" s="195" t="s">
        <v>1</v>
      </c>
      <c r="B2" s="196"/>
      <c r="C2" s="196"/>
      <c r="D2" s="196"/>
      <c r="E2" s="196"/>
      <c r="F2" s="196"/>
      <c r="G2" s="196"/>
      <c r="H2" s="196"/>
      <c r="I2" s="196"/>
      <c r="J2" s="197"/>
    </row>
    <row r="3" spans="1:10" x14ac:dyDescent="0.25">
      <c r="A3" s="78"/>
      <c r="B3" s="79"/>
      <c r="C3" s="79"/>
      <c r="D3" s="79"/>
      <c r="E3" s="79"/>
      <c r="F3" s="79"/>
      <c r="G3" s="79"/>
      <c r="H3" s="79"/>
      <c r="I3" s="79"/>
      <c r="J3" s="80"/>
    </row>
    <row r="4" spans="1:10" ht="33.6" customHeight="1" x14ac:dyDescent="0.25">
      <c r="A4" s="198" t="s">
        <v>2</v>
      </c>
      <c r="B4" s="199"/>
      <c r="C4" s="199"/>
      <c r="D4" s="199"/>
      <c r="E4" s="200">
        <v>44197</v>
      </c>
      <c r="F4" s="201"/>
      <c r="G4" s="81" t="s">
        <v>3</v>
      </c>
      <c r="H4" s="200">
        <v>44561</v>
      </c>
      <c r="I4" s="201"/>
      <c r="J4" s="82"/>
    </row>
    <row r="5" spans="1:10" s="83" customFormat="1" ht="10.15" customHeight="1" x14ac:dyDescent="0.25">
      <c r="A5" s="202"/>
      <c r="B5" s="203"/>
      <c r="C5" s="203"/>
      <c r="D5" s="203"/>
      <c r="E5" s="203"/>
      <c r="F5" s="203"/>
      <c r="G5" s="203"/>
      <c r="H5" s="203"/>
      <c r="I5" s="203"/>
      <c r="J5" s="204"/>
    </row>
    <row r="6" spans="1:10" ht="20.45" customHeight="1" x14ac:dyDescent="0.25">
      <c r="A6" s="84"/>
      <c r="B6" s="85" t="s">
        <v>4</v>
      </c>
      <c r="C6" s="86"/>
      <c r="D6" s="86"/>
      <c r="E6" s="92">
        <v>2021</v>
      </c>
      <c r="F6" s="87"/>
      <c r="G6" s="81"/>
      <c r="H6" s="87"/>
      <c r="I6" s="88"/>
      <c r="J6" s="89"/>
    </row>
    <row r="7" spans="1:10" s="91" customFormat="1" ht="10.9" customHeight="1" x14ac:dyDescent="0.25">
      <c r="A7" s="84"/>
      <c r="B7" s="86"/>
      <c r="C7" s="86"/>
      <c r="D7" s="86"/>
      <c r="E7" s="90"/>
      <c r="F7" s="90"/>
      <c r="G7" s="81"/>
      <c r="H7" s="87"/>
      <c r="I7" s="88"/>
      <c r="J7" s="89"/>
    </row>
    <row r="8" spans="1:10" ht="20.45" customHeight="1" x14ac:dyDescent="0.25">
      <c r="A8" s="84"/>
      <c r="B8" s="85" t="s">
        <v>5</v>
      </c>
      <c r="C8" s="86"/>
      <c r="D8" s="86"/>
      <c r="E8" s="92">
        <v>4</v>
      </c>
      <c r="F8" s="87"/>
      <c r="G8" s="81"/>
      <c r="H8" s="87"/>
      <c r="I8" s="88"/>
      <c r="J8" s="89"/>
    </row>
    <row r="9" spans="1:10" s="91" customFormat="1" ht="10.9" customHeight="1" x14ac:dyDescent="0.25">
      <c r="A9" s="84"/>
      <c r="B9" s="86"/>
      <c r="C9" s="86"/>
      <c r="D9" s="86"/>
      <c r="E9" s="90"/>
      <c r="F9" s="90"/>
      <c r="G9" s="81"/>
      <c r="H9" s="90"/>
      <c r="I9" s="93"/>
      <c r="J9" s="89"/>
    </row>
    <row r="10" spans="1:10" ht="37.9" customHeight="1" x14ac:dyDescent="0.25">
      <c r="A10" s="189" t="s">
        <v>6</v>
      </c>
      <c r="B10" s="190"/>
      <c r="C10" s="190"/>
      <c r="D10" s="190"/>
      <c r="E10" s="190"/>
      <c r="F10" s="190"/>
      <c r="G10" s="190"/>
      <c r="H10" s="190"/>
      <c r="I10" s="190"/>
      <c r="J10" s="94"/>
    </row>
    <row r="11" spans="1:10" ht="24.6" customHeight="1" x14ac:dyDescent="0.25">
      <c r="A11" s="170" t="s">
        <v>7</v>
      </c>
      <c r="B11" s="191"/>
      <c r="C11" s="186" t="s">
        <v>485</v>
      </c>
      <c r="D11" s="187"/>
      <c r="E11" s="95"/>
      <c r="F11" s="139" t="s">
        <v>8</v>
      </c>
      <c r="G11" s="185"/>
      <c r="H11" s="179" t="s">
        <v>486</v>
      </c>
      <c r="I11" s="180"/>
      <c r="J11" s="96"/>
    </row>
    <row r="12" spans="1:10" ht="14.45" customHeight="1" x14ac:dyDescent="0.25">
      <c r="A12" s="97"/>
      <c r="B12" s="98"/>
      <c r="C12" s="98"/>
      <c r="D12" s="98"/>
      <c r="E12" s="192"/>
      <c r="F12" s="192"/>
      <c r="G12" s="192"/>
      <c r="H12" s="192"/>
      <c r="I12" s="99"/>
      <c r="J12" s="96"/>
    </row>
    <row r="13" spans="1:10" ht="21" customHeight="1" x14ac:dyDescent="0.25">
      <c r="A13" s="138" t="s">
        <v>9</v>
      </c>
      <c r="B13" s="185"/>
      <c r="C13" s="186" t="s">
        <v>487</v>
      </c>
      <c r="D13" s="187"/>
      <c r="E13" s="205"/>
      <c r="F13" s="192"/>
      <c r="G13" s="192"/>
      <c r="H13" s="192"/>
      <c r="I13" s="99"/>
      <c r="J13" s="96"/>
    </row>
    <row r="14" spans="1:10" ht="10.9" customHeight="1" x14ac:dyDescent="0.25">
      <c r="A14" s="95"/>
      <c r="B14" s="99"/>
      <c r="C14" s="98"/>
      <c r="D14" s="98"/>
      <c r="E14" s="145"/>
      <c r="F14" s="145"/>
      <c r="G14" s="145"/>
      <c r="H14" s="145"/>
      <c r="I14" s="98"/>
      <c r="J14" s="100"/>
    </row>
    <row r="15" spans="1:10" ht="22.9" customHeight="1" x14ac:dyDescent="0.25">
      <c r="A15" s="138" t="s">
        <v>10</v>
      </c>
      <c r="B15" s="185"/>
      <c r="C15" s="186" t="s">
        <v>488</v>
      </c>
      <c r="D15" s="187"/>
      <c r="E15" s="188"/>
      <c r="F15" s="172"/>
      <c r="G15" s="101" t="s">
        <v>11</v>
      </c>
      <c r="H15" s="181" t="s">
        <v>489</v>
      </c>
      <c r="I15" s="182"/>
      <c r="J15" s="102"/>
    </row>
    <row r="16" spans="1:10" ht="10.9" customHeight="1" x14ac:dyDescent="0.25">
      <c r="A16" s="95"/>
      <c r="B16" s="99"/>
      <c r="C16" s="98"/>
      <c r="D16" s="98"/>
      <c r="E16" s="145"/>
      <c r="F16" s="145"/>
      <c r="G16" s="145"/>
      <c r="H16" s="145"/>
      <c r="I16" s="98"/>
      <c r="J16" s="100"/>
    </row>
    <row r="17" spans="1:10" ht="22.9" customHeight="1" x14ac:dyDescent="0.25">
      <c r="A17" s="103"/>
      <c r="B17" s="101" t="s">
        <v>12</v>
      </c>
      <c r="C17" s="181">
        <v>199</v>
      </c>
      <c r="D17" s="182"/>
      <c r="E17" s="104"/>
      <c r="F17" s="104"/>
      <c r="G17" s="104"/>
      <c r="H17" s="104"/>
      <c r="I17" s="104"/>
      <c r="J17" s="102"/>
    </row>
    <row r="18" spans="1:10" x14ac:dyDescent="0.25">
      <c r="A18" s="183"/>
      <c r="B18" s="184"/>
      <c r="C18" s="145"/>
      <c r="D18" s="145"/>
      <c r="E18" s="145"/>
      <c r="F18" s="145"/>
      <c r="G18" s="145"/>
      <c r="H18" s="145"/>
      <c r="I18" s="98"/>
      <c r="J18" s="100"/>
    </row>
    <row r="19" spans="1:10" x14ac:dyDescent="0.25">
      <c r="A19" s="170" t="s">
        <v>13</v>
      </c>
      <c r="B19" s="171"/>
      <c r="C19" s="149" t="s">
        <v>490</v>
      </c>
      <c r="D19" s="150"/>
      <c r="E19" s="150"/>
      <c r="F19" s="150"/>
      <c r="G19" s="150"/>
      <c r="H19" s="150"/>
      <c r="I19" s="150"/>
      <c r="J19" s="151"/>
    </row>
    <row r="20" spans="1:10" x14ac:dyDescent="0.25">
      <c r="A20" s="97"/>
      <c r="B20" s="98"/>
      <c r="C20" s="105"/>
      <c r="D20" s="98"/>
      <c r="E20" s="145"/>
      <c r="F20" s="145"/>
      <c r="G20" s="145"/>
      <c r="H20" s="145"/>
      <c r="I20" s="98"/>
      <c r="J20" s="100"/>
    </row>
    <row r="21" spans="1:10" x14ac:dyDescent="0.25">
      <c r="A21" s="170" t="s">
        <v>14</v>
      </c>
      <c r="B21" s="171"/>
      <c r="C21" s="179" t="s">
        <v>491</v>
      </c>
      <c r="D21" s="180"/>
      <c r="E21" s="145"/>
      <c r="F21" s="145"/>
      <c r="G21" s="149" t="s">
        <v>492</v>
      </c>
      <c r="H21" s="150"/>
      <c r="I21" s="150"/>
      <c r="J21" s="151"/>
    </row>
    <row r="22" spans="1:10" x14ac:dyDescent="0.25">
      <c r="A22" s="97"/>
      <c r="B22" s="98"/>
      <c r="C22" s="98"/>
      <c r="D22" s="98"/>
      <c r="E22" s="145"/>
      <c r="F22" s="145"/>
      <c r="G22" s="145"/>
      <c r="H22" s="145"/>
      <c r="I22" s="98"/>
      <c r="J22" s="100"/>
    </row>
    <row r="23" spans="1:10" x14ac:dyDescent="0.25">
      <c r="A23" s="170" t="s">
        <v>15</v>
      </c>
      <c r="B23" s="171"/>
      <c r="C23" s="149" t="s">
        <v>493</v>
      </c>
      <c r="D23" s="150"/>
      <c r="E23" s="150"/>
      <c r="F23" s="150"/>
      <c r="G23" s="150"/>
      <c r="H23" s="150"/>
      <c r="I23" s="150"/>
      <c r="J23" s="151"/>
    </row>
    <row r="24" spans="1:10" x14ac:dyDescent="0.25">
      <c r="A24" s="97"/>
      <c r="B24" s="98"/>
      <c r="C24" s="98"/>
      <c r="D24" s="98"/>
      <c r="E24" s="145"/>
      <c r="F24" s="145"/>
      <c r="G24" s="145"/>
      <c r="H24" s="145"/>
      <c r="I24" s="98"/>
      <c r="J24" s="100"/>
    </row>
    <row r="25" spans="1:10" x14ac:dyDescent="0.25">
      <c r="A25" s="170" t="s">
        <v>16</v>
      </c>
      <c r="B25" s="171"/>
      <c r="C25" s="173" t="s">
        <v>494</v>
      </c>
      <c r="D25" s="174"/>
      <c r="E25" s="174"/>
      <c r="F25" s="174"/>
      <c r="G25" s="174"/>
      <c r="H25" s="174"/>
      <c r="I25" s="174"/>
      <c r="J25" s="175"/>
    </row>
    <row r="26" spans="1:10" x14ac:dyDescent="0.25">
      <c r="A26" s="97"/>
      <c r="B26" s="98"/>
      <c r="C26" s="105"/>
      <c r="D26" s="98"/>
      <c r="E26" s="145"/>
      <c r="F26" s="145"/>
      <c r="G26" s="145"/>
      <c r="H26" s="145"/>
      <c r="I26" s="98"/>
      <c r="J26" s="100"/>
    </row>
    <row r="27" spans="1:10" x14ac:dyDescent="0.25">
      <c r="A27" s="170" t="s">
        <v>17</v>
      </c>
      <c r="B27" s="171"/>
      <c r="C27" s="176" t="s">
        <v>495</v>
      </c>
      <c r="D27" s="177"/>
      <c r="E27" s="177"/>
      <c r="F27" s="177"/>
      <c r="G27" s="177"/>
      <c r="H27" s="177"/>
      <c r="I27" s="177"/>
      <c r="J27" s="178"/>
    </row>
    <row r="28" spans="1:10" ht="13.9" customHeight="1" x14ac:dyDescent="0.25">
      <c r="A28" s="97"/>
      <c r="B28" s="98"/>
      <c r="C28" s="105"/>
      <c r="D28" s="98"/>
      <c r="E28" s="145"/>
      <c r="F28" s="145"/>
      <c r="G28" s="145"/>
      <c r="H28" s="145"/>
      <c r="I28" s="98"/>
      <c r="J28" s="100"/>
    </row>
    <row r="29" spans="1:10" ht="22.9" customHeight="1" x14ac:dyDescent="0.25">
      <c r="A29" s="138" t="s">
        <v>18</v>
      </c>
      <c r="B29" s="171"/>
      <c r="C29" s="129">
        <v>3555</v>
      </c>
      <c r="D29" s="107"/>
      <c r="E29" s="152"/>
      <c r="F29" s="152"/>
      <c r="G29" s="152"/>
      <c r="H29" s="152"/>
      <c r="I29" s="108"/>
      <c r="J29" s="109"/>
    </row>
    <row r="30" spans="1:10" x14ac:dyDescent="0.25">
      <c r="A30" s="97"/>
      <c r="B30" s="98"/>
      <c r="C30" s="98"/>
      <c r="D30" s="98"/>
      <c r="E30" s="145"/>
      <c r="F30" s="145"/>
      <c r="G30" s="145"/>
      <c r="H30" s="145"/>
      <c r="I30" s="108"/>
      <c r="J30" s="109"/>
    </row>
    <row r="31" spans="1:10" x14ac:dyDescent="0.25">
      <c r="A31" s="170" t="s">
        <v>19</v>
      </c>
      <c r="B31" s="171"/>
      <c r="C31" s="121" t="s">
        <v>496</v>
      </c>
      <c r="D31" s="169" t="s">
        <v>20</v>
      </c>
      <c r="E31" s="156"/>
      <c r="F31" s="156"/>
      <c r="G31" s="156"/>
      <c r="H31" s="110"/>
      <c r="I31" s="111" t="s">
        <v>21</v>
      </c>
      <c r="J31" s="112" t="s">
        <v>22</v>
      </c>
    </row>
    <row r="32" spans="1:10" x14ac:dyDescent="0.25">
      <c r="A32" s="170"/>
      <c r="B32" s="171"/>
      <c r="C32" s="113"/>
      <c r="D32" s="81"/>
      <c r="E32" s="172"/>
      <c r="F32" s="172"/>
      <c r="G32" s="172"/>
      <c r="H32" s="172"/>
      <c r="I32" s="108"/>
      <c r="J32" s="109"/>
    </row>
    <row r="33" spans="1:10" x14ac:dyDescent="0.25">
      <c r="A33" s="170" t="s">
        <v>23</v>
      </c>
      <c r="B33" s="171"/>
      <c r="C33" s="106" t="s">
        <v>497</v>
      </c>
      <c r="D33" s="169" t="s">
        <v>24</v>
      </c>
      <c r="E33" s="156"/>
      <c r="F33" s="156"/>
      <c r="G33" s="156"/>
      <c r="H33" s="104"/>
      <c r="I33" s="111" t="s">
        <v>25</v>
      </c>
      <c r="J33" s="112" t="s">
        <v>26</v>
      </c>
    </row>
    <row r="34" spans="1:10" x14ac:dyDescent="0.25">
      <c r="A34" s="97"/>
      <c r="B34" s="98"/>
      <c r="C34" s="98"/>
      <c r="D34" s="98"/>
      <c r="E34" s="145"/>
      <c r="F34" s="145"/>
      <c r="G34" s="145"/>
      <c r="H34" s="145"/>
      <c r="I34" s="98"/>
      <c r="J34" s="100"/>
    </row>
    <row r="35" spans="1:10" x14ac:dyDescent="0.25">
      <c r="A35" s="169" t="s">
        <v>27</v>
      </c>
      <c r="B35" s="156"/>
      <c r="C35" s="156"/>
      <c r="D35" s="156"/>
      <c r="E35" s="156" t="s">
        <v>28</v>
      </c>
      <c r="F35" s="156"/>
      <c r="G35" s="156"/>
      <c r="H35" s="156"/>
      <c r="I35" s="156"/>
      <c r="J35" s="114" t="s">
        <v>29</v>
      </c>
    </row>
    <row r="36" spans="1:10" x14ac:dyDescent="0.25">
      <c r="A36" s="97"/>
      <c r="B36" s="98"/>
      <c r="C36" s="98"/>
      <c r="D36" s="98"/>
      <c r="E36" s="145"/>
      <c r="F36" s="145"/>
      <c r="G36" s="145"/>
      <c r="H36" s="145"/>
      <c r="I36" s="98"/>
      <c r="J36" s="109"/>
    </row>
    <row r="37" spans="1:10" x14ac:dyDescent="0.25">
      <c r="A37" s="135" t="s">
        <v>498</v>
      </c>
      <c r="B37" s="136"/>
      <c r="C37" s="136"/>
      <c r="D37" s="136"/>
      <c r="E37" s="135" t="s">
        <v>492</v>
      </c>
      <c r="F37" s="136"/>
      <c r="G37" s="136"/>
      <c r="H37" s="136"/>
      <c r="I37" s="137"/>
      <c r="J37" s="130" t="s">
        <v>499</v>
      </c>
    </row>
    <row r="38" spans="1:10" x14ac:dyDescent="0.25">
      <c r="A38" s="97"/>
      <c r="B38" s="98"/>
      <c r="C38" s="105"/>
      <c r="D38" s="168"/>
      <c r="E38" s="168"/>
      <c r="F38" s="168"/>
      <c r="G38" s="168"/>
      <c r="H38" s="168"/>
      <c r="I38" s="168"/>
      <c r="J38" s="100"/>
    </row>
    <row r="39" spans="1:10" x14ac:dyDescent="0.25">
      <c r="A39" s="135" t="s">
        <v>500</v>
      </c>
      <c r="B39" s="136"/>
      <c r="C39" s="136"/>
      <c r="D39" s="137"/>
      <c r="E39" s="135" t="s">
        <v>492</v>
      </c>
      <c r="F39" s="136"/>
      <c r="G39" s="136"/>
      <c r="H39" s="136"/>
      <c r="I39" s="137"/>
      <c r="J39" s="131" t="s">
        <v>501</v>
      </c>
    </row>
    <row r="40" spans="1:10" x14ac:dyDescent="0.25">
      <c r="A40" s="97"/>
      <c r="B40" s="98"/>
      <c r="C40" s="105"/>
      <c r="D40" s="115"/>
      <c r="E40" s="168"/>
      <c r="F40" s="168"/>
      <c r="G40" s="168"/>
      <c r="H40" s="168"/>
      <c r="I40" s="99"/>
      <c r="J40" s="100"/>
    </row>
    <row r="41" spans="1:10" x14ac:dyDescent="0.25">
      <c r="A41" s="135" t="s">
        <v>502</v>
      </c>
      <c r="B41" s="136"/>
      <c r="C41" s="136"/>
      <c r="D41" s="137"/>
      <c r="E41" s="135" t="s">
        <v>492</v>
      </c>
      <c r="F41" s="136"/>
      <c r="G41" s="136"/>
      <c r="H41" s="136"/>
      <c r="I41" s="137"/>
      <c r="J41" s="131" t="s">
        <v>503</v>
      </c>
    </row>
    <row r="42" spans="1:10" x14ac:dyDescent="0.25">
      <c r="A42" s="97"/>
      <c r="B42" s="98"/>
      <c r="C42" s="105"/>
      <c r="D42" s="115"/>
      <c r="E42" s="168"/>
      <c r="F42" s="168"/>
      <c r="G42" s="168"/>
      <c r="H42" s="168"/>
      <c r="I42" s="99"/>
      <c r="J42" s="100"/>
    </row>
    <row r="43" spans="1:10" x14ac:dyDescent="0.25">
      <c r="A43" s="135" t="s">
        <v>504</v>
      </c>
      <c r="B43" s="136"/>
      <c r="C43" s="136"/>
      <c r="D43" s="137"/>
      <c r="E43" s="135" t="s">
        <v>505</v>
      </c>
      <c r="F43" s="136"/>
      <c r="G43" s="136"/>
      <c r="H43" s="136"/>
      <c r="I43" s="137"/>
      <c r="J43" s="129">
        <v>20097647</v>
      </c>
    </row>
    <row r="44" spans="1:10" x14ac:dyDescent="0.25">
      <c r="A44" s="116"/>
      <c r="B44" s="105"/>
      <c r="C44" s="165"/>
      <c r="D44" s="165"/>
      <c r="E44" s="145"/>
      <c r="F44" s="145"/>
      <c r="G44" s="165"/>
      <c r="H44" s="165"/>
      <c r="I44" s="165"/>
      <c r="J44" s="100"/>
    </row>
    <row r="45" spans="1:10" x14ac:dyDescent="0.25">
      <c r="A45" s="135" t="s">
        <v>506</v>
      </c>
      <c r="B45" s="136"/>
      <c r="C45" s="136"/>
      <c r="D45" s="137"/>
      <c r="E45" s="135" t="s">
        <v>507</v>
      </c>
      <c r="F45" s="136"/>
      <c r="G45" s="136"/>
      <c r="H45" s="136"/>
      <c r="I45" s="137"/>
      <c r="J45" s="129">
        <v>7810318</v>
      </c>
    </row>
    <row r="46" spans="1:10" x14ac:dyDescent="0.25">
      <c r="A46" s="116"/>
      <c r="B46" s="105"/>
      <c r="C46" s="105"/>
      <c r="D46" s="98"/>
      <c r="E46" s="167"/>
      <c r="F46" s="167"/>
      <c r="G46" s="165"/>
      <c r="H46" s="165"/>
      <c r="I46" s="98"/>
      <c r="J46" s="100"/>
    </row>
    <row r="47" spans="1:10" x14ac:dyDescent="0.25">
      <c r="A47" s="135" t="s">
        <v>508</v>
      </c>
      <c r="B47" s="136"/>
      <c r="C47" s="136"/>
      <c r="D47" s="137"/>
      <c r="E47" s="135" t="s">
        <v>509</v>
      </c>
      <c r="F47" s="136"/>
      <c r="G47" s="136"/>
      <c r="H47" s="136"/>
      <c r="I47" s="137"/>
      <c r="J47" s="131" t="s">
        <v>510</v>
      </c>
    </row>
    <row r="48" spans="1:10" s="122" customFormat="1" x14ac:dyDescent="0.25">
      <c r="A48" s="123"/>
      <c r="B48" s="124"/>
      <c r="C48" s="124"/>
      <c r="D48" s="124"/>
      <c r="E48" s="124"/>
      <c r="F48" s="124"/>
      <c r="G48" s="124"/>
      <c r="H48" s="124"/>
      <c r="I48" s="124"/>
      <c r="J48" s="125"/>
    </row>
    <row r="49" spans="1:10" x14ac:dyDescent="0.25">
      <c r="A49" s="135" t="s">
        <v>511</v>
      </c>
      <c r="B49" s="136"/>
      <c r="C49" s="136"/>
      <c r="D49" s="137"/>
      <c r="E49" s="135" t="s">
        <v>509</v>
      </c>
      <c r="F49" s="136"/>
      <c r="G49" s="136"/>
      <c r="H49" s="136"/>
      <c r="I49" s="137"/>
      <c r="J49" s="131" t="s">
        <v>512</v>
      </c>
    </row>
    <row r="50" spans="1:10" s="122" customFormat="1" x14ac:dyDescent="0.25">
      <c r="A50" s="123"/>
      <c r="B50" s="124"/>
      <c r="C50" s="124"/>
      <c r="D50" s="124"/>
      <c r="E50" s="124"/>
      <c r="F50" s="124"/>
      <c r="G50" s="124"/>
      <c r="H50" s="124"/>
      <c r="I50" s="124"/>
      <c r="J50" s="125"/>
    </row>
    <row r="51" spans="1:10" x14ac:dyDescent="0.25">
      <c r="A51" s="135" t="s">
        <v>513</v>
      </c>
      <c r="B51" s="136"/>
      <c r="C51" s="136"/>
      <c r="D51" s="137"/>
      <c r="E51" s="135" t="s">
        <v>492</v>
      </c>
      <c r="F51" s="136"/>
      <c r="G51" s="136"/>
      <c r="H51" s="136"/>
      <c r="I51" s="137"/>
      <c r="J51" s="131" t="s">
        <v>514</v>
      </c>
    </row>
    <row r="52" spans="1:10" s="122" customFormat="1" x14ac:dyDescent="0.25">
      <c r="A52" s="123"/>
      <c r="B52" s="124"/>
      <c r="C52" s="124"/>
      <c r="D52" s="124"/>
      <c r="E52" s="124"/>
      <c r="F52" s="124"/>
      <c r="G52" s="124"/>
      <c r="H52" s="124"/>
      <c r="I52" s="124"/>
      <c r="J52" s="125"/>
    </row>
    <row r="53" spans="1:10" x14ac:dyDescent="0.25">
      <c r="A53" s="135" t="s">
        <v>515</v>
      </c>
      <c r="B53" s="136"/>
      <c r="C53" s="136"/>
      <c r="D53" s="137"/>
      <c r="E53" s="135" t="s">
        <v>492</v>
      </c>
      <c r="F53" s="136"/>
      <c r="G53" s="136"/>
      <c r="H53" s="136"/>
      <c r="I53" s="137"/>
      <c r="J53" s="131" t="s">
        <v>516</v>
      </c>
    </row>
    <row r="54" spans="1:10" x14ac:dyDescent="0.25">
      <c r="A54" s="126"/>
      <c r="B54" s="127"/>
      <c r="C54" s="127"/>
      <c r="D54" s="127"/>
      <c r="E54" s="127"/>
      <c r="F54" s="127"/>
      <c r="G54" s="127"/>
      <c r="H54" s="127"/>
      <c r="I54" s="127"/>
      <c r="J54" s="128"/>
    </row>
    <row r="55" spans="1:10" x14ac:dyDescent="0.25">
      <c r="A55" s="135" t="s">
        <v>517</v>
      </c>
      <c r="B55" s="136"/>
      <c r="C55" s="136"/>
      <c r="D55" s="137"/>
      <c r="E55" s="135" t="s">
        <v>492</v>
      </c>
      <c r="F55" s="136"/>
      <c r="G55" s="136"/>
      <c r="H55" s="136"/>
      <c r="I55" s="137"/>
      <c r="J55" s="131" t="s">
        <v>518</v>
      </c>
    </row>
    <row r="56" spans="1:10" s="122" customFormat="1" x14ac:dyDescent="0.25">
      <c r="A56" s="126"/>
      <c r="B56" s="127"/>
      <c r="C56" s="127"/>
      <c r="D56" s="127"/>
      <c r="E56" s="127"/>
      <c r="F56" s="127"/>
      <c r="G56" s="127"/>
      <c r="H56" s="127"/>
      <c r="I56" s="127"/>
      <c r="J56" s="128"/>
    </row>
    <row r="57" spans="1:10" x14ac:dyDescent="0.25">
      <c r="A57" s="135" t="s">
        <v>519</v>
      </c>
      <c r="B57" s="136"/>
      <c r="C57" s="136"/>
      <c r="D57" s="137"/>
      <c r="E57" s="135" t="s">
        <v>492</v>
      </c>
      <c r="F57" s="136"/>
      <c r="G57" s="136"/>
      <c r="H57" s="136"/>
      <c r="I57" s="137"/>
      <c r="J57" s="131" t="s">
        <v>520</v>
      </c>
    </row>
    <row r="58" spans="1:10" s="122" customFormat="1" x14ac:dyDescent="0.25">
      <c r="A58" s="126"/>
      <c r="B58" s="127"/>
      <c r="C58" s="127"/>
      <c r="D58" s="127"/>
      <c r="E58" s="127"/>
      <c r="F58" s="127"/>
      <c r="G58" s="127"/>
      <c r="H58" s="127"/>
      <c r="I58" s="127"/>
      <c r="J58" s="128"/>
    </row>
    <row r="59" spans="1:10" x14ac:dyDescent="0.25">
      <c r="A59" s="135" t="s">
        <v>521</v>
      </c>
      <c r="B59" s="136"/>
      <c r="C59" s="136"/>
      <c r="D59" s="137"/>
      <c r="E59" s="135" t="s">
        <v>492</v>
      </c>
      <c r="F59" s="136"/>
      <c r="G59" s="136"/>
      <c r="H59" s="136"/>
      <c r="I59" s="137"/>
      <c r="J59" s="131" t="s">
        <v>522</v>
      </c>
    </row>
    <row r="60" spans="1:10" s="122" customFormat="1" x14ac:dyDescent="0.25">
      <c r="A60" s="126"/>
      <c r="B60" s="127"/>
      <c r="C60" s="127"/>
      <c r="D60" s="127"/>
      <c r="E60" s="127"/>
      <c r="F60" s="127"/>
      <c r="G60" s="127"/>
      <c r="H60" s="127"/>
      <c r="I60" s="127"/>
      <c r="J60" s="128"/>
    </row>
    <row r="61" spans="1:10" x14ac:dyDescent="0.25">
      <c r="A61" s="135" t="s">
        <v>523</v>
      </c>
      <c r="B61" s="136"/>
      <c r="C61" s="136"/>
      <c r="D61" s="137"/>
      <c r="E61" s="135" t="s">
        <v>492</v>
      </c>
      <c r="F61" s="136"/>
      <c r="G61" s="136"/>
      <c r="H61" s="136"/>
      <c r="I61" s="137"/>
      <c r="J61" s="131" t="s">
        <v>524</v>
      </c>
    </row>
    <row r="62" spans="1:10" s="122" customFormat="1" x14ac:dyDescent="0.25">
      <c r="A62" s="126"/>
      <c r="B62" s="127"/>
      <c r="C62" s="127"/>
      <c r="D62" s="127"/>
      <c r="E62" s="127"/>
      <c r="F62" s="127"/>
      <c r="G62" s="127"/>
      <c r="H62" s="127"/>
      <c r="I62" s="127"/>
      <c r="J62" s="128"/>
    </row>
    <row r="63" spans="1:10" x14ac:dyDescent="0.25">
      <c r="A63" s="135" t="s">
        <v>525</v>
      </c>
      <c r="B63" s="136"/>
      <c r="C63" s="136"/>
      <c r="D63" s="137"/>
      <c r="E63" s="135" t="s">
        <v>526</v>
      </c>
      <c r="F63" s="136"/>
      <c r="G63" s="136"/>
      <c r="H63" s="136"/>
      <c r="I63" s="137"/>
      <c r="J63" s="131" t="s">
        <v>527</v>
      </c>
    </row>
    <row r="64" spans="1:10" s="122" customFormat="1" x14ac:dyDescent="0.25">
      <c r="A64" s="126"/>
      <c r="B64" s="127"/>
      <c r="C64" s="127"/>
      <c r="D64" s="127"/>
      <c r="E64" s="127"/>
      <c r="F64" s="127"/>
      <c r="G64" s="127"/>
      <c r="H64" s="127"/>
      <c r="I64" s="127"/>
      <c r="J64" s="128"/>
    </row>
    <row r="65" spans="1:10" x14ac:dyDescent="0.25">
      <c r="A65" s="135" t="s">
        <v>528</v>
      </c>
      <c r="B65" s="136"/>
      <c r="C65" s="136"/>
      <c r="D65" s="137"/>
      <c r="E65" s="135" t="s">
        <v>492</v>
      </c>
      <c r="F65" s="136"/>
      <c r="G65" s="136"/>
      <c r="H65" s="136"/>
      <c r="I65" s="137"/>
      <c r="J65" s="131" t="s">
        <v>529</v>
      </c>
    </row>
    <row r="66" spans="1:10" s="122" customFormat="1" x14ac:dyDescent="0.25">
      <c r="A66" s="126"/>
      <c r="B66" s="127"/>
      <c r="C66" s="127"/>
      <c r="D66" s="127"/>
      <c r="E66" s="127"/>
      <c r="F66" s="127"/>
      <c r="G66" s="127"/>
      <c r="H66" s="127"/>
      <c r="I66" s="127"/>
      <c r="J66" s="128"/>
    </row>
    <row r="67" spans="1:10" x14ac:dyDescent="0.25">
      <c r="A67" s="135" t="s">
        <v>530</v>
      </c>
      <c r="B67" s="136"/>
      <c r="C67" s="136"/>
      <c r="D67" s="137"/>
      <c r="E67" s="135" t="s">
        <v>492</v>
      </c>
      <c r="F67" s="136"/>
      <c r="G67" s="136"/>
      <c r="H67" s="136"/>
      <c r="I67" s="137"/>
      <c r="J67" s="131" t="s">
        <v>531</v>
      </c>
    </row>
    <row r="68" spans="1:10" x14ac:dyDescent="0.25">
      <c r="A68" s="116"/>
      <c r="B68" s="105"/>
      <c r="C68" s="105"/>
      <c r="D68" s="98"/>
      <c r="E68" s="145"/>
      <c r="F68" s="145"/>
      <c r="G68" s="165"/>
      <c r="H68" s="165"/>
      <c r="I68" s="98"/>
      <c r="J68" s="117" t="s">
        <v>30</v>
      </c>
    </row>
    <row r="69" spans="1:10" x14ac:dyDescent="0.25">
      <c r="A69" s="116"/>
      <c r="B69" s="105"/>
      <c r="C69" s="105"/>
      <c r="D69" s="98"/>
      <c r="E69" s="145"/>
      <c r="F69" s="145"/>
      <c r="G69" s="165"/>
      <c r="H69" s="165"/>
      <c r="I69" s="98"/>
      <c r="J69" s="117" t="s">
        <v>31</v>
      </c>
    </row>
    <row r="70" spans="1:10" ht="14.45" customHeight="1" x14ac:dyDescent="0.25">
      <c r="A70" s="138" t="s">
        <v>32</v>
      </c>
      <c r="B70" s="139"/>
      <c r="C70" s="158" t="s">
        <v>532</v>
      </c>
      <c r="D70" s="159"/>
      <c r="E70" s="160" t="s">
        <v>33</v>
      </c>
      <c r="F70" s="161"/>
      <c r="G70" s="162"/>
      <c r="H70" s="163"/>
      <c r="I70" s="163"/>
      <c r="J70" s="164"/>
    </row>
    <row r="71" spans="1:10" x14ac:dyDescent="0.25">
      <c r="A71" s="116"/>
      <c r="B71" s="105"/>
      <c r="C71" s="165"/>
      <c r="D71" s="165"/>
      <c r="E71" s="145"/>
      <c r="F71" s="145"/>
      <c r="G71" s="166" t="s">
        <v>34</v>
      </c>
      <c r="H71" s="166"/>
      <c r="I71" s="166"/>
      <c r="J71" s="89"/>
    </row>
    <row r="72" spans="1:10" ht="13.9" customHeight="1" x14ac:dyDescent="0.25">
      <c r="A72" s="138" t="s">
        <v>35</v>
      </c>
      <c r="B72" s="139"/>
      <c r="C72" s="149" t="s">
        <v>533</v>
      </c>
      <c r="D72" s="150"/>
      <c r="E72" s="150"/>
      <c r="F72" s="150"/>
      <c r="G72" s="150"/>
      <c r="H72" s="150"/>
      <c r="I72" s="150"/>
      <c r="J72" s="151"/>
    </row>
    <row r="73" spans="1:10" x14ac:dyDescent="0.25">
      <c r="A73" s="97"/>
      <c r="B73" s="98"/>
      <c r="C73" s="152" t="s">
        <v>36</v>
      </c>
      <c r="D73" s="152"/>
      <c r="E73" s="152"/>
      <c r="F73" s="152"/>
      <c r="G73" s="152"/>
      <c r="H73" s="152"/>
      <c r="I73" s="152"/>
      <c r="J73" s="100"/>
    </row>
    <row r="74" spans="1:10" x14ac:dyDescent="0.25">
      <c r="A74" s="138" t="s">
        <v>37</v>
      </c>
      <c r="B74" s="139"/>
      <c r="C74" s="153" t="s">
        <v>534</v>
      </c>
      <c r="D74" s="154"/>
      <c r="E74" s="155"/>
      <c r="F74" s="145"/>
      <c r="G74" s="145"/>
      <c r="H74" s="156"/>
      <c r="I74" s="156"/>
      <c r="J74" s="157"/>
    </row>
    <row r="75" spans="1:10" x14ac:dyDescent="0.25">
      <c r="A75" s="97"/>
      <c r="B75" s="98"/>
      <c r="C75" s="105"/>
      <c r="D75" s="98"/>
      <c r="E75" s="145"/>
      <c r="F75" s="145"/>
      <c r="G75" s="145"/>
      <c r="H75" s="145"/>
      <c r="I75" s="98"/>
      <c r="J75" s="100"/>
    </row>
    <row r="76" spans="1:10" ht="14.45" customHeight="1" x14ac:dyDescent="0.25">
      <c r="A76" s="138" t="s">
        <v>38</v>
      </c>
      <c r="B76" s="139"/>
      <c r="C76" s="146" t="s">
        <v>535</v>
      </c>
      <c r="D76" s="147"/>
      <c r="E76" s="147"/>
      <c r="F76" s="147"/>
      <c r="G76" s="147"/>
      <c r="H76" s="147"/>
      <c r="I76" s="147"/>
      <c r="J76" s="148"/>
    </row>
    <row r="77" spans="1:10" x14ac:dyDescent="0.25">
      <c r="A77" s="97"/>
      <c r="B77" s="98"/>
      <c r="C77" s="98"/>
      <c r="D77" s="98"/>
      <c r="E77" s="145"/>
      <c r="F77" s="145"/>
      <c r="G77" s="145"/>
      <c r="H77" s="145"/>
      <c r="I77" s="98"/>
      <c r="J77" s="100"/>
    </row>
    <row r="78" spans="1:10" x14ac:dyDescent="0.25">
      <c r="A78" s="138" t="s">
        <v>39</v>
      </c>
      <c r="B78" s="139"/>
      <c r="C78" s="140"/>
      <c r="D78" s="141"/>
      <c r="E78" s="141"/>
      <c r="F78" s="141"/>
      <c r="G78" s="141"/>
      <c r="H78" s="141"/>
      <c r="I78" s="141"/>
      <c r="J78" s="142"/>
    </row>
    <row r="79" spans="1:10" ht="14.45" customHeight="1" x14ac:dyDescent="0.25">
      <c r="A79" s="97"/>
      <c r="B79" s="98"/>
      <c r="C79" s="143" t="s">
        <v>40</v>
      </c>
      <c r="D79" s="143"/>
      <c r="E79" s="143"/>
      <c r="F79" s="143"/>
      <c r="G79" s="98"/>
      <c r="H79" s="98"/>
      <c r="I79" s="98"/>
      <c r="J79" s="100"/>
    </row>
    <row r="80" spans="1:10" x14ac:dyDescent="0.25">
      <c r="A80" s="138" t="s">
        <v>41</v>
      </c>
      <c r="B80" s="139"/>
      <c r="C80" s="140"/>
      <c r="D80" s="141"/>
      <c r="E80" s="141"/>
      <c r="F80" s="141"/>
      <c r="G80" s="141"/>
      <c r="H80" s="141"/>
      <c r="I80" s="141"/>
      <c r="J80" s="142"/>
    </row>
    <row r="81" spans="1:10" ht="14.45" customHeight="1" x14ac:dyDescent="0.25">
      <c r="A81" s="118"/>
      <c r="B81" s="119"/>
      <c r="C81" s="144" t="s">
        <v>42</v>
      </c>
      <c r="D81" s="144"/>
      <c r="E81" s="144"/>
      <c r="F81" s="144"/>
      <c r="G81" s="144"/>
      <c r="H81" s="119"/>
      <c r="I81" s="119"/>
      <c r="J81" s="120"/>
    </row>
    <row r="88" spans="1:10" ht="27" customHeight="1" x14ac:dyDescent="0.25"/>
    <row r="92" spans="1:10" ht="38.450000000000003" customHeight="1" x14ac:dyDescent="0.25"/>
  </sheetData>
  <sheetProtection formatCells="0" insertRows="0"/>
  <mergeCells count="14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78:B78"/>
    <mergeCell ref="C78:J78"/>
    <mergeCell ref="C79:F79"/>
    <mergeCell ref="A80:B80"/>
    <mergeCell ref="C80:J80"/>
    <mergeCell ref="C81:G81"/>
    <mergeCell ref="E75:F75"/>
    <mergeCell ref="G75:H75"/>
    <mergeCell ref="A76:B76"/>
    <mergeCell ref="C76:J76"/>
    <mergeCell ref="E77:F77"/>
    <mergeCell ref="G77:H77"/>
    <mergeCell ref="E59:I59"/>
    <mergeCell ref="A61:D61"/>
    <mergeCell ref="E61:I61"/>
    <mergeCell ref="A63:D63"/>
    <mergeCell ref="E63:I63"/>
    <mergeCell ref="A65:D65"/>
    <mergeCell ref="E65:I65"/>
    <mergeCell ref="A67:D67"/>
    <mergeCell ref="E67:I67"/>
  </mergeCells>
  <dataValidations count="3">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ignoredErrors>
    <ignoredError sqref="J37:J67 C11: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A3" sqref="A3"/>
    </sheetView>
  </sheetViews>
  <sheetFormatPr defaultColWidth="8.85546875" defaultRowHeight="12.75" x14ac:dyDescent="0.2"/>
  <cols>
    <col min="1" max="2" width="29.5703125" style="3" customWidth="1"/>
    <col min="3" max="3" width="20.85546875" style="3" customWidth="1"/>
    <col min="4" max="9" width="10.85546875" style="12" customWidth="1"/>
    <col min="10" max="10" width="9" style="1" customWidth="1"/>
    <col min="11" max="12" width="12.7109375" style="3" bestFit="1" customWidth="1"/>
    <col min="13" max="13" width="12" style="3" bestFit="1" customWidth="1"/>
    <col min="14" max="14" width="10.140625" style="3" bestFit="1" customWidth="1"/>
    <col min="15" max="16" width="11.7109375" style="3" bestFit="1" customWidth="1"/>
    <col min="17" max="17" width="13.85546875" style="3" bestFit="1" customWidth="1"/>
    <col min="18" max="19" width="15.42578125" style="3" bestFit="1" customWidth="1"/>
    <col min="20" max="20" width="13.85546875" style="3" bestFit="1" customWidth="1"/>
    <col min="21" max="22" width="15.42578125" style="3" bestFit="1" customWidth="1"/>
    <col min="23" max="23" width="14.42578125" style="3" bestFit="1" customWidth="1"/>
    <col min="24" max="16384" width="8.85546875" style="3"/>
  </cols>
  <sheetData>
    <row r="1" spans="1:9" ht="27" customHeight="1" x14ac:dyDescent="0.2">
      <c r="A1" s="217" t="s">
        <v>43</v>
      </c>
      <c r="B1" s="218"/>
      <c r="C1" s="218"/>
      <c r="D1" s="218"/>
      <c r="E1" s="218"/>
      <c r="F1" s="218"/>
      <c r="G1" s="218"/>
      <c r="H1" s="218"/>
      <c r="I1" s="218"/>
    </row>
    <row r="2" spans="1:9" x14ac:dyDescent="0.2">
      <c r="A2" s="219" t="s">
        <v>484</v>
      </c>
      <c r="B2" s="220"/>
      <c r="C2" s="220"/>
      <c r="D2" s="220"/>
      <c r="E2" s="220"/>
      <c r="F2" s="220"/>
      <c r="G2" s="220"/>
      <c r="H2" s="220"/>
      <c r="I2" s="220"/>
    </row>
    <row r="3" spans="1:9" x14ac:dyDescent="0.2">
      <c r="A3" s="33"/>
      <c r="B3" s="34"/>
      <c r="C3" s="34"/>
      <c r="D3" s="36"/>
      <c r="E3" s="37"/>
      <c r="F3" s="36"/>
      <c r="G3" s="36"/>
      <c r="H3" s="38" t="s">
        <v>44</v>
      </c>
      <c r="I3" s="38"/>
    </row>
    <row r="4" spans="1:9" x14ac:dyDescent="0.2">
      <c r="A4" s="221" t="s">
        <v>45</v>
      </c>
      <c r="B4" s="222"/>
      <c r="C4" s="221" t="s">
        <v>46</v>
      </c>
      <c r="D4" s="206" t="s">
        <v>47</v>
      </c>
      <c r="E4" s="207"/>
      <c r="F4" s="207"/>
      <c r="G4" s="206" t="s">
        <v>48</v>
      </c>
      <c r="H4" s="207"/>
      <c r="I4" s="207"/>
    </row>
    <row r="5" spans="1:9" x14ac:dyDescent="0.2">
      <c r="A5" s="222"/>
      <c r="B5" s="222"/>
      <c r="C5" s="222"/>
      <c r="D5" s="35" t="s">
        <v>49</v>
      </c>
      <c r="E5" s="35" t="s">
        <v>50</v>
      </c>
      <c r="F5" s="35" t="s">
        <v>51</v>
      </c>
      <c r="G5" s="35" t="s">
        <v>52</v>
      </c>
      <c r="H5" s="35" t="s">
        <v>53</v>
      </c>
      <c r="I5" s="35" t="s">
        <v>54</v>
      </c>
    </row>
    <row r="6" spans="1:9" x14ac:dyDescent="0.2">
      <c r="A6" s="221">
        <v>1</v>
      </c>
      <c r="B6" s="222"/>
      <c r="C6" s="25">
        <v>2</v>
      </c>
      <c r="D6" s="39">
        <v>3</v>
      </c>
      <c r="E6" s="39">
        <v>4</v>
      </c>
      <c r="F6" s="39" t="s">
        <v>55</v>
      </c>
      <c r="G6" s="39">
        <v>6</v>
      </c>
      <c r="H6" s="39">
        <v>7</v>
      </c>
      <c r="I6" s="39" t="s">
        <v>56</v>
      </c>
    </row>
    <row r="7" spans="1:9" x14ac:dyDescent="0.2">
      <c r="A7" s="212" t="s">
        <v>57</v>
      </c>
      <c r="B7" s="213"/>
      <c r="C7" s="213"/>
      <c r="D7" s="213"/>
      <c r="E7" s="213"/>
      <c r="F7" s="213"/>
      <c r="G7" s="213"/>
      <c r="H7" s="213"/>
      <c r="I7" s="213"/>
    </row>
    <row r="8" spans="1:9" ht="12.75" customHeight="1" x14ac:dyDescent="0.2">
      <c r="A8" s="211" t="s">
        <v>58</v>
      </c>
      <c r="B8" s="209"/>
      <c r="C8" s="26">
        <v>1</v>
      </c>
      <c r="D8" s="40">
        <f>D9+D10</f>
        <v>400575</v>
      </c>
      <c r="E8" s="40">
        <f>E9+E10</f>
        <v>107472364</v>
      </c>
      <c r="F8" s="40">
        <f>D8+E8</f>
        <v>107872939</v>
      </c>
      <c r="G8" s="40">
        <f t="shared" ref="G8:H8" si="0">G9+G10</f>
        <v>472132</v>
      </c>
      <c r="H8" s="40">
        <f t="shared" si="0"/>
        <v>143869010</v>
      </c>
      <c r="I8" s="40">
        <f>G8+H8</f>
        <v>144341142</v>
      </c>
    </row>
    <row r="9" spans="1:9" ht="12.75" customHeight="1" x14ac:dyDescent="0.2">
      <c r="A9" s="208" t="s">
        <v>59</v>
      </c>
      <c r="B9" s="208"/>
      <c r="C9" s="27">
        <v>2</v>
      </c>
      <c r="D9" s="41">
        <v>0</v>
      </c>
      <c r="E9" s="41">
        <v>0</v>
      </c>
      <c r="F9" s="40">
        <f t="shared" ref="F9:F73" si="1">D9+E9</f>
        <v>0</v>
      </c>
      <c r="G9" s="41">
        <v>0</v>
      </c>
      <c r="H9" s="41">
        <v>0</v>
      </c>
      <c r="I9" s="40">
        <f>G9+H9</f>
        <v>0</v>
      </c>
    </row>
    <row r="10" spans="1:9" x14ac:dyDescent="0.2">
      <c r="A10" s="208" t="s">
        <v>60</v>
      </c>
      <c r="B10" s="208"/>
      <c r="C10" s="27">
        <v>3</v>
      </c>
      <c r="D10" s="41">
        <v>400575</v>
      </c>
      <c r="E10" s="41">
        <v>107472364</v>
      </c>
      <c r="F10" s="40">
        <f t="shared" si="1"/>
        <v>107872939</v>
      </c>
      <c r="G10" s="41">
        <v>472132</v>
      </c>
      <c r="H10" s="41">
        <v>143869010</v>
      </c>
      <c r="I10" s="40">
        <f t="shared" ref="I10:I72" si="2">G10+H10</f>
        <v>144341142</v>
      </c>
    </row>
    <row r="11" spans="1:9" x14ac:dyDescent="0.2">
      <c r="A11" s="211" t="s">
        <v>61</v>
      </c>
      <c r="B11" s="209"/>
      <c r="C11" s="26">
        <v>4</v>
      </c>
      <c r="D11" s="40">
        <f>D12+D13+D14</f>
        <v>19988408</v>
      </c>
      <c r="E11" s="40">
        <f>E12+E13+E14</f>
        <v>856977245</v>
      </c>
      <c r="F11" s="40">
        <f t="shared" si="1"/>
        <v>876965653</v>
      </c>
      <c r="G11" s="40">
        <f t="shared" ref="G11:H11" si="3">G12+G13+G14</f>
        <v>17732515</v>
      </c>
      <c r="H11" s="40">
        <f t="shared" si="3"/>
        <v>799689323</v>
      </c>
      <c r="I11" s="40">
        <f t="shared" si="2"/>
        <v>817421838</v>
      </c>
    </row>
    <row r="12" spans="1:9" x14ac:dyDescent="0.2">
      <c r="A12" s="208" t="s">
        <v>62</v>
      </c>
      <c r="B12" s="208"/>
      <c r="C12" s="27">
        <v>5</v>
      </c>
      <c r="D12" s="41">
        <v>15950768</v>
      </c>
      <c r="E12" s="41">
        <v>480712555</v>
      </c>
      <c r="F12" s="40">
        <f t="shared" si="1"/>
        <v>496663323</v>
      </c>
      <c r="G12" s="41">
        <v>13689938</v>
      </c>
      <c r="H12" s="41">
        <v>402155214</v>
      </c>
      <c r="I12" s="40">
        <f t="shared" si="2"/>
        <v>415845152</v>
      </c>
    </row>
    <row r="13" spans="1:9" x14ac:dyDescent="0.2">
      <c r="A13" s="208" t="s">
        <v>63</v>
      </c>
      <c r="B13" s="208"/>
      <c r="C13" s="27">
        <v>6</v>
      </c>
      <c r="D13" s="41">
        <v>337421</v>
      </c>
      <c r="E13" s="41">
        <v>77673901</v>
      </c>
      <c r="F13" s="40">
        <f t="shared" si="1"/>
        <v>78011322</v>
      </c>
      <c r="G13" s="41">
        <v>271955</v>
      </c>
      <c r="H13" s="41">
        <v>79170914</v>
      </c>
      <c r="I13" s="40">
        <f t="shared" si="2"/>
        <v>79442869</v>
      </c>
    </row>
    <row r="14" spans="1:9" x14ac:dyDescent="0.2">
      <c r="A14" s="208" t="s">
        <v>64</v>
      </c>
      <c r="B14" s="208"/>
      <c r="C14" s="27">
        <v>7</v>
      </c>
      <c r="D14" s="41">
        <v>3700219</v>
      </c>
      <c r="E14" s="41">
        <v>298590789</v>
      </c>
      <c r="F14" s="40">
        <f t="shared" si="1"/>
        <v>302291008</v>
      </c>
      <c r="G14" s="41">
        <v>3770622</v>
      </c>
      <c r="H14" s="41">
        <v>318363195</v>
      </c>
      <c r="I14" s="40">
        <f t="shared" si="2"/>
        <v>322133817</v>
      </c>
    </row>
    <row r="15" spans="1:9" x14ac:dyDescent="0.2">
      <c r="A15" s="211" t="s">
        <v>65</v>
      </c>
      <c r="B15" s="209"/>
      <c r="C15" s="26">
        <v>8</v>
      </c>
      <c r="D15" s="40">
        <f>D16+D17+D21+D40</f>
        <v>3681060107</v>
      </c>
      <c r="E15" s="40">
        <f>E16+E17+E21+E40</f>
        <v>5936144775</v>
      </c>
      <c r="F15" s="40">
        <f t="shared" si="1"/>
        <v>9617204882</v>
      </c>
      <c r="G15" s="40">
        <f t="shared" ref="G15:H15" si="4">G16+G17+G21+G40</f>
        <v>3814231702</v>
      </c>
      <c r="H15" s="40">
        <f t="shared" si="4"/>
        <v>6395107932</v>
      </c>
      <c r="I15" s="40">
        <f t="shared" si="2"/>
        <v>10209339634</v>
      </c>
    </row>
    <row r="16" spans="1:9" ht="22.5" customHeight="1" x14ac:dyDescent="0.2">
      <c r="A16" s="214" t="s">
        <v>66</v>
      </c>
      <c r="B16" s="208"/>
      <c r="C16" s="27">
        <v>9</v>
      </c>
      <c r="D16" s="41">
        <v>1856338</v>
      </c>
      <c r="E16" s="41">
        <v>1011390353</v>
      </c>
      <c r="F16" s="40">
        <f t="shared" si="1"/>
        <v>1013246691</v>
      </c>
      <c r="G16" s="41">
        <v>1287178</v>
      </c>
      <c r="H16" s="41">
        <v>1070658666</v>
      </c>
      <c r="I16" s="40">
        <f t="shared" si="2"/>
        <v>1071945844</v>
      </c>
    </row>
    <row r="17" spans="1:9" ht="29.25" customHeight="1" x14ac:dyDescent="0.2">
      <c r="A17" s="211" t="s">
        <v>67</v>
      </c>
      <c r="B17" s="209"/>
      <c r="C17" s="26">
        <v>10</v>
      </c>
      <c r="D17" s="40">
        <f>D18+D19+D20</f>
        <v>0</v>
      </c>
      <c r="E17" s="40">
        <f>E18+E19+E20</f>
        <v>76592895</v>
      </c>
      <c r="F17" s="40">
        <f t="shared" si="1"/>
        <v>76592895</v>
      </c>
      <c r="G17" s="40">
        <f>G18+G19+G20</f>
        <v>0</v>
      </c>
      <c r="H17" s="40">
        <f t="shared" ref="H17" si="5">H18+H19+H20</f>
        <v>72411760</v>
      </c>
      <c r="I17" s="40">
        <f t="shared" si="2"/>
        <v>72411760</v>
      </c>
    </row>
    <row r="18" spans="1:9" x14ac:dyDescent="0.2">
      <c r="A18" s="208" t="s">
        <v>68</v>
      </c>
      <c r="B18" s="208"/>
      <c r="C18" s="27">
        <v>11</v>
      </c>
      <c r="D18" s="41">
        <v>0</v>
      </c>
      <c r="E18" s="41">
        <v>0</v>
      </c>
      <c r="F18" s="40">
        <f t="shared" si="1"/>
        <v>0</v>
      </c>
      <c r="G18" s="41">
        <v>0</v>
      </c>
      <c r="H18" s="41">
        <v>0</v>
      </c>
      <c r="I18" s="40">
        <f t="shared" si="2"/>
        <v>0</v>
      </c>
    </row>
    <row r="19" spans="1:9" x14ac:dyDescent="0.2">
      <c r="A19" s="208" t="s">
        <v>69</v>
      </c>
      <c r="B19" s="208"/>
      <c r="C19" s="27">
        <v>12</v>
      </c>
      <c r="D19" s="41">
        <v>0</v>
      </c>
      <c r="E19" s="41">
        <v>10091232</v>
      </c>
      <c r="F19" s="40">
        <f t="shared" si="1"/>
        <v>10091232</v>
      </c>
      <c r="G19" s="41">
        <v>0</v>
      </c>
      <c r="H19" s="41">
        <v>4778185</v>
      </c>
      <c r="I19" s="40">
        <f t="shared" si="2"/>
        <v>4778185</v>
      </c>
    </row>
    <row r="20" spans="1:9" x14ac:dyDescent="0.2">
      <c r="A20" s="208" t="s">
        <v>70</v>
      </c>
      <c r="B20" s="208"/>
      <c r="C20" s="27">
        <v>13</v>
      </c>
      <c r="D20" s="41">
        <v>0</v>
      </c>
      <c r="E20" s="41">
        <v>66501663</v>
      </c>
      <c r="F20" s="40">
        <f t="shared" si="1"/>
        <v>66501663</v>
      </c>
      <c r="G20" s="41">
        <v>0</v>
      </c>
      <c r="H20" s="41">
        <v>67633575</v>
      </c>
      <c r="I20" s="40">
        <f t="shared" si="2"/>
        <v>67633575</v>
      </c>
    </row>
    <row r="21" spans="1:9" x14ac:dyDescent="0.2">
      <c r="A21" s="211" t="s">
        <v>71</v>
      </c>
      <c r="B21" s="209"/>
      <c r="C21" s="26">
        <v>14</v>
      </c>
      <c r="D21" s="40">
        <f>D22+D25+D30+D36</f>
        <v>3679203769</v>
      </c>
      <c r="E21" s="40">
        <f>E22+E25+E30+E36</f>
        <v>4848161527</v>
      </c>
      <c r="F21" s="40">
        <f t="shared" si="1"/>
        <v>8527365296</v>
      </c>
      <c r="G21" s="40">
        <f t="shared" ref="G21:H21" si="6">G22+G25+G30+G36</f>
        <v>3812944524</v>
      </c>
      <c r="H21" s="40">
        <f t="shared" si="6"/>
        <v>5252037506</v>
      </c>
      <c r="I21" s="40">
        <f t="shared" si="2"/>
        <v>9064982030</v>
      </c>
    </row>
    <row r="22" spans="1:9" x14ac:dyDescent="0.2">
      <c r="A22" s="209" t="s">
        <v>72</v>
      </c>
      <c r="B22" s="209"/>
      <c r="C22" s="26">
        <v>15</v>
      </c>
      <c r="D22" s="40">
        <f>D23+D24</f>
        <v>1131858940</v>
      </c>
      <c r="E22" s="40">
        <f>E23+E24</f>
        <v>1037923909</v>
      </c>
      <c r="F22" s="40">
        <f t="shared" si="1"/>
        <v>2169782849</v>
      </c>
      <c r="G22" s="40">
        <f t="shared" ref="G22:H22" si="7">G23+G24</f>
        <v>1279408121</v>
      </c>
      <c r="H22" s="40">
        <f t="shared" si="7"/>
        <v>1128479246</v>
      </c>
      <c r="I22" s="40">
        <f t="shared" si="2"/>
        <v>2407887367</v>
      </c>
    </row>
    <row r="23" spans="1:9" x14ac:dyDescent="0.2">
      <c r="A23" s="208" t="s">
        <v>73</v>
      </c>
      <c r="B23" s="208"/>
      <c r="C23" s="27">
        <v>16</v>
      </c>
      <c r="D23" s="41">
        <v>1131858940</v>
      </c>
      <c r="E23" s="41">
        <v>1037923909</v>
      </c>
      <c r="F23" s="40">
        <f t="shared" si="1"/>
        <v>2169782849</v>
      </c>
      <c r="G23" s="41">
        <v>1279408121</v>
      </c>
      <c r="H23" s="41">
        <v>1128479246</v>
      </c>
      <c r="I23" s="40">
        <f t="shared" si="2"/>
        <v>2407887367</v>
      </c>
    </row>
    <row r="24" spans="1:9" x14ac:dyDescent="0.2">
      <c r="A24" s="208" t="s">
        <v>74</v>
      </c>
      <c r="B24" s="208"/>
      <c r="C24" s="27">
        <v>17</v>
      </c>
      <c r="D24" s="41">
        <v>0</v>
      </c>
      <c r="E24" s="41">
        <v>0</v>
      </c>
      <c r="F24" s="40">
        <f t="shared" si="1"/>
        <v>0</v>
      </c>
      <c r="G24" s="41">
        <v>0</v>
      </c>
      <c r="H24" s="41">
        <v>0</v>
      </c>
      <c r="I24" s="40">
        <f t="shared" si="2"/>
        <v>0</v>
      </c>
    </row>
    <row r="25" spans="1:9" x14ac:dyDescent="0.2">
      <c r="A25" s="209" t="s">
        <v>75</v>
      </c>
      <c r="B25" s="209"/>
      <c r="C25" s="26">
        <v>18</v>
      </c>
      <c r="D25" s="40">
        <f>D26+D27+D28+D29</f>
        <v>2128951896</v>
      </c>
      <c r="E25" s="40">
        <f>E26+E27+E28+E29</f>
        <v>2994696576</v>
      </c>
      <c r="F25" s="40">
        <f t="shared" si="1"/>
        <v>5123648472</v>
      </c>
      <c r="G25" s="40">
        <f t="shared" ref="G25:H25" si="8">G26+G27+G28+G29</f>
        <v>2256877011</v>
      </c>
      <c r="H25" s="40">
        <f t="shared" si="8"/>
        <v>3564079383</v>
      </c>
      <c r="I25" s="40">
        <f t="shared" si="2"/>
        <v>5820956394</v>
      </c>
    </row>
    <row r="26" spans="1:9" x14ac:dyDescent="0.2">
      <c r="A26" s="208" t="s">
        <v>76</v>
      </c>
      <c r="B26" s="208"/>
      <c r="C26" s="27">
        <v>19</v>
      </c>
      <c r="D26" s="41">
        <v>29289284</v>
      </c>
      <c r="E26" s="41">
        <v>507409895</v>
      </c>
      <c r="F26" s="40">
        <f t="shared" si="1"/>
        <v>536699179</v>
      </c>
      <c r="G26" s="41">
        <v>78874762</v>
      </c>
      <c r="H26" s="41">
        <v>794171621</v>
      </c>
      <c r="I26" s="40">
        <f t="shared" si="2"/>
        <v>873046383</v>
      </c>
    </row>
    <row r="27" spans="1:9" x14ac:dyDescent="0.2">
      <c r="A27" s="208" t="s">
        <v>77</v>
      </c>
      <c r="B27" s="208"/>
      <c r="C27" s="27">
        <v>20</v>
      </c>
      <c r="D27" s="41">
        <v>2042802269</v>
      </c>
      <c r="E27" s="41">
        <v>2352073139</v>
      </c>
      <c r="F27" s="40">
        <f t="shared" si="1"/>
        <v>4394875408</v>
      </c>
      <c r="G27" s="41">
        <v>2073289542</v>
      </c>
      <c r="H27" s="41">
        <v>2449521308</v>
      </c>
      <c r="I27" s="40">
        <f t="shared" si="2"/>
        <v>4522810850</v>
      </c>
    </row>
    <row r="28" spans="1:9" x14ac:dyDescent="0.2">
      <c r="A28" s="208" t="s">
        <v>78</v>
      </c>
      <c r="B28" s="208"/>
      <c r="C28" s="27">
        <v>21</v>
      </c>
      <c r="D28" s="41">
        <v>56860343</v>
      </c>
      <c r="E28" s="41">
        <v>135213542</v>
      </c>
      <c r="F28" s="40">
        <f t="shared" si="1"/>
        <v>192073885</v>
      </c>
      <c r="G28" s="41">
        <v>104712707</v>
      </c>
      <c r="H28" s="41">
        <v>320386454</v>
      </c>
      <c r="I28" s="40">
        <f t="shared" si="2"/>
        <v>425099161</v>
      </c>
    </row>
    <row r="29" spans="1:9" x14ac:dyDescent="0.2">
      <c r="A29" s="208" t="s">
        <v>79</v>
      </c>
      <c r="B29" s="208"/>
      <c r="C29" s="27">
        <v>22</v>
      </c>
      <c r="D29" s="41">
        <v>0</v>
      </c>
      <c r="E29" s="41">
        <v>0</v>
      </c>
      <c r="F29" s="40">
        <f t="shared" si="1"/>
        <v>0</v>
      </c>
      <c r="G29" s="41">
        <v>0</v>
      </c>
      <c r="H29" s="41">
        <v>0</v>
      </c>
      <c r="I29" s="40">
        <f t="shared" si="2"/>
        <v>0</v>
      </c>
    </row>
    <row r="30" spans="1:9" ht="21" customHeight="1" x14ac:dyDescent="0.2">
      <c r="A30" s="209" t="s">
        <v>80</v>
      </c>
      <c r="B30" s="209"/>
      <c r="C30" s="26">
        <v>23</v>
      </c>
      <c r="D30" s="40">
        <f>D31+D32+D33+D34+D35</f>
        <v>7622144</v>
      </c>
      <c r="E30" s="40">
        <f>E31+E32+E33+E34+E35</f>
        <v>39728669</v>
      </c>
      <c r="F30" s="40">
        <f t="shared" si="1"/>
        <v>47350813</v>
      </c>
      <c r="G30" s="40">
        <f t="shared" ref="G30:H30" si="9">G31+G32+G33+G34+G35</f>
        <v>5183476</v>
      </c>
      <c r="H30" s="40">
        <f t="shared" si="9"/>
        <v>50361276</v>
      </c>
      <c r="I30" s="40">
        <f t="shared" si="2"/>
        <v>55544752</v>
      </c>
    </row>
    <row r="31" spans="1:9" x14ac:dyDescent="0.2">
      <c r="A31" s="208" t="s">
        <v>81</v>
      </c>
      <c r="B31" s="208"/>
      <c r="C31" s="27">
        <v>24</v>
      </c>
      <c r="D31" s="41">
        <v>0</v>
      </c>
      <c r="E31" s="41">
        <v>17187511</v>
      </c>
      <c r="F31" s="40">
        <f t="shared" si="1"/>
        <v>17187511</v>
      </c>
      <c r="G31" s="41">
        <v>0</v>
      </c>
      <c r="H31" s="41">
        <v>25765552</v>
      </c>
      <c r="I31" s="40">
        <f t="shared" si="2"/>
        <v>25765552</v>
      </c>
    </row>
    <row r="32" spans="1:9" x14ac:dyDescent="0.2">
      <c r="A32" s="208" t="s">
        <v>82</v>
      </c>
      <c r="B32" s="208"/>
      <c r="C32" s="27">
        <v>25</v>
      </c>
      <c r="D32" s="41">
        <v>0</v>
      </c>
      <c r="E32" s="41">
        <v>0</v>
      </c>
      <c r="F32" s="40">
        <f t="shared" si="1"/>
        <v>0</v>
      </c>
      <c r="G32" s="41">
        <v>0</v>
      </c>
      <c r="H32" s="41">
        <v>0</v>
      </c>
      <c r="I32" s="40">
        <f t="shared" si="2"/>
        <v>0</v>
      </c>
    </row>
    <row r="33" spans="1:9" x14ac:dyDescent="0.2">
      <c r="A33" s="208" t="s">
        <v>83</v>
      </c>
      <c r="B33" s="208"/>
      <c r="C33" s="27">
        <v>26</v>
      </c>
      <c r="D33" s="41">
        <v>318108</v>
      </c>
      <c r="E33" s="41">
        <v>3797109</v>
      </c>
      <c r="F33" s="40">
        <f t="shared" si="1"/>
        <v>4115217</v>
      </c>
      <c r="G33" s="41">
        <v>309553</v>
      </c>
      <c r="H33" s="41">
        <v>2723833</v>
      </c>
      <c r="I33" s="40">
        <f t="shared" si="2"/>
        <v>3033386</v>
      </c>
    </row>
    <row r="34" spans="1:9" x14ac:dyDescent="0.2">
      <c r="A34" s="208" t="s">
        <v>84</v>
      </c>
      <c r="B34" s="208"/>
      <c r="C34" s="27">
        <v>27</v>
      </c>
      <c r="D34" s="41">
        <v>7304036</v>
      </c>
      <c r="E34" s="41">
        <v>18744049</v>
      </c>
      <c r="F34" s="40">
        <f t="shared" si="1"/>
        <v>26048085</v>
      </c>
      <c r="G34" s="41">
        <v>4873923</v>
      </c>
      <c r="H34" s="41">
        <v>21871891</v>
      </c>
      <c r="I34" s="40">
        <f t="shared" si="2"/>
        <v>26745814</v>
      </c>
    </row>
    <row r="35" spans="1:9" x14ac:dyDescent="0.2">
      <c r="A35" s="208" t="s">
        <v>85</v>
      </c>
      <c r="B35" s="208"/>
      <c r="C35" s="27">
        <v>28</v>
      </c>
      <c r="D35" s="41">
        <v>0</v>
      </c>
      <c r="E35" s="41">
        <v>0</v>
      </c>
      <c r="F35" s="40">
        <f t="shared" si="1"/>
        <v>0</v>
      </c>
      <c r="G35" s="41">
        <v>0</v>
      </c>
      <c r="H35" s="41">
        <v>0</v>
      </c>
      <c r="I35" s="40">
        <f t="shared" si="2"/>
        <v>0</v>
      </c>
    </row>
    <row r="36" spans="1:9" x14ac:dyDescent="0.2">
      <c r="A36" s="209" t="s">
        <v>86</v>
      </c>
      <c r="B36" s="209"/>
      <c r="C36" s="26">
        <v>29</v>
      </c>
      <c r="D36" s="40">
        <f>D37+D38+D39</f>
        <v>410770789</v>
      </c>
      <c r="E36" s="40">
        <f>E37+E38+E39</f>
        <v>775812373</v>
      </c>
      <c r="F36" s="40">
        <f t="shared" si="1"/>
        <v>1186583162</v>
      </c>
      <c r="G36" s="40">
        <f t="shared" ref="G36:H36" si="10">G37+G38+G39</f>
        <v>271475916</v>
      </c>
      <c r="H36" s="40">
        <f t="shared" si="10"/>
        <v>509117601</v>
      </c>
      <c r="I36" s="40">
        <f t="shared" si="2"/>
        <v>780593517</v>
      </c>
    </row>
    <row r="37" spans="1:9" x14ac:dyDescent="0.2">
      <c r="A37" s="210" t="s">
        <v>87</v>
      </c>
      <c r="B37" s="210"/>
      <c r="C37" s="27">
        <v>30</v>
      </c>
      <c r="D37" s="41">
        <v>350460991</v>
      </c>
      <c r="E37" s="41">
        <v>557971929</v>
      </c>
      <c r="F37" s="40">
        <f t="shared" si="1"/>
        <v>908432920</v>
      </c>
      <c r="G37" s="41">
        <v>223330823</v>
      </c>
      <c r="H37" s="41">
        <v>324013977</v>
      </c>
      <c r="I37" s="40">
        <f t="shared" si="2"/>
        <v>547344800</v>
      </c>
    </row>
    <row r="38" spans="1:9" x14ac:dyDescent="0.2">
      <c r="A38" s="208" t="s">
        <v>88</v>
      </c>
      <c r="B38" s="208"/>
      <c r="C38" s="27">
        <v>31</v>
      </c>
      <c r="D38" s="41">
        <v>56843903</v>
      </c>
      <c r="E38" s="41">
        <v>44081419</v>
      </c>
      <c r="F38" s="40">
        <f t="shared" si="1"/>
        <v>100925322</v>
      </c>
      <c r="G38" s="41">
        <v>47426249</v>
      </c>
      <c r="H38" s="41">
        <v>38601483</v>
      </c>
      <c r="I38" s="40">
        <f t="shared" si="2"/>
        <v>86027732</v>
      </c>
    </row>
    <row r="39" spans="1:9" x14ac:dyDescent="0.2">
      <c r="A39" s="208" t="s">
        <v>89</v>
      </c>
      <c r="B39" s="208"/>
      <c r="C39" s="27">
        <v>32</v>
      </c>
      <c r="D39" s="41">
        <v>3465895</v>
      </c>
      <c r="E39" s="41">
        <v>173759025</v>
      </c>
      <c r="F39" s="40">
        <f t="shared" si="1"/>
        <v>177224920</v>
      </c>
      <c r="G39" s="41">
        <v>718844</v>
      </c>
      <c r="H39" s="41">
        <v>146502141</v>
      </c>
      <c r="I39" s="40">
        <f t="shared" si="2"/>
        <v>147220985</v>
      </c>
    </row>
    <row r="40" spans="1:9" x14ac:dyDescent="0.2">
      <c r="A40" s="214" t="s">
        <v>90</v>
      </c>
      <c r="B40" s="208"/>
      <c r="C40" s="27">
        <v>33</v>
      </c>
      <c r="D40" s="41">
        <v>0</v>
      </c>
      <c r="E40" s="41">
        <v>0</v>
      </c>
      <c r="F40" s="40">
        <f t="shared" si="1"/>
        <v>0</v>
      </c>
      <c r="G40" s="41">
        <v>0</v>
      </c>
      <c r="H40" s="41">
        <v>0</v>
      </c>
      <c r="I40" s="40">
        <f t="shared" si="2"/>
        <v>0</v>
      </c>
    </row>
    <row r="41" spans="1:9" x14ac:dyDescent="0.2">
      <c r="A41" s="214" t="s">
        <v>91</v>
      </c>
      <c r="B41" s="208"/>
      <c r="C41" s="27">
        <v>34</v>
      </c>
      <c r="D41" s="41">
        <v>412084501</v>
      </c>
      <c r="E41" s="41">
        <v>0</v>
      </c>
      <c r="F41" s="40">
        <f t="shared" si="1"/>
        <v>412084501</v>
      </c>
      <c r="G41" s="41">
        <v>376481979</v>
      </c>
      <c r="H41" s="41">
        <v>0</v>
      </c>
      <c r="I41" s="40">
        <f t="shared" si="2"/>
        <v>376481979</v>
      </c>
    </row>
    <row r="42" spans="1:9" x14ac:dyDescent="0.2">
      <c r="A42" s="211" t="s">
        <v>92</v>
      </c>
      <c r="B42" s="209"/>
      <c r="C42" s="26">
        <v>35</v>
      </c>
      <c r="D42" s="40">
        <f>D43+D44+D45+D46+D47+D48+D49</f>
        <v>124074</v>
      </c>
      <c r="E42" s="40">
        <f>E43+E44+E45+E46+E47+E48+E49</f>
        <v>488140677</v>
      </c>
      <c r="F42" s="40">
        <f t="shared" si="1"/>
        <v>488264751</v>
      </c>
      <c r="G42" s="40">
        <f>G43+G44+G45+G46+G47+G48+G49</f>
        <v>164115</v>
      </c>
      <c r="H42" s="40">
        <f>H43+H44+H45+H46+H47+H48+H49</f>
        <v>348954558</v>
      </c>
      <c r="I42" s="40">
        <f t="shared" si="2"/>
        <v>349118673</v>
      </c>
    </row>
    <row r="43" spans="1:9" x14ac:dyDescent="0.2">
      <c r="A43" s="208" t="s">
        <v>93</v>
      </c>
      <c r="B43" s="208"/>
      <c r="C43" s="27">
        <v>36</v>
      </c>
      <c r="D43" s="41">
        <v>111811</v>
      </c>
      <c r="E43" s="41">
        <v>64588462</v>
      </c>
      <c r="F43" s="40">
        <f t="shared" si="1"/>
        <v>64700273</v>
      </c>
      <c r="G43" s="41">
        <v>143488</v>
      </c>
      <c r="H43" s="41">
        <v>81788923</v>
      </c>
      <c r="I43" s="40">
        <f t="shared" si="2"/>
        <v>81932411</v>
      </c>
    </row>
    <row r="44" spans="1:9" x14ac:dyDescent="0.2">
      <c r="A44" s="208" t="s">
        <v>94</v>
      </c>
      <c r="B44" s="208"/>
      <c r="C44" s="27">
        <v>37</v>
      </c>
      <c r="D44" s="41">
        <v>12263</v>
      </c>
      <c r="E44" s="41">
        <v>0</v>
      </c>
      <c r="F44" s="40">
        <f t="shared" si="1"/>
        <v>12263</v>
      </c>
      <c r="G44" s="41">
        <v>20627</v>
      </c>
      <c r="H44" s="41">
        <v>0</v>
      </c>
      <c r="I44" s="40">
        <f t="shared" si="2"/>
        <v>20627</v>
      </c>
    </row>
    <row r="45" spans="1:9" x14ac:dyDescent="0.2">
      <c r="A45" s="208" t="s">
        <v>95</v>
      </c>
      <c r="B45" s="208"/>
      <c r="C45" s="27">
        <v>38</v>
      </c>
      <c r="D45" s="41">
        <v>0</v>
      </c>
      <c r="E45" s="41">
        <v>423552215</v>
      </c>
      <c r="F45" s="40">
        <f t="shared" si="1"/>
        <v>423552215</v>
      </c>
      <c r="G45" s="41">
        <v>0</v>
      </c>
      <c r="H45" s="41">
        <v>267041716</v>
      </c>
      <c r="I45" s="40">
        <f t="shared" si="2"/>
        <v>267041716</v>
      </c>
    </row>
    <row r="46" spans="1:9" x14ac:dyDescent="0.2">
      <c r="A46" s="208" t="s">
        <v>96</v>
      </c>
      <c r="B46" s="208"/>
      <c r="C46" s="27">
        <v>39</v>
      </c>
      <c r="D46" s="41">
        <v>0</v>
      </c>
      <c r="E46" s="41">
        <v>0</v>
      </c>
      <c r="F46" s="40">
        <f t="shared" si="1"/>
        <v>0</v>
      </c>
      <c r="G46" s="41">
        <v>0</v>
      </c>
      <c r="H46" s="41">
        <v>123919</v>
      </c>
      <c r="I46" s="40">
        <f t="shared" si="2"/>
        <v>123919</v>
      </c>
    </row>
    <row r="47" spans="1:9" x14ac:dyDescent="0.2">
      <c r="A47" s="210" t="s">
        <v>97</v>
      </c>
      <c r="B47" s="210"/>
      <c r="C47" s="27">
        <v>40</v>
      </c>
      <c r="D47" s="41">
        <v>0</v>
      </c>
      <c r="E47" s="41">
        <v>0</v>
      </c>
      <c r="F47" s="40">
        <f t="shared" si="1"/>
        <v>0</v>
      </c>
      <c r="G47" s="41">
        <v>0</v>
      </c>
      <c r="H47" s="41">
        <v>0</v>
      </c>
      <c r="I47" s="40">
        <f t="shared" si="2"/>
        <v>0</v>
      </c>
    </row>
    <row r="48" spans="1:9" x14ac:dyDescent="0.2">
      <c r="A48" s="208" t="s">
        <v>98</v>
      </c>
      <c r="B48" s="208"/>
      <c r="C48" s="27">
        <v>41</v>
      </c>
      <c r="D48" s="41">
        <v>0</v>
      </c>
      <c r="E48" s="41">
        <v>0</v>
      </c>
      <c r="F48" s="40">
        <f t="shared" si="1"/>
        <v>0</v>
      </c>
      <c r="G48" s="41">
        <v>0</v>
      </c>
      <c r="H48" s="41">
        <v>0</v>
      </c>
      <c r="I48" s="40">
        <f t="shared" si="2"/>
        <v>0</v>
      </c>
    </row>
    <row r="49" spans="1:9" ht="31.5" customHeight="1" x14ac:dyDescent="0.2">
      <c r="A49" s="208" t="s">
        <v>99</v>
      </c>
      <c r="B49" s="208"/>
      <c r="C49" s="27">
        <v>42</v>
      </c>
      <c r="D49" s="41">
        <v>0</v>
      </c>
      <c r="E49" s="41">
        <v>0</v>
      </c>
      <c r="F49" s="40">
        <f t="shared" si="1"/>
        <v>0</v>
      </c>
      <c r="G49" s="41">
        <v>0</v>
      </c>
      <c r="H49" s="41">
        <v>0</v>
      </c>
      <c r="I49" s="40">
        <f t="shared" si="2"/>
        <v>0</v>
      </c>
    </row>
    <row r="50" spans="1:9" x14ac:dyDescent="0.2">
      <c r="A50" s="211" t="s">
        <v>100</v>
      </c>
      <c r="B50" s="209"/>
      <c r="C50" s="26">
        <v>43</v>
      </c>
      <c r="D50" s="40">
        <f>D51+D52</f>
        <v>1777335</v>
      </c>
      <c r="E50" s="40">
        <f>E51+E52</f>
        <v>74974491</v>
      </c>
      <c r="F50" s="40">
        <f t="shared" si="1"/>
        <v>76751826</v>
      </c>
      <c r="G50" s="40">
        <f>G51+G52</f>
        <v>2125392</v>
      </c>
      <c r="H50" s="40">
        <f>H51+H52</f>
        <v>82590195</v>
      </c>
      <c r="I50" s="40">
        <f t="shared" si="2"/>
        <v>84715587</v>
      </c>
    </row>
    <row r="51" spans="1:9" x14ac:dyDescent="0.2">
      <c r="A51" s="208" t="s">
        <v>101</v>
      </c>
      <c r="B51" s="208"/>
      <c r="C51" s="27">
        <v>44</v>
      </c>
      <c r="D51" s="41">
        <v>1777335</v>
      </c>
      <c r="E51" s="41">
        <v>67540416</v>
      </c>
      <c r="F51" s="40">
        <f t="shared" si="1"/>
        <v>69317751</v>
      </c>
      <c r="G51" s="41">
        <v>2125392</v>
      </c>
      <c r="H51" s="41">
        <v>70897573</v>
      </c>
      <c r="I51" s="40">
        <f t="shared" si="2"/>
        <v>73022965</v>
      </c>
    </row>
    <row r="52" spans="1:9" x14ac:dyDescent="0.2">
      <c r="A52" s="208" t="s">
        <v>102</v>
      </c>
      <c r="B52" s="208"/>
      <c r="C52" s="27">
        <v>45</v>
      </c>
      <c r="D52" s="41">
        <v>0</v>
      </c>
      <c r="E52" s="41">
        <v>7434075</v>
      </c>
      <c r="F52" s="40">
        <f t="shared" si="1"/>
        <v>7434075</v>
      </c>
      <c r="G52" s="41">
        <v>0</v>
      </c>
      <c r="H52" s="41">
        <v>11692622</v>
      </c>
      <c r="I52" s="40">
        <f t="shared" si="2"/>
        <v>11692622</v>
      </c>
    </row>
    <row r="53" spans="1:9" x14ac:dyDescent="0.2">
      <c r="A53" s="211" t="s">
        <v>103</v>
      </c>
      <c r="B53" s="209"/>
      <c r="C53" s="26">
        <v>46</v>
      </c>
      <c r="D53" s="40">
        <f>D54+D57+D58</f>
        <v>17189750</v>
      </c>
      <c r="E53" s="40">
        <f>E54+E57+E58</f>
        <v>859948848</v>
      </c>
      <c r="F53" s="40">
        <f t="shared" si="1"/>
        <v>877138598</v>
      </c>
      <c r="G53" s="40">
        <f>G54+G57+G58</f>
        <v>47134307</v>
      </c>
      <c r="H53" s="40">
        <f>H54+H57+H58</f>
        <v>1022187284</v>
      </c>
      <c r="I53" s="40">
        <f t="shared" si="2"/>
        <v>1069321591</v>
      </c>
    </row>
    <row r="54" spans="1:9" x14ac:dyDescent="0.2">
      <c r="A54" s="211" t="s">
        <v>104</v>
      </c>
      <c r="B54" s="209"/>
      <c r="C54" s="26">
        <v>47</v>
      </c>
      <c r="D54" s="40">
        <f>D55+D56</f>
        <v>234219</v>
      </c>
      <c r="E54" s="40">
        <f>E55+E56</f>
        <v>526124255</v>
      </c>
      <c r="F54" s="40">
        <f t="shared" si="1"/>
        <v>526358474</v>
      </c>
      <c r="G54" s="40">
        <f>G55+G56</f>
        <v>233896</v>
      </c>
      <c r="H54" s="40">
        <f>H55+H56</f>
        <v>583556745</v>
      </c>
      <c r="I54" s="40">
        <f t="shared" si="2"/>
        <v>583790641</v>
      </c>
    </row>
    <row r="55" spans="1:9" x14ac:dyDescent="0.2">
      <c r="A55" s="208" t="s">
        <v>105</v>
      </c>
      <c r="B55" s="208"/>
      <c r="C55" s="27">
        <v>48</v>
      </c>
      <c r="D55" s="41">
        <v>0</v>
      </c>
      <c r="E55" s="41">
        <v>525674054</v>
      </c>
      <c r="F55" s="40">
        <f t="shared" si="1"/>
        <v>525674054</v>
      </c>
      <c r="G55" s="41">
        <v>0</v>
      </c>
      <c r="H55" s="41">
        <v>583444369</v>
      </c>
      <c r="I55" s="40">
        <f t="shared" si="2"/>
        <v>583444369</v>
      </c>
    </row>
    <row r="56" spans="1:9" x14ac:dyDescent="0.2">
      <c r="A56" s="208" t="s">
        <v>106</v>
      </c>
      <c r="B56" s="208"/>
      <c r="C56" s="27">
        <v>49</v>
      </c>
      <c r="D56" s="41">
        <v>234219</v>
      </c>
      <c r="E56" s="41">
        <v>450201</v>
      </c>
      <c r="F56" s="40">
        <f t="shared" si="1"/>
        <v>684420</v>
      </c>
      <c r="G56" s="41">
        <v>233896</v>
      </c>
      <c r="H56" s="41">
        <v>112376</v>
      </c>
      <c r="I56" s="40">
        <f t="shared" si="2"/>
        <v>346272</v>
      </c>
    </row>
    <row r="57" spans="1:9" x14ac:dyDescent="0.2">
      <c r="A57" s="214" t="s">
        <v>107</v>
      </c>
      <c r="B57" s="208"/>
      <c r="C57" s="27">
        <v>50</v>
      </c>
      <c r="D57" s="41">
        <v>128917</v>
      </c>
      <c r="E57" s="41">
        <v>59948347</v>
      </c>
      <c r="F57" s="40">
        <f t="shared" si="1"/>
        <v>60077264</v>
      </c>
      <c r="G57" s="41">
        <v>128630</v>
      </c>
      <c r="H57" s="41">
        <v>150534850</v>
      </c>
      <c r="I57" s="40">
        <f t="shared" si="2"/>
        <v>150663480</v>
      </c>
    </row>
    <row r="58" spans="1:9" x14ac:dyDescent="0.2">
      <c r="A58" s="211" t="s">
        <v>108</v>
      </c>
      <c r="B58" s="209"/>
      <c r="C58" s="26">
        <v>51</v>
      </c>
      <c r="D58" s="40">
        <f>D59+D60+D61</f>
        <v>16826614</v>
      </c>
      <c r="E58" s="40">
        <f>E59+E60+E61</f>
        <v>273876246</v>
      </c>
      <c r="F58" s="40">
        <f t="shared" si="1"/>
        <v>290702860</v>
      </c>
      <c r="G58" s="40">
        <f>G59+G60+G61</f>
        <v>46771781</v>
      </c>
      <c r="H58" s="40">
        <f>H59+H60+H61</f>
        <v>288095689</v>
      </c>
      <c r="I58" s="40">
        <f t="shared" si="2"/>
        <v>334867470</v>
      </c>
    </row>
    <row r="59" spans="1:9" x14ac:dyDescent="0.2">
      <c r="A59" s="208" t="s">
        <v>109</v>
      </c>
      <c r="B59" s="208"/>
      <c r="C59" s="27">
        <v>52</v>
      </c>
      <c r="D59" s="41">
        <v>0</v>
      </c>
      <c r="E59" s="41">
        <v>166272633</v>
      </c>
      <c r="F59" s="40">
        <f t="shared" si="1"/>
        <v>166272633</v>
      </c>
      <c r="G59" s="41">
        <v>0</v>
      </c>
      <c r="H59" s="41">
        <v>133942791</v>
      </c>
      <c r="I59" s="40">
        <f t="shared" si="2"/>
        <v>133942791</v>
      </c>
    </row>
    <row r="60" spans="1:9" x14ac:dyDescent="0.2">
      <c r="A60" s="208" t="s">
        <v>110</v>
      </c>
      <c r="B60" s="208"/>
      <c r="C60" s="27">
        <v>53</v>
      </c>
      <c r="D60" s="41">
        <v>281512</v>
      </c>
      <c r="E60" s="41">
        <v>234653</v>
      </c>
      <c r="F60" s="40">
        <f t="shared" si="1"/>
        <v>516165</v>
      </c>
      <c r="G60" s="41">
        <v>386389</v>
      </c>
      <c r="H60" s="41">
        <v>149115</v>
      </c>
      <c r="I60" s="40">
        <f t="shared" si="2"/>
        <v>535504</v>
      </c>
    </row>
    <row r="61" spans="1:9" x14ac:dyDescent="0.2">
      <c r="A61" s="208" t="s">
        <v>111</v>
      </c>
      <c r="B61" s="208"/>
      <c r="C61" s="27">
        <v>54</v>
      </c>
      <c r="D61" s="41">
        <v>16545102</v>
      </c>
      <c r="E61" s="41">
        <v>107368960</v>
      </c>
      <c r="F61" s="40">
        <f t="shared" si="1"/>
        <v>123914062</v>
      </c>
      <c r="G61" s="41">
        <v>46385392</v>
      </c>
      <c r="H61" s="41">
        <v>154003783</v>
      </c>
      <c r="I61" s="40">
        <f t="shared" si="2"/>
        <v>200389175</v>
      </c>
    </row>
    <row r="62" spans="1:9" x14ac:dyDescent="0.2">
      <c r="A62" s="211" t="s">
        <v>112</v>
      </c>
      <c r="B62" s="209"/>
      <c r="C62" s="26">
        <v>55</v>
      </c>
      <c r="D62" s="40">
        <f>D63+D67+D68</f>
        <v>73823213</v>
      </c>
      <c r="E62" s="40">
        <f>E63+E67+E68</f>
        <v>588625771</v>
      </c>
      <c r="F62" s="40">
        <f t="shared" si="1"/>
        <v>662448984</v>
      </c>
      <c r="G62" s="40">
        <f>G63+G67+G68</f>
        <v>57404797</v>
      </c>
      <c r="H62" s="40">
        <f>H63+H67+H68</f>
        <v>711958881</v>
      </c>
      <c r="I62" s="40">
        <f t="shared" si="2"/>
        <v>769363678</v>
      </c>
    </row>
    <row r="63" spans="1:9" x14ac:dyDescent="0.2">
      <c r="A63" s="211" t="s">
        <v>113</v>
      </c>
      <c r="B63" s="209"/>
      <c r="C63" s="26">
        <v>56</v>
      </c>
      <c r="D63" s="40">
        <f>D64+D65+D66</f>
        <v>73823213</v>
      </c>
      <c r="E63" s="40">
        <f>E64+E65+E66</f>
        <v>580540248</v>
      </c>
      <c r="F63" s="40">
        <f t="shared" si="1"/>
        <v>654363461</v>
      </c>
      <c r="G63" s="40">
        <f>G64+G65+G66</f>
        <v>57404797</v>
      </c>
      <c r="H63" s="40">
        <f>H64+H65+H66</f>
        <v>703157606</v>
      </c>
      <c r="I63" s="40">
        <f t="shared" si="2"/>
        <v>760562403</v>
      </c>
    </row>
    <row r="64" spans="1:9" x14ac:dyDescent="0.2">
      <c r="A64" s="208" t="s">
        <v>114</v>
      </c>
      <c r="B64" s="208"/>
      <c r="C64" s="27">
        <v>57</v>
      </c>
      <c r="D64" s="41">
        <v>10877390</v>
      </c>
      <c r="E64" s="41">
        <v>580104610</v>
      </c>
      <c r="F64" s="40">
        <f t="shared" si="1"/>
        <v>590982000</v>
      </c>
      <c r="G64" s="41">
        <v>8255075</v>
      </c>
      <c r="H64" s="41">
        <v>702705594</v>
      </c>
      <c r="I64" s="40">
        <f t="shared" si="2"/>
        <v>710960669</v>
      </c>
    </row>
    <row r="65" spans="1:9" x14ac:dyDescent="0.2">
      <c r="A65" s="208" t="s">
        <v>115</v>
      </c>
      <c r="B65" s="208"/>
      <c r="C65" s="27">
        <v>58</v>
      </c>
      <c r="D65" s="41">
        <v>62944474</v>
      </c>
      <c r="E65" s="41">
        <v>0</v>
      </c>
      <c r="F65" s="40">
        <f t="shared" si="1"/>
        <v>62944474</v>
      </c>
      <c r="G65" s="41">
        <v>49148673</v>
      </c>
      <c r="H65" s="41">
        <v>0</v>
      </c>
      <c r="I65" s="40">
        <f t="shared" si="2"/>
        <v>49148673</v>
      </c>
    </row>
    <row r="66" spans="1:9" x14ac:dyDescent="0.2">
      <c r="A66" s="208" t="s">
        <v>116</v>
      </c>
      <c r="B66" s="208"/>
      <c r="C66" s="27">
        <v>59</v>
      </c>
      <c r="D66" s="41">
        <v>1349</v>
      </c>
      <c r="E66" s="41">
        <v>435638</v>
      </c>
      <c r="F66" s="40">
        <f t="shared" si="1"/>
        <v>436987</v>
      </c>
      <c r="G66" s="41">
        <v>1049</v>
      </c>
      <c r="H66" s="41">
        <v>452012</v>
      </c>
      <c r="I66" s="40">
        <f t="shared" si="2"/>
        <v>453061</v>
      </c>
    </row>
    <row r="67" spans="1:9" x14ac:dyDescent="0.2">
      <c r="A67" s="214" t="s">
        <v>117</v>
      </c>
      <c r="B67" s="208"/>
      <c r="C67" s="27">
        <v>60</v>
      </c>
      <c r="D67" s="41">
        <v>0</v>
      </c>
      <c r="E67" s="41">
        <v>1938705</v>
      </c>
      <c r="F67" s="40">
        <f t="shared" si="1"/>
        <v>1938705</v>
      </c>
      <c r="G67" s="41">
        <v>0</v>
      </c>
      <c r="H67" s="41">
        <v>1731115</v>
      </c>
      <c r="I67" s="40">
        <f t="shared" si="2"/>
        <v>1731115</v>
      </c>
    </row>
    <row r="68" spans="1:9" x14ac:dyDescent="0.2">
      <c r="A68" s="214" t="s">
        <v>118</v>
      </c>
      <c r="B68" s="208"/>
      <c r="C68" s="27">
        <v>61</v>
      </c>
      <c r="D68" s="41">
        <v>0</v>
      </c>
      <c r="E68" s="41">
        <v>6146818</v>
      </c>
      <c r="F68" s="40">
        <f t="shared" si="1"/>
        <v>6146818</v>
      </c>
      <c r="G68" s="41">
        <v>0</v>
      </c>
      <c r="H68" s="41">
        <v>7070160</v>
      </c>
      <c r="I68" s="40">
        <f t="shared" si="2"/>
        <v>7070160</v>
      </c>
    </row>
    <row r="69" spans="1:9" ht="23.25" customHeight="1" x14ac:dyDescent="0.2">
      <c r="A69" s="211" t="s">
        <v>119</v>
      </c>
      <c r="B69" s="209"/>
      <c r="C69" s="26">
        <v>62</v>
      </c>
      <c r="D69" s="40">
        <f>D70+D71+D72</f>
        <v>1247594</v>
      </c>
      <c r="E69" s="40">
        <f>E70+E71+E72</f>
        <v>309981881</v>
      </c>
      <c r="F69" s="40">
        <f t="shared" si="1"/>
        <v>311229475</v>
      </c>
      <c r="G69" s="40">
        <f>G70+G71+G72</f>
        <v>1563722</v>
      </c>
      <c r="H69" s="40">
        <f>H70+H71+H72</f>
        <v>269261313</v>
      </c>
      <c r="I69" s="40">
        <f t="shared" si="2"/>
        <v>270825035</v>
      </c>
    </row>
    <row r="70" spans="1:9" x14ac:dyDescent="0.2">
      <c r="A70" s="208" t="s">
        <v>120</v>
      </c>
      <c r="B70" s="208"/>
      <c r="C70" s="27">
        <v>63</v>
      </c>
      <c r="D70" s="41">
        <v>0</v>
      </c>
      <c r="E70" s="41">
        <v>1103855</v>
      </c>
      <c r="F70" s="40">
        <f t="shared" si="1"/>
        <v>1103855</v>
      </c>
      <c r="G70" s="41">
        <v>0</v>
      </c>
      <c r="H70" s="41">
        <v>384071</v>
      </c>
      <c r="I70" s="40">
        <f t="shared" si="2"/>
        <v>384071</v>
      </c>
    </row>
    <row r="71" spans="1:9" x14ac:dyDescent="0.2">
      <c r="A71" s="208" t="s">
        <v>121</v>
      </c>
      <c r="B71" s="208"/>
      <c r="C71" s="27">
        <v>64</v>
      </c>
      <c r="D71" s="41">
        <v>0</v>
      </c>
      <c r="E71" s="41">
        <v>247354173</v>
      </c>
      <c r="F71" s="40">
        <f t="shared" si="1"/>
        <v>247354173</v>
      </c>
      <c r="G71" s="41">
        <v>0</v>
      </c>
      <c r="H71" s="41">
        <v>236929796</v>
      </c>
      <c r="I71" s="40">
        <f t="shared" si="2"/>
        <v>236929796</v>
      </c>
    </row>
    <row r="72" spans="1:9" x14ac:dyDescent="0.2">
      <c r="A72" s="208" t="s">
        <v>122</v>
      </c>
      <c r="B72" s="208"/>
      <c r="C72" s="27">
        <v>65</v>
      </c>
      <c r="D72" s="41">
        <v>1247594</v>
      </c>
      <c r="E72" s="41">
        <v>61523853</v>
      </c>
      <c r="F72" s="40">
        <f t="shared" si="1"/>
        <v>62771447</v>
      </c>
      <c r="G72" s="41">
        <v>1563722</v>
      </c>
      <c r="H72" s="41">
        <v>31947446</v>
      </c>
      <c r="I72" s="40">
        <f t="shared" si="2"/>
        <v>33511168</v>
      </c>
    </row>
    <row r="73" spans="1:9" x14ac:dyDescent="0.2">
      <c r="A73" s="211" t="s">
        <v>123</v>
      </c>
      <c r="B73" s="209"/>
      <c r="C73" s="26">
        <v>66</v>
      </c>
      <c r="D73" s="40">
        <f>D8+D11+D15+D41+D42+D50+D53+D62+D69</f>
        <v>4207695557</v>
      </c>
      <c r="E73" s="40">
        <f>E8+E11+E15+E41+E42+E50+E53+E62+E69</f>
        <v>9222266052</v>
      </c>
      <c r="F73" s="40">
        <f t="shared" si="1"/>
        <v>13429961609</v>
      </c>
      <c r="G73" s="40">
        <f>G8+G11+G15+G41+G42+G50+G53+G62+G69</f>
        <v>4317310661</v>
      </c>
      <c r="H73" s="40">
        <f>H8+H11+H15+H41+H42+H50+H53+H62+H69</f>
        <v>9773618496</v>
      </c>
      <c r="I73" s="40">
        <f>G73+H73</f>
        <v>14090929157</v>
      </c>
    </row>
    <row r="74" spans="1:9" x14ac:dyDescent="0.2">
      <c r="A74" s="214" t="s">
        <v>124</v>
      </c>
      <c r="B74" s="208"/>
      <c r="C74" s="27">
        <v>67</v>
      </c>
      <c r="D74" s="41">
        <v>371785133</v>
      </c>
      <c r="E74" s="41">
        <v>2737809222</v>
      </c>
      <c r="F74" s="40">
        <f t="shared" ref="F74" si="11">D74+E74</f>
        <v>3109594355</v>
      </c>
      <c r="G74" s="41">
        <v>298481477</v>
      </c>
      <c r="H74" s="41">
        <v>3175257358</v>
      </c>
      <c r="I74" s="40">
        <f t="shared" ref="I74" si="12">G74+H74</f>
        <v>3473738835</v>
      </c>
    </row>
    <row r="75" spans="1:9" x14ac:dyDescent="0.2">
      <c r="A75" s="215" t="s">
        <v>125</v>
      </c>
      <c r="B75" s="216"/>
      <c r="C75" s="216"/>
      <c r="D75" s="216"/>
      <c r="E75" s="216"/>
      <c r="F75" s="216"/>
      <c r="G75" s="216"/>
      <c r="H75" s="216"/>
      <c r="I75" s="216"/>
    </row>
    <row r="76" spans="1:9" x14ac:dyDescent="0.2">
      <c r="A76" s="211" t="s">
        <v>126</v>
      </c>
      <c r="B76" s="209"/>
      <c r="C76" s="26">
        <v>68</v>
      </c>
      <c r="D76" s="40">
        <f>D77+D80+D81+D85+D89+D92</f>
        <v>548823726</v>
      </c>
      <c r="E76" s="40">
        <f>E77+E80+E81+E85+E89+E92</f>
        <v>3558528083</v>
      </c>
      <c r="F76" s="40">
        <f>D76+E76</f>
        <v>4107351809</v>
      </c>
      <c r="G76" s="40">
        <f t="shared" ref="G76:H76" si="13">G77+G80+G81+G85+G89+G92</f>
        <v>542627107</v>
      </c>
      <c r="H76" s="40">
        <f t="shared" si="13"/>
        <v>4058521258</v>
      </c>
      <c r="I76" s="40">
        <f>G76+H76</f>
        <v>4601148365</v>
      </c>
    </row>
    <row r="77" spans="1:9" x14ac:dyDescent="0.2">
      <c r="A77" s="211" t="s">
        <v>127</v>
      </c>
      <c r="B77" s="209"/>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
      <c r="A78" s="208" t="s">
        <v>128</v>
      </c>
      <c r="B78" s="208"/>
      <c r="C78" s="27">
        <v>70</v>
      </c>
      <c r="D78" s="41">
        <v>44288720</v>
      </c>
      <c r="E78" s="41">
        <v>545037080</v>
      </c>
      <c r="F78" s="40">
        <f t="shared" si="14"/>
        <v>589325800</v>
      </c>
      <c r="G78" s="41">
        <v>44288720</v>
      </c>
      <c r="H78" s="41">
        <v>545037080</v>
      </c>
      <c r="I78" s="40">
        <f t="shared" si="16"/>
        <v>589325800</v>
      </c>
    </row>
    <row r="79" spans="1:9" x14ac:dyDescent="0.2">
      <c r="A79" s="208" t="s">
        <v>129</v>
      </c>
      <c r="B79" s="208"/>
      <c r="C79" s="27">
        <v>71</v>
      </c>
      <c r="D79" s="41">
        <v>0</v>
      </c>
      <c r="E79" s="41">
        <v>0</v>
      </c>
      <c r="F79" s="40">
        <f t="shared" si="14"/>
        <v>0</v>
      </c>
      <c r="G79" s="41">
        <v>0</v>
      </c>
      <c r="H79" s="41">
        <v>0</v>
      </c>
      <c r="I79" s="40">
        <f t="shared" si="16"/>
        <v>0</v>
      </c>
    </row>
    <row r="80" spans="1:9" x14ac:dyDescent="0.2">
      <c r="A80" s="214" t="s">
        <v>130</v>
      </c>
      <c r="B80" s="208"/>
      <c r="C80" s="27">
        <v>72</v>
      </c>
      <c r="D80" s="41">
        <v>0</v>
      </c>
      <c r="E80" s="41">
        <v>681482525</v>
      </c>
      <c r="F80" s="40">
        <f t="shared" si="14"/>
        <v>681482525</v>
      </c>
      <c r="G80" s="41">
        <v>0</v>
      </c>
      <c r="H80" s="41">
        <v>681482525</v>
      </c>
      <c r="I80" s="40">
        <f t="shared" si="16"/>
        <v>681482525</v>
      </c>
    </row>
    <row r="81" spans="1:9" x14ac:dyDescent="0.2">
      <c r="A81" s="211" t="s">
        <v>131</v>
      </c>
      <c r="B81" s="209"/>
      <c r="C81" s="26">
        <v>73</v>
      </c>
      <c r="D81" s="40">
        <f>D82+D83+D84</f>
        <v>181953464</v>
      </c>
      <c r="E81" s="40">
        <f>E82+E83+E84</f>
        <v>386496159</v>
      </c>
      <c r="F81" s="40">
        <f t="shared" si="14"/>
        <v>568449623</v>
      </c>
      <c r="G81" s="40">
        <f t="shared" ref="G81:H81" si="17">G82+G83+G84</f>
        <v>147476155</v>
      </c>
      <c r="H81" s="40">
        <f t="shared" si="17"/>
        <v>548957110</v>
      </c>
      <c r="I81" s="40">
        <f t="shared" si="16"/>
        <v>696433265</v>
      </c>
    </row>
    <row r="82" spans="1:9" x14ac:dyDescent="0.2">
      <c r="A82" s="208" t="s">
        <v>132</v>
      </c>
      <c r="B82" s="208"/>
      <c r="C82" s="27">
        <v>74</v>
      </c>
      <c r="D82" s="41">
        <v>0</v>
      </c>
      <c r="E82" s="41">
        <v>112256678</v>
      </c>
      <c r="F82" s="40">
        <f t="shared" si="14"/>
        <v>112256678</v>
      </c>
      <c r="G82" s="41">
        <v>0</v>
      </c>
      <c r="H82" s="41">
        <v>106333697</v>
      </c>
      <c r="I82" s="40">
        <f t="shared" si="16"/>
        <v>106333697</v>
      </c>
    </row>
    <row r="83" spans="1:9" x14ac:dyDescent="0.2">
      <c r="A83" s="208" t="s">
        <v>133</v>
      </c>
      <c r="B83" s="208"/>
      <c r="C83" s="27">
        <v>75</v>
      </c>
      <c r="D83" s="41">
        <v>181953464</v>
      </c>
      <c r="E83" s="41">
        <v>274074057</v>
      </c>
      <c r="F83" s="40">
        <f t="shared" si="14"/>
        <v>456027521</v>
      </c>
      <c r="G83" s="41">
        <v>147476155</v>
      </c>
      <c r="H83" s="41">
        <v>442457823</v>
      </c>
      <c r="I83" s="40">
        <f t="shared" si="16"/>
        <v>589933978</v>
      </c>
    </row>
    <row r="84" spans="1:9" x14ac:dyDescent="0.2">
      <c r="A84" s="208" t="s">
        <v>134</v>
      </c>
      <c r="B84" s="208"/>
      <c r="C84" s="27">
        <v>76</v>
      </c>
      <c r="D84" s="41">
        <v>0</v>
      </c>
      <c r="E84" s="41">
        <v>165424</v>
      </c>
      <c r="F84" s="40">
        <f t="shared" si="14"/>
        <v>165424</v>
      </c>
      <c r="G84" s="41">
        <v>0</v>
      </c>
      <c r="H84" s="41">
        <v>165590</v>
      </c>
      <c r="I84" s="40">
        <f t="shared" si="16"/>
        <v>165590</v>
      </c>
    </row>
    <row r="85" spans="1:9" x14ac:dyDescent="0.2">
      <c r="A85" s="211" t="s">
        <v>135</v>
      </c>
      <c r="B85" s="209"/>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
      <c r="A86" s="208" t="s">
        <v>136</v>
      </c>
      <c r="B86" s="208"/>
      <c r="C86" s="27">
        <v>78</v>
      </c>
      <c r="D86" s="41">
        <v>2214436</v>
      </c>
      <c r="E86" s="41">
        <v>27864354</v>
      </c>
      <c r="F86" s="40">
        <f t="shared" si="14"/>
        <v>30078790</v>
      </c>
      <c r="G86" s="41">
        <v>2214436</v>
      </c>
      <c r="H86" s="41">
        <v>27864354</v>
      </c>
      <c r="I86" s="40">
        <f t="shared" si="16"/>
        <v>30078790</v>
      </c>
    </row>
    <row r="87" spans="1:9" x14ac:dyDescent="0.2">
      <c r="A87" s="208" t="s">
        <v>137</v>
      </c>
      <c r="B87" s="208"/>
      <c r="C87" s="27">
        <v>79</v>
      </c>
      <c r="D87" s="41">
        <v>7581501</v>
      </c>
      <c r="E87" s="41">
        <v>139638995</v>
      </c>
      <c r="F87" s="40">
        <f t="shared" si="14"/>
        <v>147220496</v>
      </c>
      <c r="G87" s="41">
        <v>7581501</v>
      </c>
      <c r="H87" s="41">
        <v>139638499</v>
      </c>
      <c r="I87" s="40">
        <f t="shared" si="16"/>
        <v>147220000</v>
      </c>
    </row>
    <row r="88" spans="1:9" x14ac:dyDescent="0.2">
      <c r="A88" s="208" t="s">
        <v>138</v>
      </c>
      <c r="B88" s="208"/>
      <c r="C88" s="27">
        <v>80</v>
      </c>
      <c r="D88" s="41">
        <v>75500000</v>
      </c>
      <c r="E88" s="41">
        <v>149239289</v>
      </c>
      <c r="F88" s="40">
        <f t="shared" si="14"/>
        <v>224739289</v>
      </c>
      <c r="G88" s="41">
        <v>75500000</v>
      </c>
      <c r="H88" s="41">
        <v>149239785</v>
      </c>
      <c r="I88" s="40">
        <f t="shared" si="16"/>
        <v>224739785</v>
      </c>
    </row>
    <row r="89" spans="1:9" x14ac:dyDescent="0.2">
      <c r="A89" s="211" t="s">
        <v>139</v>
      </c>
      <c r="B89" s="209"/>
      <c r="C89" s="26">
        <v>81</v>
      </c>
      <c r="D89" s="40">
        <f>D90+D91</f>
        <v>201886061</v>
      </c>
      <c r="E89" s="40">
        <f>E90+E91</f>
        <v>1336267156</v>
      </c>
      <c r="F89" s="40">
        <f t="shared" si="14"/>
        <v>1538153217</v>
      </c>
      <c r="G89" s="40">
        <f t="shared" ref="G89:H89" si="19">G90+G91</f>
        <v>252230964</v>
      </c>
      <c r="H89" s="40">
        <f t="shared" si="19"/>
        <v>1617294890</v>
      </c>
      <c r="I89" s="40">
        <f t="shared" si="16"/>
        <v>1869525854</v>
      </c>
    </row>
    <row r="90" spans="1:9" x14ac:dyDescent="0.2">
      <c r="A90" s="208" t="s">
        <v>140</v>
      </c>
      <c r="B90" s="208"/>
      <c r="C90" s="27">
        <v>82</v>
      </c>
      <c r="D90" s="41">
        <v>201886061</v>
      </c>
      <c r="E90" s="41">
        <v>1336267156</v>
      </c>
      <c r="F90" s="40">
        <f t="shared" si="14"/>
        <v>1538153217</v>
      </c>
      <c r="G90" s="41">
        <v>252230964</v>
      </c>
      <c r="H90" s="41">
        <v>1617294890</v>
      </c>
      <c r="I90" s="40">
        <f t="shared" si="16"/>
        <v>1869525854</v>
      </c>
    </row>
    <row r="91" spans="1:9" x14ac:dyDescent="0.2">
      <c r="A91" s="208" t="s">
        <v>141</v>
      </c>
      <c r="B91" s="208"/>
      <c r="C91" s="27">
        <v>83</v>
      </c>
      <c r="D91" s="41">
        <v>0</v>
      </c>
      <c r="E91" s="41">
        <v>0</v>
      </c>
      <c r="F91" s="40">
        <f t="shared" si="14"/>
        <v>0</v>
      </c>
      <c r="G91" s="41">
        <v>0</v>
      </c>
      <c r="H91" s="41">
        <v>0</v>
      </c>
      <c r="I91" s="40">
        <f t="shared" si="16"/>
        <v>0</v>
      </c>
    </row>
    <row r="92" spans="1:9" x14ac:dyDescent="0.2">
      <c r="A92" s="211" t="s">
        <v>142</v>
      </c>
      <c r="B92" s="209"/>
      <c r="C92" s="26">
        <v>84</v>
      </c>
      <c r="D92" s="40">
        <f>D93+D94</f>
        <v>35399544</v>
      </c>
      <c r="E92" s="40">
        <f>E93+E94</f>
        <v>292502525</v>
      </c>
      <c r="F92" s="40">
        <f t="shared" si="14"/>
        <v>327902069</v>
      </c>
      <c r="G92" s="40">
        <f t="shared" ref="G92:H92" si="20">G93+G94</f>
        <v>13335331</v>
      </c>
      <c r="H92" s="40">
        <f t="shared" si="20"/>
        <v>349007015</v>
      </c>
      <c r="I92" s="40">
        <f t="shared" si="16"/>
        <v>362342346</v>
      </c>
    </row>
    <row r="93" spans="1:9" x14ac:dyDescent="0.2">
      <c r="A93" s="208" t="s">
        <v>143</v>
      </c>
      <c r="B93" s="208"/>
      <c r="C93" s="27">
        <v>85</v>
      </c>
      <c r="D93" s="41">
        <v>35399544</v>
      </c>
      <c r="E93" s="41">
        <v>292502525</v>
      </c>
      <c r="F93" s="40">
        <f t="shared" si="14"/>
        <v>327902069</v>
      </c>
      <c r="G93" s="41">
        <v>13335331</v>
      </c>
      <c r="H93" s="41">
        <v>349007015</v>
      </c>
      <c r="I93" s="40">
        <f t="shared" si="16"/>
        <v>362342346</v>
      </c>
    </row>
    <row r="94" spans="1:9" x14ac:dyDescent="0.2">
      <c r="A94" s="208" t="s">
        <v>144</v>
      </c>
      <c r="B94" s="208"/>
      <c r="C94" s="27">
        <v>86</v>
      </c>
      <c r="D94" s="41">
        <v>0</v>
      </c>
      <c r="E94" s="41">
        <v>0</v>
      </c>
      <c r="F94" s="40">
        <f t="shared" si="14"/>
        <v>0</v>
      </c>
      <c r="G94" s="41">
        <v>0</v>
      </c>
      <c r="H94" s="41">
        <v>0</v>
      </c>
      <c r="I94" s="40">
        <f t="shared" si="16"/>
        <v>0</v>
      </c>
    </row>
    <row r="95" spans="1:9" x14ac:dyDescent="0.2">
      <c r="A95" s="214" t="s">
        <v>145</v>
      </c>
      <c r="B95" s="208"/>
      <c r="C95" s="27">
        <v>87</v>
      </c>
      <c r="D95" s="41">
        <v>0</v>
      </c>
      <c r="E95" s="41">
        <v>0</v>
      </c>
      <c r="F95" s="40">
        <f t="shared" si="14"/>
        <v>0</v>
      </c>
      <c r="G95" s="41">
        <v>0</v>
      </c>
      <c r="H95" s="41">
        <v>0</v>
      </c>
      <c r="I95" s="40">
        <f t="shared" si="16"/>
        <v>0</v>
      </c>
    </row>
    <row r="96" spans="1:9" x14ac:dyDescent="0.2">
      <c r="A96" s="214" t="s">
        <v>146</v>
      </c>
      <c r="B96" s="208"/>
      <c r="C96" s="27">
        <v>88</v>
      </c>
      <c r="D96" s="41">
        <v>746627</v>
      </c>
      <c r="E96" s="41">
        <v>11907814</v>
      </c>
      <c r="F96" s="40">
        <f t="shared" si="14"/>
        <v>12654441</v>
      </c>
      <c r="G96" s="41">
        <v>821750</v>
      </c>
      <c r="H96" s="41">
        <v>9349523</v>
      </c>
      <c r="I96" s="40">
        <f t="shared" si="16"/>
        <v>10171273</v>
      </c>
    </row>
    <row r="97" spans="1:9" x14ac:dyDescent="0.2">
      <c r="A97" s="211" t="s">
        <v>147</v>
      </c>
      <c r="B97" s="209"/>
      <c r="C97" s="26">
        <v>89</v>
      </c>
      <c r="D97" s="40">
        <f>D98+D99+D100+D101+D102+D103</f>
        <v>3118356079</v>
      </c>
      <c r="E97" s="40">
        <f>E98+E99+E100+E101+E102+E103</f>
        <v>4505578686</v>
      </c>
      <c r="F97" s="40">
        <f t="shared" si="14"/>
        <v>7623934765</v>
      </c>
      <c r="G97" s="40">
        <f t="shared" ref="G97:H97" si="21">G98+G99+G100+G101+G102+G103</f>
        <v>3235659788</v>
      </c>
      <c r="H97" s="40">
        <f t="shared" si="21"/>
        <v>4396227440</v>
      </c>
      <c r="I97" s="40">
        <f t="shared" si="16"/>
        <v>7631887228</v>
      </c>
    </row>
    <row r="98" spans="1:9" x14ac:dyDescent="0.2">
      <c r="A98" s="208" t="s">
        <v>148</v>
      </c>
      <c r="B98" s="208"/>
      <c r="C98" s="27">
        <v>90</v>
      </c>
      <c r="D98" s="41">
        <v>6096801</v>
      </c>
      <c r="E98" s="41">
        <v>1429166624</v>
      </c>
      <c r="F98" s="40">
        <f t="shared" si="14"/>
        <v>1435263425</v>
      </c>
      <c r="G98" s="41">
        <v>6639516</v>
      </c>
      <c r="H98" s="41">
        <v>1494855949</v>
      </c>
      <c r="I98" s="40">
        <f t="shared" si="16"/>
        <v>1501495465</v>
      </c>
    </row>
    <row r="99" spans="1:9" x14ac:dyDescent="0.2">
      <c r="A99" s="208" t="s">
        <v>149</v>
      </c>
      <c r="B99" s="208"/>
      <c r="C99" s="27">
        <v>91</v>
      </c>
      <c r="D99" s="41">
        <v>3010939268</v>
      </c>
      <c r="E99" s="41">
        <v>11308894</v>
      </c>
      <c r="F99" s="40">
        <f t="shared" si="14"/>
        <v>3022248162</v>
      </c>
      <c r="G99" s="41">
        <v>3126810816</v>
      </c>
      <c r="H99" s="41">
        <v>6553376</v>
      </c>
      <c r="I99" s="40">
        <f t="shared" si="16"/>
        <v>3133364192</v>
      </c>
    </row>
    <row r="100" spans="1:9" x14ac:dyDescent="0.2">
      <c r="A100" s="208" t="s">
        <v>150</v>
      </c>
      <c r="B100" s="208"/>
      <c r="C100" s="27">
        <v>92</v>
      </c>
      <c r="D100" s="41">
        <v>101320010</v>
      </c>
      <c r="E100" s="41">
        <v>3039211216</v>
      </c>
      <c r="F100" s="40">
        <f t="shared" si="14"/>
        <v>3140531226</v>
      </c>
      <c r="G100" s="41">
        <v>102209456</v>
      </c>
      <c r="H100" s="41">
        <v>2847892563</v>
      </c>
      <c r="I100" s="40">
        <f t="shared" si="16"/>
        <v>2950102019</v>
      </c>
    </row>
    <row r="101" spans="1:9" x14ac:dyDescent="0.2">
      <c r="A101" s="208" t="s">
        <v>151</v>
      </c>
      <c r="B101" s="208"/>
      <c r="C101" s="27">
        <v>93</v>
      </c>
      <c r="D101" s="41">
        <v>0</v>
      </c>
      <c r="E101" s="41">
        <v>9463967</v>
      </c>
      <c r="F101" s="40">
        <f t="shared" si="14"/>
        <v>9463967</v>
      </c>
      <c r="G101" s="41">
        <v>0</v>
      </c>
      <c r="H101" s="41">
        <v>24175940</v>
      </c>
      <c r="I101" s="40">
        <f t="shared" si="16"/>
        <v>24175940</v>
      </c>
    </row>
    <row r="102" spans="1:9" x14ac:dyDescent="0.2">
      <c r="A102" s="208" t="s">
        <v>152</v>
      </c>
      <c r="B102" s="208"/>
      <c r="C102" s="27">
        <v>94</v>
      </c>
      <c r="D102" s="41">
        <v>0</v>
      </c>
      <c r="E102" s="41">
        <v>7055533</v>
      </c>
      <c r="F102" s="40">
        <f t="shared" si="14"/>
        <v>7055533</v>
      </c>
      <c r="G102" s="41">
        <v>0</v>
      </c>
      <c r="H102" s="41">
        <v>7055533</v>
      </c>
      <c r="I102" s="40">
        <f t="shared" si="16"/>
        <v>7055533</v>
      </c>
    </row>
    <row r="103" spans="1:9" x14ac:dyDescent="0.2">
      <c r="A103" s="208" t="s">
        <v>153</v>
      </c>
      <c r="B103" s="208"/>
      <c r="C103" s="27">
        <v>95</v>
      </c>
      <c r="D103" s="41">
        <v>0</v>
      </c>
      <c r="E103" s="41">
        <v>9372452</v>
      </c>
      <c r="F103" s="40">
        <f t="shared" si="14"/>
        <v>9372452</v>
      </c>
      <c r="G103" s="41">
        <v>0</v>
      </c>
      <c r="H103" s="41">
        <v>15694079</v>
      </c>
      <c r="I103" s="40">
        <f t="shared" si="16"/>
        <v>15694079</v>
      </c>
    </row>
    <row r="104" spans="1:9" ht="28.5" customHeight="1" x14ac:dyDescent="0.2">
      <c r="A104" s="214" t="s">
        <v>154</v>
      </c>
      <c r="B104" s="208"/>
      <c r="C104" s="27">
        <v>96</v>
      </c>
      <c r="D104" s="41">
        <v>412084501</v>
      </c>
      <c r="E104" s="41">
        <v>0</v>
      </c>
      <c r="F104" s="40">
        <f t="shared" si="14"/>
        <v>412084501</v>
      </c>
      <c r="G104" s="41">
        <v>376481979</v>
      </c>
      <c r="H104" s="41">
        <v>0</v>
      </c>
      <c r="I104" s="40">
        <f t="shared" si="16"/>
        <v>376481979</v>
      </c>
    </row>
    <row r="105" spans="1:9" x14ac:dyDescent="0.2">
      <c r="A105" s="211" t="s">
        <v>155</v>
      </c>
      <c r="B105" s="209"/>
      <c r="C105" s="26">
        <v>97</v>
      </c>
      <c r="D105" s="40">
        <f>D106+D107</f>
        <v>2845537</v>
      </c>
      <c r="E105" s="40">
        <f>E106+E107</f>
        <v>98385232</v>
      </c>
      <c r="F105" s="40">
        <f t="shared" si="14"/>
        <v>101230769</v>
      </c>
      <c r="G105" s="40">
        <f t="shared" ref="G105:H105" si="22">G106+G107</f>
        <v>4397636</v>
      </c>
      <c r="H105" s="40">
        <f t="shared" si="22"/>
        <v>66183483</v>
      </c>
      <c r="I105" s="40">
        <f t="shared" si="16"/>
        <v>70581119</v>
      </c>
    </row>
    <row r="106" spans="1:9" x14ac:dyDescent="0.2">
      <c r="A106" s="210" t="s">
        <v>156</v>
      </c>
      <c r="B106" s="210"/>
      <c r="C106" s="27">
        <v>98</v>
      </c>
      <c r="D106" s="41">
        <v>2608688</v>
      </c>
      <c r="E106" s="41">
        <v>95350774</v>
      </c>
      <c r="F106" s="40">
        <f t="shared" si="14"/>
        <v>97959462</v>
      </c>
      <c r="G106" s="41">
        <v>3994621</v>
      </c>
      <c r="H106" s="41">
        <v>63595466</v>
      </c>
      <c r="I106" s="40">
        <f t="shared" si="16"/>
        <v>67590087</v>
      </c>
    </row>
    <row r="107" spans="1:9" x14ac:dyDescent="0.2">
      <c r="A107" s="208" t="s">
        <v>157</v>
      </c>
      <c r="B107" s="208"/>
      <c r="C107" s="27">
        <v>99</v>
      </c>
      <c r="D107" s="41">
        <v>236849</v>
      </c>
      <c r="E107" s="41">
        <v>3034458</v>
      </c>
      <c r="F107" s="40">
        <f t="shared" si="14"/>
        <v>3271307</v>
      </c>
      <c r="G107" s="41">
        <v>403015</v>
      </c>
      <c r="H107" s="41">
        <v>2588017</v>
      </c>
      <c r="I107" s="40">
        <f t="shared" si="16"/>
        <v>2991032</v>
      </c>
    </row>
    <row r="108" spans="1:9" x14ac:dyDescent="0.2">
      <c r="A108" s="211" t="s">
        <v>158</v>
      </c>
      <c r="B108" s="209"/>
      <c r="C108" s="26">
        <v>100</v>
      </c>
      <c r="D108" s="40">
        <f>D109+D110</f>
        <v>37308321</v>
      </c>
      <c r="E108" s="40">
        <f>E109+E110</f>
        <v>135095733</v>
      </c>
      <c r="F108" s="40">
        <f t="shared" si="14"/>
        <v>172404054</v>
      </c>
      <c r="G108" s="40">
        <f t="shared" ref="G108:H108" si="23">G109+G110</f>
        <v>30065787</v>
      </c>
      <c r="H108" s="40">
        <f t="shared" si="23"/>
        <v>192136708</v>
      </c>
      <c r="I108" s="40">
        <f t="shared" si="16"/>
        <v>222202495</v>
      </c>
    </row>
    <row r="109" spans="1:9" x14ac:dyDescent="0.2">
      <c r="A109" s="208" t="s">
        <v>159</v>
      </c>
      <c r="B109" s="208"/>
      <c r="C109" s="27">
        <v>101</v>
      </c>
      <c r="D109" s="41">
        <v>35781836</v>
      </c>
      <c r="E109" s="41">
        <v>116639392</v>
      </c>
      <c r="F109" s="40">
        <f t="shared" si="14"/>
        <v>152421228</v>
      </c>
      <c r="G109" s="41">
        <v>28818637</v>
      </c>
      <c r="H109" s="41">
        <v>154996451</v>
      </c>
      <c r="I109" s="40">
        <f t="shared" si="16"/>
        <v>183815088</v>
      </c>
    </row>
    <row r="110" spans="1:9" x14ac:dyDescent="0.2">
      <c r="A110" s="208" t="s">
        <v>160</v>
      </c>
      <c r="B110" s="208"/>
      <c r="C110" s="27">
        <v>102</v>
      </c>
      <c r="D110" s="41">
        <v>1526485</v>
      </c>
      <c r="E110" s="41">
        <v>18456341</v>
      </c>
      <c r="F110" s="40">
        <f t="shared" si="14"/>
        <v>19982826</v>
      </c>
      <c r="G110" s="41">
        <v>1247150</v>
      </c>
      <c r="H110" s="41">
        <v>37140257</v>
      </c>
      <c r="I110" s="40">
        <f t="shared" si="16"/>
        <v>38387407</v>
      </c>
    </row>
    <row r="111" spans="1:9" x14ac:dyDescent="0.2">
      <c r="A111" s="214" t="s">
        <v>161</v>
      </c>
      <c r="B111" s="208"/>
      <c r="C111" s="27">
        <v>103</v>
      </c>
      <c r="D111" s="41">
        <v>0</v>
      </c>
      <c r="E111" s="41">
        <v>0</v>
      </c>
      <c r="F111" s="40">
        <f t="shared" si="14"/>
        <v>0</v>
      </c>
      <c r="G111" s="41">
        <v>0</v>
      </c>
      <c r="H111" s="41">
        <v>0</v>
      </c>
      <c r="I111" s="40">
        <f t="shared" si="16"/>
        <v>0</v>
      </c>
    </row>
    <row r="112" spans="1:9" x14ac:dyDescent="0.2">
      <c r="A112" s="211" t="s">
        <v>162</v>
      </c>
      <c r="B112" s="209"/>
      <c r="C112" s="26">
        <v>104</v>
      </c>
      <c r="D112" s="40">
        <f>D113+D114+D115</f>
        <v>5112667</v>
      </c>
      <c r="E112" s="40">
        <f>E113+E114+E115</f>
        <v>318779203</v>
      </c>
      <c r="F112" s="40">
        <f t="shared" si="14"/>
        <v>323891870</v>
      </c>
      <c r="G112" s="40">
        <f t="shared" ref="G112:H112" si="24">G113+G114+G115</f>
        <v>24048547</v>
      </c>
      <c r="H112" s="40">
        <f t="shared" si="24"/>
        <v>394592699</v>
      </c>
      <c r="I112" s="40">
        <f t="shared" si="16"/>
        <v>418641246</v>
      </c>
    </row>
    <row r="113" spans="1:9" x14ac:dyDescent="0.2">
      <c r="A113" s="208" t="s">
        <v>163</v>
      </c>
      <c r="B113" s="208"/>
      <c r="C113" s="27">
        <v>105</v>
      </c>
      <c r="D113" s="41">
        <v>0</v>
      </c>
      <c r="E113" s="41">
        <v>0</v>
      </c>
      <c r="F113" s="40">
        <f t="shared" si="14"/>
        <v>0</v>
      </c>
      <c r="G113" s="41">
        <v>0</v>
      </c>
      <c r="H113" s="41">
        <v>2647724</v>
      </c>
      <c r="I113" s="40">
        <f t="shared" si="16"/>
        <v>2647724</v>
      </c>
    </row>
    <row r="114" spans="1:9" x14ac:dyDescent="0.2">
      <c r="A114" s="208" t="s">
        <v>164</v>
      </c>
      <c r="B114" s="208"/>
      <c r="C114" s="27">
        <v>106</v>
      </c>
      <c r="D114" s="41">
        <v>0</v>
      </c>
      <c r="E114" s="41">
        <v>0</v>
      </c>
      <c r="F114" s="40">
        <f t="shared" si="14"/>
        <v>0</v>
      </c>
      <c r="G114" s="41">
        <v>0</v>
      </c>
      <c r="H114" s="41">
        <v>0</v>
      </c>
      <c r="I114" s="40">
        <f t="shared" si="16"/>
        <v>0</v>
      </c>
    </row>
    <row r="115" spans="1:9" x14ac:dyDescent="0.2">
      <c r="A115" s="208" t="s">
        <v>165</v>
      </c>
      <c r="B115" s="208"/>
      <c r="C115" s="27">
        <v>107</v>
      </c>
      <c r="D115" s="41">
        <v>5112667</v>
      </c>
      <c r="E115" s="41">
        <v>318779203</v>
      </c>
      <c r="F115" s="40">
        <f t="shared" si="14"/>
        <v>323891870</v>
      </c>
      <c r="G115" s="41">
        <v>24048547</v>
      </c>
      <c r="H115" s="41">
        <v>391944975</v>
      </c>
      <c r="I115" s="40">
        <f t="shared" si="16"/>
        <v>415993522</v>
      </c>
    </row>
    <row r="116" spans="1:9" x14ac:dyDescent="0.2">
      <c r="A116" s="211" t="s">
        <v>166</v>
      </c>
      <c r="B116" s="209"/>
      <c r="C116" s="26">
        <v>108</v>
      </c>
      <c r="D116" s="40">
        <f>D117+D118+D119+D120</f>
        <v>55374068</v>
      </c>
      <c r="E116" s="40">
        <f>E117+E118+E119+E120</f>
        <v>321566127</v>
      </c>
      <c r="F116" s="40">
        <f t="shared" si="14"/>
        <v>376940195</v>
      </c>
      <c r="G116" s="40">
        <f t="shared" ref="G116:H116" si="25">G117+G118+G119+G120</f>
        <v>72602199</v>
      </c>
      <c r="H116" s="40">
        <f t="shared" si="25"/>
        <v>388044338</v>
      </c>
      <c r="I116" s="40">
        <f t="shared" si="16"/>
        <v>460646537</v>
      </c>
    </row>
    <row r="117" spans="1:9" x14ac:dyDescent="0.2">
      <c r="A117" s="208" t="s">
        <v>167</v>
      </c>
      <c r="B117" s="208"/>
      <c r="C117" s="27">
        <v>109</v>
      </c>
      <c r="D117" s="41">
        <v>4968998</v>
      </c>
      <c r="E117" s="41">
        <v>87717976</v>
      </c>
      <c r="F117" s="40">
        <f t="shared" si="14"/>
        <v>92686974</v>
      </c>
      <c r="G117" s="41">
        <v>2592849</v>
      </c>
      <c r="H117" s="41">
        <v>101831575</v>
      </c>
      <c r="I117" s="40">
        <f t="shared" si="16"/>
        <v>104424424</v>
      </c>
    </row>
    <row r="118" spans="1:9" x14ac:dyDescent="0.2">
      <c r="A118" s="208" t="s">
        <v>168</v>
      </c>
      <c r="B118" s="208"/>
      <c r="C118" s="27">
        <v>110</v>
      </c>
      <c r="D118" s="41">
        <v>242461</v>
      </c>
      <c r="E118" s="41">
        <v>96369663</v>
      </c>
      <c r="F118" s="40">
        <f t="shared" si="14"/>
        <v>96612124</v>
      </c>
      <c r="G118" s="41">
        <v>18567</v>
      </c>
      <c r="H118" s="41">
        <v>116272399</v>
      </c>
      <c r="I118" s="40">
        <f t="shared" si="16"/>
        <v>116290966</v>
      </c>
    </row>
    <row r="119" spans="1:9" x14ac:dyDescent="0.2">
      <c r="A119" s="208" t="s">
        <v>169</v>
      </c>
      <c r="B119" s="208"/>
      <c r="C119" s="27">
        <v>111</v>
      </c>
      <c r="D119" s="41">
        <v>0</v>
      </c>
      <c r="E119" s="41">
        <v>11742</v>
      </c>
      <c r="F119" s="40">
        <f t="shared" si="14"/>
        <v>11742</v>
      </c>
      <c r="G119" s="41">
        <v>0</v>
      </c>
      <c r="H119" s="41">
        <v>11819</v>
      </c>
      <c r="I119" s="40">
        <f t="shared" si="16"/>
        <v>11819</v>
      </c>
    </row>
    <row r="120" spans="1:9" x14ac:dyDescent="0.2">
      <c r="A120" s="208" t="s">
        <v>170</v>
      </c>
      <c r="B120" s="208"/>
      <c r="C120" s="27">
        <v>112</v>
      </c>
      <c r="D120" s="41">
        <v>50162609</v>
      </c>
      <c r="E120" s="41">
        <v>137466746</v>
      </c>
      <c r="F120" s="40">
        <f t="shared" si="14"/>
        <v>187629355</v>
      </c>
      <c r="G120" s="41">
        <v>69990783</v>
      </c>
      <c r="H120" s="41">
        <v>169928545</v>
      </c>
      <c r="I120" s="40">
        <f t="shared" si="16"/>
        <v>239919328</v>
      </c>
    </row>
    <row r="121" spans="1:9" ht="22.5" customHeight="1" x14ac:dyDescent="0.2">
      <c r="A121" s="211" t="s">
        <v>171</v>
      </c>
      <c r="B121" s="209"/>
      <c r="C121" s="26">
        <v>113</v>
      </c>
      <c r="D121" s="40">
        <f>D122+D123</f>
        <v>27044031</v>
      </c>
      <c r="E121" s="40">
        <f>E122+E123</f>
        <v>272425174</v>
      </c>
      <c r="F121" s="40">
        <f t="shared" si="14"/>
        <v>299469205</v>
      </c>
      <c r="G121" s="40">
        <f t="shared" ref="G121:H121" si="26">G122+G123</f>
        <v>30605868</v>
      </c>
      <c r="H121" s="40">
        <f t="shared" si="26"/>
        <v>268563047</v>
      </c>
      <c r="I121" s="40">
        <f t="shared" si="16"/>
        <v>299168915</v>
      </c>
    </row>
    <row r="122" spans="1:9" x14ac:dyDescent="0.2">
      <c r="A122" s="208" t="s">
        <v>172</v>
      </c>
      <c r="B122" s="208"/>
      <c r="C122" s="27">
        <v>114</v>
      </c>
      <c r="D122" s="41">
        <v>0</v>
      </c>
      <c r="E122" s="41">
        <v>0</v>
      </c>
      <c r="F122" s="40">
        <f t="shared" si="14"/>
        <v>0</v>
      </c>
      <c r="G122" s="41">
        <v>0</v>
      </c>
      <c r="H122" s="41">
        <v>8988308</v>
      </c>
      <c r="I122" s="40">
        <f t="shared" si="16"/>
        <v>8988308</v>
      </c>
    </row>
    <row r="123" spans="1:9" x14ac:dyDescent="0.2">
      <c r="A123" s="208" t="s">
        <v>173</v>
      </c>
      <c r="B123" s="208"/>
      <c r="C123" s="27">
        <v>115</v>
      </c>
      <c r="D123" s="41">
        <v>27044031</v>
      </c>
      <c r="E123" s="41">
        <v>272425174</v>
      </c>
      <c r="F123" s="40">
        <f t="shared" si="14"/>
        <v>299469205</v>
      </c>
      <c r="G123" s="41">
        <v>30605868</v>
      </c>
      <c r="H123" s="41">
        <v>259574739</v>
      </c>
      <c r="I123" s="40">
        <f t="shared" si="16"/>
        <v>290180607</v>
      </c>
    </row>
    <row r="124" spans="1:9" x14ac:dyDescent="0.2">
      <c r="A124" s="211" t="s">
        <v>174</v>
      </c>
      <c r="B124" s="209"/>
      <c r="C124" s="26">
        <v>116</v>
      </c>
      <c r="D124" s="40">
        <f>D95++D96+D97+D104+D105+D108+D111+D112+D116+D121+D76</f>
        <v>4207695557</v>
      </c>
      <c r="E124" s="40">
        <f>E95++E96+E97+E104+E105+E108+E111+E112+E116+E121+E76</f>
        <v>9222266052</v>
      </c>
      <c r="F124" s="40">
        <f t="shared" si="14"/>
        <v>13429961609</v>
      </c>
      <c r="G124" s="40">
        <f t="shared" ref="G124:H124" si="27">G95++G96+G97+G104+G105+G108+G111+G112+G116+G121+G76</f>
        <v>4317310661</v>
      </c>
      <c r="H124" s="40">
        <f t="shared" si="27"/>
        <v>9773618496</v>
      </c>
      <c r="I124" s="40">
        <f t="shared" si="16"/>
        <v>14090929157</v>
      </c>
    </row>
    <row r="125" spans="1:9" x14ac:dyDescent="0.2">
      <c r="A125" s="214" t="s">
        <v>175</v>
      </c>
      <c r="B125" s="208"/>
      <c r="C125" s="27">
        <v>117</v>
      </c>
      <c r="D125" s="41">
        <v>371785133</v>
      </c>
      <c r="E125" s="41">
        <v>2737809222</v>
      </c>
      <c r="F125" s="40">
        <f t="shared" si="14"/>
        <v>3109594355</v>
      </c>
      <c r="G125" s="41">
        <v>298481477</v>
      </c>
      <c r="H125" s="41">
        <v>3175257358</v>
      </c>
      <c r="I125" s="40">
        <f t="shared" si="16"/>
        <v>3473738835</v>
      </c>
    </row>
  </sheetData>
  <sheetProtection algorithmName="SHA-512" hashValue="R6mGkNcAxec3U9C7k4zMTCLwO6y+b3vRTbvoyfM6nLzpZu4YH6avfYHRelf33FX0Bjjm6iQowiOcaCfWY4yEkQ==" saltValue="N6MOF1MUWqBzyHNPpBUbQg=="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4" type="noConversion"/>
  <dataValidations count="4">
    <dataValidation type="whole" operator="notEqual" allowBlank="1" showInputMessage="1" showErrorMessage="1" errorTitle="Invalid entry" error="You can enter only whole numbers (positive or negative) and a zero." sqref="D76:I76 D81:I84 D89:I89 D92:I92" xr:uid="{00000000-0002-0000-0100-000000000000}">
      <formula1>999999999</formula1>
    </dataValidation>
    <dataValidation type="whole" operator="greaterThanOrEqual" allowBlank="1" showErrorMessage="1" errorTitle="Incorrect entry" error="You can enter only positive whole numbers or a zero." sqref="D8:I74" xr:uid="{00000000-0002-0000-0100-000001000000}">
      <formula1>0</formula1>
    </dataValidation>
    <dataValidation type="whole" operator="greaterThanOrEqual" allowBlank="1" showInputMessage="1" showErrorMessage="1" errorTitle="Incorrect entry" error="You can enter only positive whole numbers or a zero." sqref="D95:I125 D93:I93 D90:I90 D85:I88 D77:I80" xr:uid="{00000000-0002-0000-0100-000002000000}">
      <formula1>0</formula1>
    </dataValidation>
    <dataValidation type="whole" operator="lessThanOrEqual" allowBlank="1" showInputMessage="1" showErrorMessage="1" errorTitle="Incorrect entry" error="You can enter only negative whole numbers or a zero." sqref="D91:I91 D94:I94" xr:uid="{00000000-0002-0000-0100-000003000000}">
      <formula1>0</formula1>
    </dataValidation>
  </dataValidations>
  <pageMargins left="0.75" right="0.75" top="1" bottom="1" header="0.5" footer="0.5"/>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A3" sqref="A3:I3"/>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35" t="s">
        <v>176</v>
      </c>
      <c r="B1" s="218"/>
      <c r="C1" s="218"/>
      <c r="D1" s="218"/>
      <c r="E1" s="218"/>
      <c r="F1" s="218"/>
      <c r="G1" s="218"/>
      <c r="H1" s="218"/>
      <c r="I1" s="218"/>
    </row>
    <row r="2" spans="1:9" x14ac:dyDescent="0.2">
      <c r="A2" s="219" t="s">
        <v>573</v>
      </c>
      <c r="B2" s="236"/>
      <c r="C2" s="236"/>
      <c r="D2" s="236"/>
      <c r="E2" s="236"/>
      <c r="F2" s="236"/>
      <c r="G2" s="236"/>
      <c r="H2" s="236"/>
      <c r="I2" s="236"/>
    </row>
    <row r="3" spans="1:9" x14ac:dyDescent="0.2">
      <c r="A3" s="237" t="s">
        <v>177</v>
      </c>
      <c r="B3" s="238"/>
      <c r="C3" s="238"/>
      <c r="D3" s="238"/>
      <c r="E3" s="238"/>
      <c r="F3" s="238"/>
      <c r="G3" s="238"/>
      <c r="H3" s="238"/>
      <c r="I3" s="238"/>
    </row>
    <row r="4" spans="1:9" ht="33.75" customHeight="1" x14ac:dyDescent="0.2">
      <c r="A4" s="239" t="s">
        <v>178</v>
      </c>
      <c r="B4" s="240"/>
      <c r="C4" s="243" t="s">
        <v>179</v>
      </c>
      <c r="D4" s="245" t="s">
        <v>180</v>
      </c>
      <c r="E4" s="246"/>
      <c r="F4" s="247"/>
      <c r="G4" s="245" t="s">
        <v>181</v>
      </c>
      <c r="H4" s="246"/>
      <c r="I4" s="247"/>
    </row>
    <row r="5" spans="1:9" ht="24" customHeight="1" thickBot="1" x14ac:dyDescent="0.25">
      <c r="A5" s="241"/>
      <c r="B5" s="242"/>
      <c r="C5" s="244"/>
      <c r="D5" s="42" t="s">
        <v>182</v>
      </c>
      <c r="E5" s="43" t="s">
        <v>183</v>
      </c>
      <c r="F5" s="44" t="s">
        <v>184</v>
      </c>
      <c r="G5" s="42" t="s">
        <v>185</v>
      </c>
      <c r="H5" s="43" t="s">
        <v>186</v>
      </c>
      <c r="I5" s="44" t="s">
        <v>187</v>
      </c>
    </row>
    <row r="6" spans="1:9" x14ac:dyDescent="0.2">
      <c r="A6" s="231">
        <v>1</v>
      </c>
      <c r="B6" s="232"/>
      <c r="C6" s="28">
        <v>2</v>
      </c>
      <c r="D6" s="45">
        <v>3</v>
      </c>
      <c r="E6" s="46">
        <v>4</v>
      </c>
      <c r="F6" s="47" t="s">
        <v>188</v>
      </c>
      <c r="G6" s="45">
        <v>6</v>
      </c>
      <c r="H6" s="46">
        <v>7</v>
      </c>
      <c r="I6" s="48" t="s">
        <v>189</v>
      </c>
    </row>
    <row r="7" spans="1:9" ht="22.5" customHeight="1" x14ac:dyDescent="0.2">
      <c r="A7" s="233" t="s">
        <v>190</v>
      </c>
      <c r="B7" s="234"/>
      <c r="C7" s="31">
        <v>118</v>
      </c>
      <c r="D7" s="49">
        <f>D8+D9+D10+D11+D12</f>
        <v>550593781</v>
      </c>
      <c r="E7" s="50">
        <f>E8+E9+E10+E11+E12</f>
        <v>2428943426</v>
      </c>
      <c r="F7" s="50">
        <f>D7+E7</f>
        <v>2979537207</v>
      </c>
      <c r="G7" s="49">
        <f t="shared" ref="G7:H7" si="0">G8+G9+G10+G11+G12</f>
        <v>539958480</v>
      </c>
      <c r="H7" s="50">
        <f t="shared" si="0"/>
        <v>2551488124</v>
      </c>
      <c r="I7" s="51">
        <f>G7+H7</f>
        <v>3091446604</v>
      </c>
    </row>
    <row r="8" spans="1:9" x14ac:dyDescent="0.2">
      <c r="A8" s="229" t="s">
        <v>191</v>
      </c>
      <c r="B8" s="229"/>
      <c r="C8" s="29">
        <v>119</v>
      </c>
      <c r="D8" s="52">
        <v>551053061</v>
      </c>
      <c r="E8" s="53">
        <v>2689177414</v>
      </c>
      <c r="F8" s="54">
        <f t="shared" ref="F8:F71" si="1">D8+E8</f>
        <v>3240230475</v>
      </c>
      <c r="G8" s="52">
        <v>540832945</v>
      </c>
      <c r="H8" s="53">
        <v>2895385130</v>
      </c>
      <c r="I8" s="54">
        <f t="shared" ref="I8:I71" si="2">G8+H8</f>
        <v>3436218075</v>
      </c>
    </row>
    <row r="9" spans="1:9" ht="19.5" customHeight="1" x14ac:dyDescent="0.2">
      <c r="A9" s="229" t="s">
        <v>192</v>
      </c>
      <c r="B9" s="229"/>
      <c r="C9" s="29">
        <v>120</v>
      </c>
      <c r="D9" s="52">
        <v>0</v>
      </c>
      <c r="E9" s="53">
        <v>-2832769</v>
      </c>
      <c r="F9" s="54">
        <f>D9+E9</f>
        <v>-2832769</v>
      </c>
      <c r="G9" s="52">
        <v>0</v>
      </c>
      <c r="H9" s="53">
        <v>15652975</v>
      </c>
      <c r="I9" s="54">
        <f t="shared" si="2"/>
        <v>15652975</v>
      </c>
    </row>
    <row r="10" spans="1:9" x14ac:dyDescent="0.2">
      <c r="A10" s="229" t="s">
        <v>193</v>
      </c>
      <c r="B10" s="229"/>
      <c r="C10" s="29">
        <v>121</v>
      </c>
      <c r="D10" s="52">
        <v>-334900</v>
      </c>
      <c r="E10" s="53">
        <v>-277525967</v>
      </c>
      <c r="F10" s="54">
        <f t="shared" si="1"/>
        <v>-277860867</v>
      </c>
      <c r="G10" s="52">
        <v>-361868</v>
      </c>
      <c r="H10" s="53">
        <v>-310371494</v>
      </c>
      <c r="I10" s="54">
        <f t="shared" si="2"/>
        <v>-310733362</v>
      </c>
    </row>
    <row r="11" spans="1:9" ht="22.5" customHeight="1" x14ac:dyDescent="0.2">
      <c r="A11" s="229" t="s">
        <v>194</v>
      </c>
      <c r="B11" s="229"/>
      <c r="C11" s="29">
        <v>122</v>
      </c>
      <c r="D11" s="52">
        <v>-177798</v>
      </c>
      <c r="E11" s="53">
        <v>3944452</v>
      </c>
      <c r="F11" s="54">
        <f t="shared" si="1"/>
        <v>3766654</v>
      </c>
      <c r="G11" s="52">
        <v>-544448</v>
      </c>
      <c r="H11" s="53">
        <v>-66395685</v>
      </c>
      <c r="I11" s="54">
        <f t="shared" si="2"/>
        <v>-66940133</v>
      </c>
    </row>
    <row r="12" spans="1:9" ht="21.75" customHeight="1" x14ac:dyDescent="0.2">
      <c r="A12" s="229" t="s">
        <v>195</v>
      </c>
      <c r="B12" s="229"/>
      <c r="C12" s="29">
        <v>123</v>
      </c>
      <c r="D12" s="52">
        <v>53418</v>
      </c>
      <c r="E12" s="53">
        <v>16180296</v>
      </c>
      <c r="F12" s="54">
        <f t="shared" si="1"/>
        <v>16233714</v>
      </c>
      <c r="G12" s="52">
        <v>31851</v>
      </c>
      <c r="H12" s="53">
        <v>17217198</v>
      </c>
      <c r="I12" s="54">
        <f t="shared" si="2"/>
        <v>17249049</v>
      </c>
    </row>
    <row r="13" spans="1:9" x14ac:dyDescent="0.2">
      <c r="A13" s="227" t="s">
        <v>196</v>
      </c>
      <c r="B13" s="228"/>
      <c r="C13" s="32">
        <v>124</v>
      </c>
      <c r="D13" s="55">
        <f>D14+D15+D16+D17+D18+D19+D20</f>
        <v>161665763</v>
      </c>
      <c r="E13" s="56">
        <f>E14+E15+E16+E17+E18+E19+E20</f>
        <v>326039789</v>
      </c>
      <c r="F13" s="54">
        <f t="shared" si="1"/>
        <v>487705552</v>
      </c>
      <c r="G13" s="55">
        <f t="shared" ref="G13" si="3">G14+G15+G16+G17+G18+G19+G20</f>
        <v>120236134</v>
      </c>
      <c r="H13" s="56">
        <f>H14+H15+H16+H17+H18+H19+H20</f>
        <v>360526405</v>
      </c>
      <c r="I13" s="54">
        <f t="shared" si="2"/>
        <v>480762539</v>
      </c>
    </row>
    <row r="14" spans="1:9" ht="24" customHeight="1" x14ac:dyDescent="0.2">
      <c r="A14" s="229" t="s">
        <v>197</v>
      </c>
      <c r="B14" s="229"/>
      <c r="C14" s="29">
        <v>125</v>
      </c>
      <c r="D14" s="52">
        <v>2103298</v>
      </c>
      <c r="E14" s="53">
        <v>17645743</v>
      </c>
      <c r="F14" s="54">
        <f t="shared" si="1"/>
        <v>19749041</v>
      </c>
      <c r="G14" s="52">
        <v>3583367</v>
      </c>
      <c r="H14" s="53">
        <v>40626932</v>
      </c>
      <c r="I14" s="54">
        <f t="shared" si="2"/>
        <v>44210299</v>
      </c>
    </row>
    <row r="15" spans="1:9" ht="17.45" customHeight="1" x14ac:dyDescent="0.2">
      <c r="A15" s="229" t="s">
        <v>198</v>
      </c>
      <c r="B15" s="229"/>
      <c r="C15" s="29">
        <v>126</v>
      </c>
      <c r="D15" s="52">
        <v>73948</v>
      </c>
      <c r="E15" s="53">
        <v>110762708</v>
      </c>
      <c r="F15" s="54">
        <f t="shared" si="1"/>
        <v>110836656</v>
      </c>
      <c r="G15" s="52">
        <v>184737</v>
      </c>
      <c r="H15" s="53">
        <v>131349565</v>
      </c>
      <c r="I15" s="54">
        <f t="shared" si="2"/>
        <v>131534302</v>
      </c>
    </row>
    <row r="16" spans="1:9" x14ac:dyDescent="0.2">
      <c r="A16" s="229" t="s">
        <v>199</v>
      </c>
      <c r="B16" s="229"/>
      <c r="C16" s="29">
        <v>127</v>
      </c>
      <c r="D16" s="52">
        <v>105700578</v>
      </c>
      <c r="E16" s="53">
        <v>89883190</v>
      </c>
      <c r="F16" s="54">
        <f t="shared" si="1"/>
        <v>195583768</v>
      </c>
      <c r="G16" s="52">
        <v>103264193</v>
      </c>
      <c r="H16" s="53">
        <v>83722424</v>
      </c>
      <c r="I16" s="54">
        <f t="shared" si="2"/>
        <v>186986617</v>
      </c>
    </row>
    <row r="17" spans="1:9" x14ac:dyDescent="0.2">
      <c r="A17" s="229" t="s">
        <v>200</v>
      </c>
      <c r="B17" s="229"/>
      <c r="C17" s="29">
        <v>128</v>
      </c>
      <c r="D17" s="52">
        <v>2009774</v>
      </c>
      <c r="E17" s="53">
        <v>3920526</v>
      </c>
      <c r="F17" s="54">
        <f t="shared" si="1"/>
        <v>5930300</v>
      </c>
      <c r="G17" s="52">
        <v>4575231</v>
      </c>
      <c r="H17" s="53">
        <v>19179511</v>
      </c>
      <c r="I17" s="54">
        <f t="shared" si="2"/>
        <v>23754742</v>
      </c>
    </row>
    <row r="18" spans="1:9" x14ac:dyDescent="0.2">
      <c r="A18" s="229" t="s">
        <v>201</v>
      </c>
      <c r="B18" s="229"/>
      <c r="C18" s="29">
        <v>129</v>
      </c>
      <c r="D18" s="52">
        <v>20138618</v>
      </c>
      <c r="E18" s="53">
        <v>69738961</v>
      </c>
      <c r="F18" s="54">
        <f t="shared" si="1"/>
        <v>89877579</v>
      </c>
      <c r="G18" s="52">
        <v>8142096</v>
      </c>
      <c r="H18" s="53">
        <v>57109981</v>
      </c>
      <c r="I18" s="54">
        <f t="shared" si="2"/>
        <v>65252077</v>
      </c>
    </row>
    <row r="19" spans="1:9" x14ac:dyDescent="0.2">
      <c r="A19" s="229" t="s">
        <v>202</v>
      </c>
      <c r="B19" s="229"/>
      <c r="C19" s="29">
        <v>130</v>
      </c>
      <c r="D19" s="52">
        <v>31170680</v>
      </c>
      <c r="E19" s="53">
        <v>6835220</v>
      </c>
      <c r="F19" s="54">
        <f t="shared" si="1"/>
        <v>38005900</v>
      </c>
      <c r="G19" s="52">
        <v>0</v>
      </c>
      <c r="H19" s="53">
        <v>0</v>
      </c>
      <c r="I19" s="54">
        <f t="shared" si="2"/>
        <v>0</v>
      </c>
    </row>
    <row r="20" spans="1:9" x14ac:dyDescent="0.2">
      <c r="A20" s="229" t="s">
        <v>203</v>
      </c>
      <c r="B20" s="229"/>
      <c r="C20" s="29">
        <v>131</v>
      </c>
      <c r="D20" s="52">
        <v>468867</v>
      </c>
      <c r="E20" s="53">
        <v>27253441</v>
      </c>
      <c r="F20" s="54">
        <f t="shared" si="1"/>
        <v>27722308</v>
      </c>
      <c r="G20" s="52">
        <v>486510</v>
      </c>
      <c r="H20" s="53">
        <v>28537992</v>
      </c>
      <c r="I20" s="54">
        <f t="shared" si="2"/>
        <v>29024502</v>
      </c>
    </row>
    <row r="21" spans="1:9" x14ac:dyDescent="0.2">
      <c r="A21" s="230" t="s">
        <v>204</v>
      </c>
      <c r="B21" s="229"/>
      <c r="C21" s="29">
        <v>132</v>
      </c>
      <c r="D21" s="52">
        <v>2100261</v>
      </c>
      <c r="E21" s="53">
        <v>41067267</v>
      </c>
      <c r="F21" s="54">
        <f t="shared" si="1"/>
        <v>43167528</v>
      </c>
      <c r="G21" s="52">
        <v>1874557</v>
      </c>
      <c r="H21" s="53">
        <v>38199868</v>
      </c>
      <c r="I21" s="54">
        <f t="shared" si="2"/>
        <v>40074425</v>
      </c>
    </row>
    <row r="22" spans="1:9" ht="24.75" customHeight="1" x14ac:dyDescent="0.2">
      <c r="A22" s="230" t="s">
        <v>205</v>
      </c>
      <c r="B22" s="229"/>
      <c r="C22" s="29">
        <v>133</v>
      </c>
      <c r="D22" s="52">
        <v>441577</v>
      </c>
      <c r="E22" s="53">
        <v>44648093</v>
      </c>
      <c r="F22" s="54">
        <f t="shared" si="1"/>
        <v>45089670</v>
      </c>
      <c r="G22" s="52">
        <v>944245</v>
      </c>
      <c r="H22" s="53">
        <v>43745211</v>
      </c>
      <c r="I22" s="54">
        <f t="shared" si="2"/>
        <v>44689456</v>
      </c>
    </row>
    <row r="23" spans="1:9" x14ac:dyDescent="0.2">
      <c r="A23" s="230" t="s">
        <v>206</v>
      </c>
      <c r="B23" s="229"/>
      <c r="C23" s="29">
        <v>134</v>
      </c>
      <c r="D23" s="52">
        <v>623748</v>
      </c>
      <c r="E23" s="53">
        <v>123644686</v>
      </c>
      <c r="F23" s="54">
        <f t="shared" si="1"/>
        <v>124268434</v>
      </c>
      <c r="G23" s="52">
        <v>341992</v>
      </c>
      <c r="H23" s="53">
        <v>170844304</v>
      </c>
      <c r="I23" s="54">
        <f t="shared" si="2"/>
        <v>171186296</v>
      </c>
    </row>
    <row r="24" spans="1:9" ht="21" customHeight="1" x14ac:dyDescent="0.2">
      <c r="A24" s="227" t="s">
        <v>207</v>
      </c>
      <c r="B24" s="228"/>
      <c r="C24" s="32">
        <v>135</v>
      </c>
      <c r="D24" s="55">
        <f>D25+D28</f>
        <v>-536993740</v>
      </c>
      <c r="E24" s="56">
        <f>E25+E28</f>
        <v>-1383264676</v>
      </c>
      <c r="F24" s="54">
        <f t="shared" si="1"/>
        <v>-1920258416</v>
      </c>
      <c r="G24" s="55">
        <f t="shared" ref="G24:H24" si="4">G25+G28</f>
        <v>-471854443</v>
      </c>
      <c r="H24" s="56">
        <f t="shared" si="4"/>
        <v>-1334610702</v>
      </c>
      <c r="I24" s="54">
        <f t="shared" si="2"/>
        <v>-1806465145</v>
      </c>
    </row>
    <row r="25" spans="1:9" x14ac:dyDescent="0.2">
      <c r="A25" s="228" t="s">
        <v>208</v>
      </c>
      <c r="B25" s="228"/>
      <c r="C25" s="32">
        <v>136</v>
      </c>
      <c r="D25" s="55">
        <f>D26+D27</f>
        <v>-501729864</v>
      </c>
      <c r="E25" s="56">
        <f>E26+E27</f>
        <v>-1336935303</v>
      </c>
      <c r="F25" s="54">
        <f t="shared" si="1"/>
        <v>-1838665167</v>
      </c>
      <c r="G25" s="55">
        <f t="shared" ref="G25:H25" si="5">G26+G27</f>
        <v>-470949859</v>
      </c>
      <c r="H25" s="56">
        <f t="shared" si="5"/>
        <v>-1368879159</v>
      </c>
      <c r="I25" s="54">
        <f t="shared" si="2"/>
        <v>-1839829018</v>
      </c>
    </row>
    <row r="26" spans="1:9" x14ac:dyDescent="0.2">
      <c r="A26" s="229" t="s">
        <v>209</v>
      </c>
      <c r="B26" s="229"/>
      <c r="C26" s="29">
        <v>137</v>
      </c>
      <c r="D26" s="52">
        <v>-501858465</v>
      </c>
      <c r="E26" s="53">
        <v>-1444613813</v>
      </c>
      <c r="F26" s="54">
        <f t="shared" si="1"/>
        <v>-1946472278</v>
      </c>
      <c r="G26" s="52">
        <v>-470949859</v>
      </c>
      <c r="H26" s="53">
        <v>-1601432166</v>
      </c>
      <c r="I26" s="54">
        <f t="shared" si="2"/>
        <v>-2072382025</v>
      </c>
    </row>
    <row r="27" spans="1:9" x14ac:dyDescent="0.2">
      <c r="A27" s="229" t="s">
        <v>210</v>
      </c>
      <c r="B27" s="229"/>
      <c r="C27" s="29">
        <v>138</v>
      </c>
      <c r="D27" s="52">
        <v>128601</v>
      </c>
      <c r="E27" s="53">
        <v>107678510</v>
      </c>
      <c r="F27" s="54">
        <f t="shared" si="1"/>
        <v>107807111</v>
      </c>
      <c r="G27" s="52">
        <v>0</v>
      </c>
      <c r="H27" s="53">
        <v>232553007</v>
      </c>
      <c r="I27" s="54">
        <f t="shared" si="2"/>
        <v>232553007</v>
      </c>
    </row>
    <row r="28" spans="1:9" x14ac:dyDescent="0.2">
      <c r="A28" s="228" t="s">
        <v>211</v>
      </c>
      <c r="B28" s="228"/>
      <c r="C28" s="32">
        <v>139</v>
      </c>
      <c r="D28" s="55">
        <f>D29+D30</f>
        <v>-35263876</v>
      </c>
      <c r="E28" s="56">
        <f>E29+E30</f>
        <v>-46329373</v>
      </c>
      <c r="F28" s="54">
        <f t="shared" si="1"/>
        <v>-81593249</v>
      </c>
      <c r="G28" s="55">
        <f t="shared" ref="G28:H28" si="6">G29+G30</f>
        <v>-904584</v>
      </c>
      <c r="H28" s="56">
        <f t="shared" si="6"/>
        <v>34268457</v>
      </c>
      <c r="I28" s="54">
        <f t="shared" si="2"/>
        <v>33363873</v>
      </c>
    </row>
    <row r="29" spans="1:9" x14ac:dyDescent="0.2">
      <c r="A29" s="229" t="s">
        <v>212</v>
      </c>
      <c r="B29" s="229"/>
      <c r="C29" s="29">
        <v>140</v>
      </c>
      <c r="D29" s="52">
        <v>-35263876</v>
      </c>
      <c r="E29" s="53">
        <v>-291817132</v>
      </c>
      <c r="F29" s="54">
        <f t="shared" si="1"/>
        <v>-327081008</v>
      </c>
      <c r="G29" s="52">
        <v>-904584</v>
      </c>
      <c r="H29" s="53">
        <v>190744145</v>
      </c>
      <c r="I29" s="54">
        <f t="shared" si="2"/>
        <v>189839561</v>
      </c>
    </row>
    <row r="30" spans="1:9" x14ac:dyDescent="0.2">
      <c r="A30" s="229" t="s">
        <v>213</v>
      </c>
      <c r="B30" s="229"/>
      <c r="C30" s="29">
        <v>141</v>
      </c>
      <c r="D30" s="52">
        <v>0</v>
      </c>
      <c r="E30" s="53">
        <v>245487759</v>
      </c>
      <c r="F30" s="54">
        <f t="shared" si="1"/>
        <v>245487759</v>
      </c>
      <c r="G30" s="52">
        <v>0</v>
      </c>
      <c r="H30" s="53">
        <v>-156475688</v>
      </c>
      <c r="I30" s="54">
        <f t="shared" si="2"/>
        <v>-156475688</v>
      </c>
    </row>
    <row r="31" spans="1:9" ht="31.5" customHeight="1" x14ac:dyDescent="0.2">
      <c r="A31" s="227" t="s">
        <v>214</v>
      </c>
      <c r="B31" s="228"/>
      <c r="C31" s="32">
        <v>142</v>
      </c>
      <c r="D31" s="55">
        <f>D32+D35</f>
        <v>-69385592</v>
      </c>
      <c r="E31" s="56">
        <f>E32+E35</f>
        <v>23300703</v>
      </c>
      <c r="F31" s="54">
        <f t="shared" si="1"/>
        <v>-46084889</v>
      </c>
      <c r="G31" s="55">
        <f t="shared" ref="G31:H31" si="7">G32+G35</f>
        <v>-116675846</v>
      </c>
      <c r="H31" s="56">
        <f t="shared" si="7"/>
        <v>-16202806</v>
      </c>
      <c r="I31" s="54">
        <f t="shared" si="2"/>
        <v>-132878652</v>
      </c>
    </row>
    <row r="32" spans="1:9" x14ac:dyDescent="0.2">
      <c r="A32" s="228" t="s">
        <v>215</v>
      </c>
      <c r="B32" s="228"/>
      <c r="C32" s="32">
        <v>143</v>
      </c>
      <c r="D32" s="55">
        <f>D33+D34</f>
        <v>-69385592</v>
      </c>
      <c r="E32" s="56">
        <f>E33+E34</f>
        <v>6599519</v>
      </c>
      <c r="F32" s="54">
        <f t="shared" si="1"/>
        <v>-62786073</v>
      </c>
      <c r="G32" s="55">
        <f t="shared" ref="G32:H32" si="8">G33+G34</f>
        <v>-116675846</v>
      </c>
      <c r="H32" s="56">
        <f t="shared" si="8"/>
        <v>4755518</v>
      </c>
      <c r="I32" s="54">
        <f t="shared" si="2"/>
        <v>-111920328</v>
      </c>
    </row>
    <row r="33" spans="1:9" x14ac:dyDescent="0.2">
      <c r="A33" s="229" t="s">
        <v>216</v>
      </c>
      <c r="B33" s="229"/>
      <c r="C33" s="29">
        <v>144</v>
      </c>
      <c r="D33" s="52">
        <v>-69375825</v>
      </c>
      <c r="E33" s="53">
        <v>6599519</v>
      </c>
      <c r="F33" s="54">
        <f t="shared" si="1"/>
        <v>-62776306</v>
      </c>
      <c r="G33" s="52">
        <v>-116684210</v>
      </c>
      <c r="H33" s="53">
        <v>4755518</v>
      </c>
      <c r="I33" s="54">
        <f t="shared" si="2"/>
        <v>-111928692</v>
      </c>
    </row>
    <row r="34" spans="1:9" x14ac:dyDescent="0.2">
      <c r="A34" s="229" t="s">
        <v>217</v>
      </c>
      <c r="B34" s="229"/>
      <c r="C34" s="29">
        <v>145</v>
      </c>
      <c r="D34" s="52">
        <v>-9767</v>
      </c>
      <c r="E34" s="53">
        <v>0</v>
      </c>
      <c r="F34" s="54">
        <f t="shared" si="1"/>
        <v>-9767</v>
      </c>
      <c r="G34" s="52">
        <v>8364</v>
      </c>
      <c r="H34" s="53">
        <v>0</v>
      </c>
      <c r="I34" s="54">
        <f t="shared" si="2"/>
        <v>8364</v>
      </c>
    </row>
    <row r="35" spans="1:9" ht="31.5" customHeight="1" x14ac:dyDescent="0.2">
      <c r="A35" s="228" t="s">
        <v>218</v>
      </c>
      <c r="B35" s="228"/>
      <c r="C35" s="32">
        <v>146</v>
      </c>
      <c r="D35" s="55">
        <f>D36+D37</f>
        <v>0</v>
      </c>
      <c r="E35" s="56">
        <f>E36+E37</f>
        <v>16701184</v>
      </c>
      <c r="F35" s="54">
        <f t="shared" si="1"/>
        <v>16701184</v>
      </c>
      <c r="G35" s="55">
        <f t="shared" ref="G35:H35" si="9">G36+G37</f>
        <v>0</v>
      </c>
      <c r="H35" s="56">
        <f t="shared" si="9"/>
        <v>-20958324</v>
      </c>
      <c r="I35" s="54">
        <f t="shared" si="2"/>
        <v>-20958324</v>
      </c>
    </row>
    <row r="36" spans="1:9" x14ac:dyDescent="0.2">
      <c r="A36" s="229" t="s">
        <v>219</v>
      </c>
      <c r="B36" s="229"/>
      <c r="C36" s="29">
        <v>147</v>
      </c>
      <c r="D36" s="52">
        <v>0</v>
      </c>
      <c r="E36" s="53">
        <v>16701184</v>
      </c>
      <c r="F36" s="54">
        <f t="shared" si="1"/>
        <v>16701184</v>
      </c>
      <c r="G36" s="52">
        <v>0</v>
      </c>
      <c r="H36" s="53">
        <v>-21082168</v>
      </c>
      <c r="I36" s="54">
        <f t="shared" si="2"/>
        <v>-21082168</v>
      </c>
    </row>
    <row r="37" spans="1:9" x14ac:dyDescent="0.2">
      <c r="A37" s="229" t="s">
        <v>220</v>
      </c>
      <c r="B37" s="229"/>
      <c r="C37" s="29">
        <v>148</v>
      </c>
      <c r="D37" s="52">
        <v>0</v>
      </c>
      <c r="E37" s="53">
        <v>0</v>
      </c>
      <c r="F37" s="54">
        <f t="shared" si="1"/>
        <v>0</v>
      </c>
      <c r="G37" s="52">
        <v>0</v>
      </c>
      <c r="H37" s="53">
        <v>123844</v>
      </c>
      <c r="I37" s="54">
        <f t="shared" si="2"/>
        <v>123844</v>
      </c>
    </row>
    <row r="38" spans="1:9" ht="45.75" customHeight="1" x14ac:dyDescent="0.2">
      <c r="A38" s="227" t="s">
        <v>221</v>
      </c>
      <c r="B38" s="228"/>
      <c r="C38" s="32">
        <v>149</v>
      </c>
      <c r="D38" s="55">
        <f>D39+D40</f>
        <v>38124519</v>
      </c>
      <c r="E38" s="56">
        <f>E39+E40</f>
        <v>0</v>
      </c>
      <c r="F38" s="54">
        <f t="shared" si="1"/>
        <v>38124519</v>
      </c>
      <c r="G38" s="55">
        <f t="shared" ref="G38:H38" si="10">G39+G40</f>
        <v>35422414</v>
      </c>
      <c r="H38" s="56">
        <f t="shared" si="10"/>
        <v>0</v>
      </c>
      <c r="I38" s="54">
        <f t="shared" si="2"/>
        <v>35422414</v>
      </c>
    </row>
    <row r="39" spans="1:9" x14ac:dyDescent="0.2">
      <c r="A39" s="229" t="s">
        <v>222</v>
      </c>
      <c r="B39" s="229"/>
      <c r="C39" s="29">
        <v>150</v>
      </c>
      <c r="D39" s="52">
        <v>38124519</v>
      </c>
      <c r="E39" s="53">
        <v>0</v>
      </c>
      <c r="F39" s="54">
        <f t="shared" si="1"/>
        <v>38124519</v>
      </c>
      <c r="G39" s="52">
        <v>35422414</v>
      </c>
      <c r="H39" s="53">
        <v>0</v>
      </c>
      <c r="I39" s="54">
        <f t="shared" si="2"/>
        <v>35422414</v>
      </c>
    </row>
    <row r="40" spans="1:9" x14ac:dyDescent="0.2">
      <c r="A40" s="229" t="s">
        <v>223</v>
      </c>
      <c r="B40" s="229"/>
      <c r="C40" s="29">
        <v>151</v>
      </c>
      <c r="D40" s="52">
        <v>0</v>
      </c>
      <c r="E40" s="53">
        <v>0</v>
      </c>
      <c r="F40" s="54">
        <f t="shared" si="1"/>
        <v>0</v>
      </c>
      <c r="G40" s="52">
        <v>0</v>
      </c>
      <c r="H40" s="53">
        <v>0</v>
      </c>
      <c r="I40" s="54">
        <f t="shared" si="2"/>
        <v>0</v>
      </c>
    </row>
    <row r="41" spans="1:9" ht="21" customHeight="1" x14ac:dyDescent="0.2">
      <c r="A41" s="227" t="s">
        <v>224</v>
      </c>
      <c r="B41" s="228"/>
      <c r="C41" s="32">
        <v>152</v>
      </c>
      <c r="D41" s="55">
        <f>D42+D43</f>
        <v>0</v>
      </c>
      <c r="E41" s="55">
        <f>E42+E43</f>
        <v>-8421708</v>
      </c>
      <c r="F41" s="54">
        <f t="shared" si="1"/>
        <v>-8421708</v>
      </c>
      <c r="G41" s="55">
        <f>G42+G43</f>
        <v>0</v>
      </c>
      <c r="H41" s="55">
        <f>H42+H43</f>
        <v>-8709129</v>
      </c>
      <c r="I41" s="54">
        <f t="shared" si="2"/>
        <v>-8709129</v>
      </c>
    </row>
    <row r="42" spans="1:9" x14ac:dyDescent="0.2">
      <c r="A42" s="229" t="s">
        <v>225</v>
      </c>
      <c r="B42" s="229"/>
      <c r="C42" s="29">
        <v>153</v>
      </c>
      <c r="D42" s="52">
        <v>0</v>
      </c>
      <c r="E42" s="53">
        <v>-5277788</v>
      </c>
      <c r="F42" s="54">
        <f t="shared" si="1"/>
        <v>-5277788</v>
      </c>
      <c r="G42" s="52">
        <v>0</v>
      </c>
      <c r="H42" s="53">
        <v>-5630739</v>
      </c>
      <c r="I42" s="54">
        <f t="shared" si="2"/>
        <v>-5630739</v>
      </c>
    </row>
    <row r="43" spans="1:9" x14ac:dyDescent="0.2">
      <c r="A43" s="229" t="s">
        <v>226</v>
      </c>
      <c r="B43" s="229"/>
      <c r="C43" s="29">
        <v>154</v>
      </c>
      <c r="D43" s="52">
        <v>0</v>
      </c>
      <c r="E43" s="53">
        <v>-3143920</v>
      </c>
      <c r="F43" s="54">
        <f t="shared" si="1"/>
        <v>-3143920</v>
      </c>
      <c r="G43" s="52">
        <v>0</v>
      </c>
      <c r="H43" s="53">
        <v>-3078390</v>
      </c>
      <c r="I43" s="54">
        <f t="shared" si="2"/>
        <v>-3078390</v>
      </c>
    </row>
    <row r="44" spans="1:9" ht="22.5" customHeight="1" x14ac:dyDescent="0.2">
      <c r="A44" s="227" t="s">
        <v>227</v>
      </c>
      <c r="B44" s="228"/>
      <c r="C44" s="32">
        <v>155</v>
      </c>
      <c r="D44" s="55">
        <f>D45+D49</f>
        <v>-85059638</v>
      </c>
      <c r="E44" s="56">
        <f>E45+E49</f>
        <v>-1070602948</v>
      </c>
      <c r="F44" s="54">
        <f t="shared" si="1"/>
        <v>-1155662586</v>
      </c>
      <c r="G44" s="55">
        <f t="shared" ref="G44:H44" si="11">G45+G49</f>
        <v>-75586528</v>
      </c>
      <c r="H44" s="56">
        <f t="shared" si="11"/>
        <v>-1193919868</v>
      </c>
      <c r="I44" s="54">
        <f t="shared" si="2"/>
        <v>-1269506396</v>
      </c>
    </row>
    <row r="45" spans="1:9" x14ac:dyDescent="0.2">
      <c r="A45" s="228" t="s">
        <v>228</v>
      </c>
      <c r="B45" s="228"/>
      <c r="C45" s="32">
        <v>156</v>
      </c>
      <c r="D45" s="55">
        <f>D46+D47+D48</f>
        <v>-41583462</v>
      </c>
      <c r="E45" s="56">
        <f>E46+E47+E48</f>
        <v>-536132467</v>
      </c>
      <c r="F45" s="54">
        <f t="shared" si="1"/>
        <v>-577715929</v>
      </c>
      <c r="G45" s="55">
        <f t="shared" ref="G45:H45" si="12">G46+G47+G48</f>
        <v>-36296183</v>
      </c>
      <c r="H45" s="56">
        <f t="shared" si="12"/>
        <v>-623382443</v>
      </c>
      <c r="I45" s="54">
        <f t="shared" si="2"/>
        <v>-659678626</v>
      </c>
    </row>
    <row r="46" spans="1:9" x14ac:dyDescent="0.2">
      <c r="A46" s="229" t="s">
        <v>229</v>
      </c>
      <c r="B46" s="229"/>
      <c r="C46" s="29">
        <v>157</v>
      </c>
      <c r="D46" s="52">
        <v>-14965878</v>
      </c>
      <c r="E46" s="53">
        <v>-266672201</v>
      </c>
      <c r="F46" s="54">
        <f t="shared" si="1"/>
        <v>-281638079</v>
      </c>
      <c r="G46" s="52">
        <v>-12795166</v>
      </c>
      <c r="H46" s="53">
        <v>-305109397</v>
      </c>
      <c r="I46" s="54">
        <f t="shared" si="2"/>
        <v>-317904563</v>
      </c>
    </row>
    <row r="47" spans="1:9" x14ac:dyDescent="0.2">
      <c r="A47" s="229" t="s">
        <v>230</v>
      </c>
      <c r="B47" s="229"/>
      <c r="C47" s="29">
        <v>158</v>
      </c>
      <c r="D47" s="52">
        <v>-26617584</v>
      </c>
      <c r="E47" s="53">
        <v>-247302551</v>
      </c>
      <c r="F47" s="54">
        <f t="shared" si="1"/>
        <v>-273920135</v>
      </c>
      <c r="G47" s="52">
        <v>-23501017</v>
      </c>
      <c r="H47" s="53">
        <v>-307965679</v>
      </c>
      <c r="I47" s="54">
        <f t="shared" si="2"/>
        <v>-331466696</v>
      </c>
    </row>
    <row r="48" spans="1:9" x14ac:dyDescent="0.2">
      <c r="A48" s="229" t="s">
        <v>231</v>
      </c>
      <c r="B48" s="229"/>
      <c r="C48" s="29">
        <v>159</v>
      </c>
      <c r="D48" s="52">
        <v>0</v>
      </c>
      <c r="E48" s="53">
        <v>-22157715</v>
      </c>
      <c r="F48" s="54">
        <f t="shared" si="1"/>
        <v>-22157715</v>
      </c>
      <c r="G48" s="52">
        <v>0</v>
      </c>
      <c r="H48" s="53">
        <v>-10307367</v>
      </c>
      <c r="I48" s="54">
        <f t="shared" si="2"/>
        <v>-10307367</v>
      </c>
    </row>
    <row r="49" spans="1:9" ht="24.75" customHeight="1" x14ac:dyDescent="0.2">
      <c r="A49" s="228" t="s">
        <v>232</v>
      </c>
      <c r="B49" s="228"/>
      <c r="C49" s="32">
        <v>160</v>
      </c>
      <c r="D49" s="55">
        <f>D50+D51+D52</f>
        <v>-43476176</v>
      </c>
      <c r="E49" s="56">
        <f>E50+E51+E52</f>
        <v>-534470481</v>
      </c>
      <c r="F49" s="54">
        <f t="shared" si="1"/>
        <v>-577946657</v>
      </c>
      <c r="G49" s="55">
        <f t="shared" ref="G49:H49" si="13">G50+G51+G52</f>
        <v>-39290345</v>
      </c>
      <c r="H49" s="56">
        <f t="shared" si="13"/>
        <v>-570537425</v>
      </c>
      <c r="I49" s="54">
        <f t="shared" si="2"/>
        <v>-609827770</v>
      </c>
    </row>
    <row r="50" spans="1:9" x14ac:dyDescent="0.2">
      <c r="A50" s="229" t="s">
        <v>233</v>
      </c>
      <c r="B50" s="229"/>
      <c r="C50" s="29">
        <v>161</v>
      </c>
      <c r="D50" s="52">
        <v>-4530040</v>
      </c>
      <c r="E50" s="53">
        <v>-77452048</v>
      </c>
      <c r="F50" s="54">
        <f t="shared" si="1"/>
        <v>-81982088</v>
      </c>
      <c r="G50" s="52">
        <v>-3793150</v>
      </c>
      <c r="H50" s="53">
        <v>-80688980</v>
      </c>
      <c r="I50" s="54">
        <f t="shared" si="2"/>
        <v>-84482130</v>
      </c>
    </row>
    <row r="51" spans="1:9" x14ac:dyDescent="0.2">
      <c r="A51" s="229" t="s">
        <v>234</v>
      </c>
      <c r="B51" s="229"/>
      <c r="C51" s="29">
        <v>162</v>
      </c>
      <c r="D51" s="52">
        <v>-17670782</v>
      </c>
      <c r="E51" s="53">
        <v>-191993441</v>
      </c>
      <c r="F51" s="54">
        <f t="shared" si="1"/>
        <v>-209664223</v>
      </c>
      <c r="G51" s="52">
        <v>-15386431</v>
      </c>
      <c r="H51" s="53">
        <v>-194381457</v>
      </c>
      <c r="I51" s="54">
        <f t="shared" si="2"/>
        <v>-209767888</v>
      </c>
    </row>
    <row r="52" spans="1:9" x14ac:dyDescent="0.2">
      <c r="A52" s="229" t="s">
        <v>235</v>
      </c>
      <c r="B52" s="229"/>
      <c r="C52" s="29">
        <v>163</v>
      </c>
      <c r="D52" s="52">
        <v>-21275354</v>
      </c>
      <c r="E52" s="53">
        <v>-265024992</v>
      </c>
      <c r="F52" s="54">
        <f t="shared" si="1"/>
        <v>-286300346</v>
      </c>
      <c r="G52" s="52">
        <v>-20110764</v>
      </c>
      <c r="H52" s="53">
        <v>-295466988</v>
      </c>
      <c r="I52" s="54">
        <f t="shared" si="2"/>
        <v>-315577752</v>
      </c>
    </row>
    <row r="53" spans="1:9" x14ac:dyDescent="0.2">
      <c r="A53" s="227" t="s">
        <v>236</v>
      </c>
      <c r="B53" s="228"/>
      <c r="C53" s="32">
        <v>164</v>
      </c>
      <c r="D53" s="55">
        <f>D54+D55+D56+D57+D58+D59+D60</f>
        <v>-18673547</v>
      </c>
      <c r="E53" s="56">
        <f>E54+E55+E56+E57+E58+E59+E60</f>
        <v>-108422268</v>
      </c>
      <c r="F53" s="54">
        <f t="shared" si="1"/>
        <v>-127095815</v>
      </c>
      <c r="G53" s="55">
        <f t="shared" ref="G53:H53" si="14">G54+G55+G56+G57+G58+G59+G60</f>
        <v>-16625735</v>
      </c>
      <c r="H53" s="56">
        <f t="shared" si="14"/>
        <v>-126054094</v>
      </c>
      <c r="I53" s="54">
        <f t="shared" si="2"/>
        <v>-142679829</v>
      </c>
    </row>
    <row r="54" spans="1:9" ht="24" customHeight="1" x14ac:dyDescent="0.2">
      <c r="A54" s="229" t="s">
        <v>237</v>
      </c>
      <c r="B54" s="229"/>
      <c r="C54" s="29">
        <v>165</v>
      </c>
      <c r="D54" s="52">
        <v>0</v>
      </c>
      <c r="E54" s="53">
        <v>0</v>
      </c>
      <c r="F54" s="54">
        <f t="shared" si="1"/>
        <v>0</v>
      </c>
      <c r="G54" s="52">
        <v>0</v>
      </c>
      <c r="H54" s="53">
        <v>0</v>
      </c>
      <c r="I54" s="54">
        <f t="shared" si="2"/>
        <v>0</v>
      </c>
    </row>
    <row r="55" spans="1:9" x14ac:dyDescent="0.2">
      <c r="A55" s="229" t="s">
        <v>238</v>
      </c>
      <c r="B55" s="229"/>
      <c r="C55" s="29">
        <v>166</v>
      </c>
      <c r="D55" s="52">
        <v>-1436726</v>
      </c>
      <c r="E55" s="53">
        <v>-10707963</v>
      </c>
      <c r="F55" s="54">
        <f t="shared" si="1"/>
        <v>-12144689</v>
      </c>
      <c r="G55" s="52">
        <v>-1219100</v>
      </c>
      <c r="H55" s="53">
        <v>-12297162</v>
      </c>
      <c r="I55" s="54">
        <f t="shared" si="2"/>
        <v>-13516262</v>
      </c>
    </row>
    <row r="56" spans="1:9" x14ac:dyDescent="0.2">
      <c r="A56" s="229" t="s">
        <v>239</v>
      </c>
      <c r="B56" s="229"/>
      <c r="C56" s="29">
        <v>167</v>
      </c>
      <c r="D56" s="52">
        <v>-1159548</v>
      </c>
      <c r="E56" s="53">
        <v>-6280048</v>
      </c>
      <c r="F56" s="54">
        <f t="shared" si="1"/>
        <v>-7439596</v>
      </c>
      <c r="G56" s="52">
        <v>-24181</v>
      </c>
      <c r="H56" s="53">
        <v>-2425582</v>
      </c>
      <c r="I56" s="54">
        <f t="shared" si="2"/>
        <v>-2449763</v>
      </c>
    </row>
    <row r="57" spans="1:9" x14ac:dyDescent="0.2">
      <c r="A57" s="229" t="s">
        <v>240</v>
      </c>
      <c r="B57" s="229"/>
      <c r="C57" s="29">
        <v>168</v>
      </c>
      <c r="D57" s="52">
        <v>-9667064</v>
      </c>
      <c r="E57" s="53">
        <v>-24903404</v>
      </c>
      <c r="F57" s="54">
        <f t="shared" si="1"/>
        <v>-34570468</v>
      </c>
      <c r="G57" s="52">
        <v>-3766324</v>
      </c>
      <c r="H57" s="53">
        <v>-14049330</v>
      </c>
      <c r="I57" s="54">
        <f t="shared" si="2"/>
        <v>-17815654</v>
      </c>
    </row>
    <row r="58" spans="1:9" x14ac:dyDescent="0.2">
      <c r="A58" s="229" t="s">
        <v>241</v>
      </c>
      <c r="B58" s="229"/>
      <c r="C58" s="29">
        <v>169</v>
      </c>
      <c r="D58" s="52">
        <v>-3442073</v>
      </c>
      <c r="E58" s="53">
        <v>-8693886</v>
      </c>
      <c r="F58" s="54">
        <f t="shared" si="1"/>
        <v>-12135959</v>
      </c>
      <c r="G58" s="52">
        <v>-1233800</v>
      </c>
      <c r="H58" s="53">
        <v>-10560983</v>
      </c>
      <c r="I58" s="54">
        <f t="shared" si="2"/>
        <v>-11794783</v>
      </c>
    </row>
    <row r="59" spans="1:9" x14ac:dyDescent="0.2">
      <c r="A59" s="229" t="s">
        <v>242</v>
      </c>
      <c r="B59" s="229"/>
      <c r="C59" s="29">
        <v>170</v>
      </c>
      <c r="D59" s="52">
        <v>0</v>
      </c>
      <c r="E59" s="53">
        <v>0</v>
      </c>
      <c r="F59" s="54">
        <f t="shared" si="1"/>
        <v>0</v>
      </c>
      <c r="G59" s="52">
        <v>-8404454</v>
      </c>
      <c r="H59" s="53">
        <v>-5624503</v>
      </c>
      <c r="I59" s="54">
        <f t="shared" si="2"/>
        <v>-14028957</v>
      </c>
    </row>
    <row r="60" spans="1:9" x14ac:dyDescent="0.2">
      <c r="A60" s="229" t="s">
        <v>243</v>
      </c>
      <c r="B60" s="229"/>
      <c r="C60" s="29">
        <v>171</v>
      </c>
      <c r="D60" s="52">
        <v>-2968136</v>
      </c>
      <c r="E60" s="53">
        <v>-57836967</v>
      </c>
      <c r="F60" s="54">
        <f t="shared" si="1"/>
        <v>-60805103</v>
      </c>
      <c r="G60" s="52">
        <v>-1977876</v>
      </c>
      <c r="H60" s="53">
        <v>-81096534</v>
      </c>
      <c r="I60" s="54">
        <f t="shared" si="2"/>
        <v>-83074410</v>
      </c>
    </row>
    <row r="61" spans="1:9" ht="29.25" customHeight="1" x14ac:dyDescent="0.2">
      <c r="A61" s="227" t="s">
        <v>244</v>
      </c>
      <c r="B61" s="228"/>
      <c r="C61" s="32">
        <v>172</v>
      </c>
      <c r="D61" s="55">
        <f>D62+D63</f>
        <v>-1482507</v>
      </c>
      <c r="E61" s="56">
        <f>E62+E63</f>
        <v>-60622778</v>
      </c>
      <c r="F61" s="54">
        <f t="shared" si="1"/>
        <v>-62105285</v>
      </c>
      <c r="G61" s="55">
        <f t="shared" ref="G61:H61" si="15">G62+G63</f>
        <v>-1828013</v>
      </c>
      <c r="H61" s="56">
        <f t="shared" si="15"/>
        <v>-60748579</v>
      </c>
      <c r="I61" s="54">
        <f t="shared" si="2"/>
        <v>-62576592</v>
      </c>
    </row>
    <row r="62" spans="1:9" x14ac:dyDescent="0.2">
      <c r="A62" s="229" t="s">
        <v>245</v>
      </c>
      <c r="B62" s="229"/>
      <c r="C62" s="29">
        <v>173</v>
      </c>
      <c r="D62" s="52">
        <v>0</v>
      </c>
      <c r="E62" s="53">
        <v>-1342950</v>
      </c>
      <c r="F62" s="54">
        <f t="shared" si="1"/>
        <v>-1342950</v>
      </c>
      <c r="G62" s="52">
        <v>0</v>
      </c>
      <c r="H62" s="53">
        <v>-933420</v>
      </c>
      <c r="I62" s="54">
        <f t="shared" si="2"/>
        <v>-933420</v>
      </c>
    </row>
    <row r="63" spans="1:9" x14ac:dyDescent="0.2">
      <c r="A63" s="229" t="s">
        <v>246</v>
      </c>
      <c r="B63" s="229"/>
      <c r="C63" s="29">
        <v>174</v>
      </c>
      <c r="D63" s="52">
        <v>-1482507</v>
      </c>
      <c r="E63" s="53">
        <v>-59279828</v>
      </c>
      <c r="F63" s="54">
        <f t="shared" si="1"/>
        <v>-60762335</v>
      </c>
      <c r="G63" s="52">
        <v>-1828013</v>
      </c>
      <c r="H63" s="53">
        <v>-59815159</v>
      </c>
      <c r="I63" s="54">
        <f t="shared" si="2"/>
        <v>-61643172</v>
      </c>
    </row>
    <row r="64" spans="1:9" x14ac:dyDescent="0.2">
      <c r="A64" s="230" t="s">
        <v>247</v>
      </c>
      <c r="B64" s="229"/>
      <c r="C64" s="29">
        <v>175</v>
      </c>
      <c r="D64" s="52">
        <v>-15422</v>
      </c>
      <c r="E64" s="53">
        <v>-6660003</v>
      </c>
      <c r="F64" s="54">
        <f t="shared" si="1"/>
        <v>-6675425</v>
      </c>
      <c r="G64" s="52">
        <v>-10816</v>
      </c>
      <c r="H64" s="53">
        <v>-2701386</v>
      </c>
      <c r="I64" s="54">
        <f t="shared" si="2"/>
        <v>-2712202</v>
      </c>
    </row>
    <row r="65" spans="1:9" ht="42" customHeight="1" x14ac:dyDescent="0.2">
      <c r="A65" s="227" t="s">
        <v>248</v>
      </c>
      <c r="B65" s="228"/>
      <c r="C65" s="32">
        <v>176</v>
      </c>
      <c r="D65" s="55">
        <f>D7+D13+D21+D22+D23+D24+D31+D38+D41+D53+D61+D64+D44</f>
        <v>41939203</v>
      </c>
      <c r="E65" s="56">
        <f>E7+E13+E21+E22+E23+E24+E31+E38+E41+E53+E61+E64+E44</f>
        <v>349649583</v>
      </c>
      <c r="F65" s="54">
        <f t="shared" si="1"/>
        <v>391588786</v>
      </c>
      <c r="G65" s="55">
        <f t="shared" ref="G65:H65" si="16">G7+G13+G21+G22+G23+G24+G31+G38+G41+G53+G61+G64+G44</f>
        <v>16196441</v>
      </c>
      <c r="H65" s="56">
        <f t="shared" si="16"/>
        <v>421857348</v>
      </c>
      <c r="I65" s="54">
        <f t="shared" si="2"/>
        <v>438053789</v>
      </c>
    </row>
    <row r="66" spans="1:9" x14ac:dyDescent="0.2">
      <c r="A66" s="227" t="s">
        <v>249</v>
      </c>
      <c r="B66" s="228"/>
      <c r="C66" s="32">
        <v>177</v>
      </c>
      <c r="D66" s="55">
        <f>D67+D68</f>
        <v>-6431326</v>
      </c>
      <c r="E66" s="56">
        <f>E67+E68</f>
        <v>-56956605</v>
      </c>
      <c r="F66" s="54">
        <f t="shared" si="1"/>
        <v>-63387931</v>
      </c>
      <c r="G66" s="55">
        <f t="shared" ref="G66:H66" si="17">G67+G68</f>
        <v>-2930137</v>
      </c>
      <c r="H66" s="56">
        <f t="shared" si="17"/>
        <v>-72366379</v>
      </c>
      <c r="I66" s="54">
        <f t="shared" si="2"/>
        <v>-75296516</v>
      </c>
    </row>
    <row r="67" spans="1:9" x14ac:dyDescent="0.2">
      <c r="A67" s="229" t="s">
        <v>250</v>
      </c>
      <c r="B67" s="229"/>
      <c r="C67" s="29">
        <v>178</v>
      </c>
      <c r="D67" s="52">
        <v>-6180005</v>
      </c>
      <c r="E67" s="53">
        <v>-56390321</v>
      </c>
      <c r="F67" s="54">
        <f t="shared" si="1"/>
        <v>-62570326</v>
      </c>
      <c r="G67" s="52">
        <v>-3278194</v>
      </c>
      <c r="H67" s="53">
        <v>-76244353</v>
      </c>
      <c r="I67" s="54">
        <f t="shared" si="2"/>
        <v>-79522547</v>
      </c>
    </row>
    <row r="68" spans="1:9" x14ac:dyDescent="0.2">
      <c r="A68" s="229" t="s">
        <v>251</v>
      </c>
      <c r="B68" s="229"/>
      <c r="C68" s="29">
        <v>179</v>
      </c>
      <c r="D68" s="52">
        <v>-251321</v>
      </c>
      <c r="E68" s="53">
        <v>-566284</v>
      </c>
      <c r="F68" s="54">
        <f t="shared" si="1"/>
        <v>-817605</v>
      </c>
      <c r="G68" s="52">
        <v>348057</v>
      </c>
      <c r="H68" s="53">
        <v>3877974</v>
      </c>
      <c r="I68" s="54">
        <f t="shared" si="2"/>
        <v>4226031</v>
      </c>
    </row>
    <row r="69" spans="1:9" ht="24" customHeight="1" x14ac:dyDescent="0.2">
      <c r="A69" s="227" t="s">
        <v>252</v>
      </c>
      <c r="B69" s="228"/>
      <c r="C69" s="32">
        <v>180</v>
      </c>
      <c r="D69" s="55">
        <f>D65+D66</f>
        <v>35507877</v>
      </c>
      <c r="E69" s="56">
        <f>E65+E66</f>
        <v>292692978</v>
      </c>
      <c r="F69" s="54">
        <f t="shared" si="1"/>
        <v>328200855</v>
      </c>
      <c r="G69" s="55">
        <f t="shared" ref="G69:H69" si="18">G65+G66</f>
        <v>13266304</v>
      </c>
      <c r="H69" s="56">
        <f t="shared" si="18"/>
        <v>349490969</v>
      </c>
      <c r="I69" s="54">
        <f t="shared" si="2"/>
        <v>362757273</v>
      </c>
    </row>
    <row r="70" spans="1:9" x14ac:dyDescent="0.2">
      <c r="A70" s="223" t="s">
        <v>253</v>
      </c>
      <c r="B70" s="223"/>
      <c r="C70" s="29">
        <v>181</v>
      </c>
      <c r="D70" s="52">
        <v>35399544</v>
      </c>
      <c r="E70" s="53">
        <v>292502525</v>
      </c>
      <c r="F70" s="54">
        <f t="shared" si="1"/>
        <v>327902069</v>
      </c>
      <c r="G70" s="52">
        <v>13335331</v>
      </c>
      <c r="H70" s="53">
        <v>349007015</v>
      </c>
      <c r="I70" s="54">
        <f t="shared" si="2"/>
        <v>362342346</v>
      </c>
    </row>
    <row r="71" spans="1:9" x14ac:dyDescent="0.2">
      <c r="A71" s="223" t="s">
        <v>254</v>
      </c>
      <c r="B71" s="223"/>
      <c r="C71" s="29">
        <v>182</v>
      </c>
      <c r="D71" s="52">
        <v>108333</v>
      </c>
      <c r="E71" s="53">
        <v>190453</v>
      </c>
      <c r="F71" s="54">
        <f t="shared" si="1"/>
        <v>298786</v>
      </c>
      <c r="G71" s="52">
        <v>-69027</v>
      </c>
      <c r="H71" s="53">
        <v>483954</v>
      </c>
      <c r="I71" s="54">
        <f t="shared" si="2"/>
        <v>414927</v>
      </c>
    </row>
    <row r="72" spans="1:9" ht="30" customHeight="1" x14ac:dyDescent="0.2">
      <c r="A72" s="227" t="s">
        <v>255</v>
      </c>
      <c r="B72" s="227"/>
      <c r="C72" s="32">
        <v>183</v>
      </c>
      <c r="D72" s="55">
        <f>D7+D13+D21+D22+D23+D68</f>
        <v>715173809</v>
      </c>
      <c r="E72" s="56">
        <f>E7+E13+E21+E22+E23+E68</f>
        <v>2963776977</v>
      </c>
      <c r="F72" s="54">
        <f t="shared" ref="F72:F86" si="19">D72+E72</f>
        <v>3678950786</v>
      </c>
      <c r="G72" s="55">
        <f t="shared" ref="G72:H72" si="20">G7+G13+G21+G22+G23+G68</f>
        <v>663703465</v>
      </c>
      <c r="H72" s="56">
        <f t="shared" si="20"/>
        <v>3168681886</v>
      </c>
      <c r="I72" s="54">
        <f t="shared" ref="I72:I86" si="21">G72+H72</f>
        <v>3832385351</v>
      </c>
    </row>
    <row r="73" spans="1:9" ht="31.5" customHeight="1" x14ac:dyDescent="0.2">
      <c r="A73" s="227" t="s">
        <v>256</v>
      </c>
      <c r="B73" s="227"/>
      <c r="C73" s="32">
        <v>184</v>
      </c>
      <c r="D73" s="55">
        <f>D24+D31+D38+D41+D44+D53+D61+D64+D67</f>
        <v>-679665932</v>
      </c>
      <c r="E73" s="56">
        <f>E24+E31+E38+E41+E44+E53+E61+E64+E67</f>
        <v>-2671083999</v>
      </c>
      <c r="F73" s="54">
        <f t="shared" si="19"/>
        <v>-3350749931</v>
      </c>
      <c r="G73" s="55">
        <f t="shared" ref="G73:H73" si="22">G24+G31+G38+G41+G44+G53+G61+G64+G67</f>
        <v>-650437161</v>
      </c>
      <c r="H73" s="56">
        <f t="shared" si="22"/>
        <v>-2819190917</v>
      </c>
      <c r="I73" s="54">
        <f t="shared" si="21"/>
        <v>-3469628078</v>
      </c>
    </row>
    <row r="74" spans="1:9" x14ac:dyDescent="0.2">
      <c r="A74" s="227" t="s">
        <v>257</v>
      </c>
      <c r="B74" s="228"/>
      <c r="C74" s="32">
        <v>185</v>
      </c>
      <c r="D74" s="55">
        <f>D75+D76+D77+D78+D79+D80+D81+D82</f>
        <v>5335699</v>
      </c>
      <c r="E74" s="56">
        <f>E75+E76+E77+E78+E79+E80+E81+E82</f>
        <v>-44310267</v>
      </c>
      <c r="F74" s="54">
        <f t="shared" si="19"/>
        <v>-38974568</v>
      </c>
      <c r="G74" s="55">
        <f t="shared" ref="G74:H74" si="23">G75+G76+G77+G78+G79+G80+G81+G82</f>
        <v>-34476421</v>
      </c>
      <c r="H74" s="56">
        <f t="shared" si="23"/>
        <v>164491176</v>
      </c>
      <c r="I74" s="54">
        <f t="shared" si="21"/>
        <v>130014755</v>
      </c>
    </row>
    <row r="75" spans="1:9" ht="27.75" customHeight="1" x14ac:dyDescent="0.2">
      <c r="A75" s="226" t="s">
        <v>258</v>
      </c>
      <c r="B75" s="226"/>
      <c r="C75" s="29">
        <v>186</v>
      </c>
      <c r="D75" s="57">
        <v>980379</v>
      </c>
      <c r="E75" s="58">
        <v>2067723</v>
      </c>
      <c r="F75" s="54">
        <f t="shared" si="19"/>
        <v>3048102</v>
      </c>
      <c r="G75" s="57">
        <v>-219496</v>
      </c>
      <c r="H75" s="58">
        <v>-455052</v>
      </c>
      <c r="I75" s="54">
        <f t="shared" si="21"/>
        <v>-674548</v>
      </c>
    </row>
    <row r="76" spans="1:9" ht="21.6" customHeight="1" x14ac:dyDescent="0.2">
      <c r="A76" s="226" t="s">
        <v>259</v>
      </c>
      <c r="B76" s="226"/>
      <c r="C76" s="29">
        <v>187</v>
      </c>
      <c r="D76" s="57">
        <v>4427101</v>
      </c>
      <c r="E76" s="58">
        <v>-49754967</v>
      </c>
      <c r="F76" s="54">
        <f t="shared" si="19"/>
        <v>-45327866</v>
      </c>
      <c r="G76" s="57">
        <v>-41213864</v>
      </c>
      <c r="H76" s="58">
        <v>207625838</v>
      </c>
      <c r="I76" s="54">
        <f t="shared" si="21"/>
        <v>166411974</v>
      </c>
    </row>
    <row r="77" spans="1:9" ht="28.15" customHeight="1" x14ac:dyDescent="0.2">
      <c r="A77" s="226" t="s">
        <v>260</v>
      </c>
      <c r="B77" s="226"/>
      <c r="C77" s="29">
        <v>188</v>
      </c>
      <c r="D77" s="57">
        <v>0</v>
      </c>
      <c r="E77" s="58">
        <v>-6360768</v>
      </c>
      <c r="F77" s="54">
        <f t="shared" si="19"/>
        <v>-6360768</v>
      </c>
      <c r="G77" s="57">
        <v>0</v>
      </c>
      <c r="H77" s="58">
        <v>-4914032</v>
      </c>
      <c r="I77" s="54">
        <f t="shared" si="21"/>
        <v>-4914032</v>
      </c>
    </row>
    <row r="78" spans="1:9" ht="25.15" customHeight="1" x14ac:dyDescent="0.2">
      <c r="A78" s="226" t="s">
        <v>261</v>
      </c>
      <c r="B78" s="226"/>
      <c r="C78" s="29">
        <v>189</v>
      </c>
      <c r="D78" s="57">
        <v>0</v>
      </c>
      <c r="E78" s="58">
        <v>0</v>
      </c>
      <c r="F78" s="54">
        <f t="shared" si="19"/>
        <v>0</v>
      </c>
      <c r="G78" s="57">
        <v>0</v>
      </c>
      <c r="H78" s="58">
        <v>0</v>
      </c>
      <c r="I78" s="54">
        <f t="shared" si="21"/>
        <v>0</v>
      </c>
    </row>
    <row r="79" spans="1:9" x14ac:dyDescent="0.2">
      <c r="A79" s="226" t="s">
        <v>262</v>
      </c>
      <c r="B79" s="226"/>
      <c r="C79" s="29">
        <v>190</v>
      </c>
      <c r="D79" s="57">
        <v>0</v>
      </c>
      <c r="E79" s="58">
        <v>0</v>
      </c>
      <c r="F79" s="54">
        <f t="shared" si="19"/>
        <v>0</v>
      </c>
      <c r="G79" s="57">
        <v>0</v>
      </c>
      <c r="H79" s="58">
        <v>0</v>
      </c>
      <c r="I79" s="54">
        <f t="shared" si="21"/>
        <v>0</v>
      </c>
    </row>
    <row r="80" spans="1:9" ht="21" customHeight="1" x14ac:dyDescent="0.2">
      <c r="A80" s="226" t="s">
        <v>263</v>
      </c>
      <c r="B80" s="226"/>
      <c r="C80" s="29">
        <v>191</v>
      </c>
      <c r="D80" s="57">
        <v>0</v>
      </c>
      <c r="E80" s="58">
        <v>0</v>
      </c>
      <c r="F80" s="54">
        <f t="shared" si="19"/>
        <v>0</v>
      </c>
      <c r="G80" s="57">
        <v>0</v>
      </c>
      <c r="H80" s="58">
        <v>0</v>
      </c>
      <c r="I80" s="54">
        <f t="shared" si="21"/>
        <v>0</v>
      </c>
    </row>
    <row r="81" spans="1:9" ht="16.149999999999999" customHeight="1" x14ac:dyDescent="0.2">
      <c r="A81" s="226" t="s">
        <v>264</v>
      </c>
      <c r="B81" s="226"/>
      <c r="C81" s="29">
        <v>192</v>
      </c>
      <c r="D81" s="57">
        <v>0</v>
      </c>
      <c r="E81" s="58">
        <v>0</v>
      </c>
      <c r="F81" s="54">
        <f t="shared" si="19"/>
        <v>0</v>
      </c>
      <c r="G81" s="57">
        <v>0</v>
      </c>
      <c r="H81" s="58">
        <v>0</v>
      </c>
      <c r="I81" s="54">
        <f t="shared" si="21"/>
        <v>0</v>
      </c>
    </row>
    <row r="82" spans="1:9" x14ac:dyDescent="0.2">
      <c r="A82" s="226" t="s">
        <v>265</v>
      </c>
      <c r="B82" s="226"/>
      <c r="C82" s="29">
        <v>193</v>
      </c>
      <c r="D82" s="57">
        <v>-71781</v>
      </c>
      <c r="E82" s="58">
        <v>9737745</v>
      </c>
      <c r="F82" s="54">
        <f t="shared" si="19"/>
        <v>9665964</v>
      </c>
      <c r="G82" s="57">
        <v>6956939</v>
      </c>
      <c r="H82" s="58">
        <v>-37765578</v>
      </c>
      <c r="I82" s="54">
        <f t="shared" si="21"/>
        <v>-30808639</v>
      </c>
    </row>
    <row r="83" spans="1:9" x14ac:dyDescent="0.2">
      <c r="A83" s="227" t="s">
        <v>266</v>
      </c>
      <c r="B83" s="228"/>
      <c r="C83" s="32">
        <v>194</v>
      </c>
      <c r="D83" s="55">
        <f>D69+D74</f>
        <v>40843576</v>
      </c>
      <c r="E83" s="56">
        <f>E69+E74</f>
        <v>248382711</v>
      </c>
      <c r="F83" s="54">
        <f t="shared" si="19"/>
        <v>289226287</v>
      </c>
      <c r="G83" s="55">
        <f t="shared" ref="G83:H83" si="24">G69+G74</f>
        <v>-21210117</v>
      </c>
      <c r="H83" s="56">
        <f t="shared" si="24"/>
        <v>513982145</v>
      </c>
      <c r="I83" s="54">
        <f t="shared" si="21"/>
        <v>492772028</v>
      </c>
    </row>
    <row r="84" spans="1:9" x14ac:dyDescent="0.2">
      <c r="A84" s="223" t="s">
        <v>267</v>
      </c>
      <c r="B84" s="223"/>
      <c r="C84" s="29">
        <v>195</v>
      </c>
      <c r="D84" s="52">
        <v>40727515</v>
      </c>
      <c r="E84" s="53">
        <v>248203386</v>
      </c>
      <c r="F84" s="54">
        <f t="shared" si="19"/>
        <v>288930901</v>
      </c>
      <c r="G84" s="52">
        <v>-21141978</v>
      </c>
      <c r="H84" s="53">
        <v>513496650</v>
      </c>
      <c r="I84" s="54">
        <f t="shared" si="21"/>
        <v>492354672</v>
      </c>
    </row>
    <row r="85" spans="1:9" x14ac:dyDescent="0.2">
      <c r="A85" s="223" t="s">
        <v>268</v>
      </c>
      <c r="B85" s="223"/>
      <c r="C85" s="29">
        <v>196</v>
      </c>
      <c r="D85" s="52">
        <v>116061</v>
      </c>
      <c r="E85" s="53">
        <v>179325</v>
      </c>
      <c r="F85" s="54">
        <f t="shared" si="19"/>
        <v>295386</v>
      </c>
      <c r="G85" s="52">
        <v>-68139</v>
      </c>
      <c r="H85" s="53">
        <v>485495</v>
      </c>
      <c r="I85" s="54">
        <f t="shared" si="21"/>
        <v>417356</v>
      </c>
    </row>
    <row r="86" spans="1:9" x14ac:dyDescent="0.2">
      <c r="A86" s="224" t="s">
        <v>269</v>
      </c>
      <c r="B86" s="225"/>
      <c r="C86" s="30">
        <v>197</v>
      </c>
      <c r="D86" s="59">
        <v>0</v>
      </c>
      <c r="E86" s="60">
        <v>0</v>
      </c>
      <c r="F86" s="61">
        <f t="shared" si="19"/>
        <v>0</v>
      </c>
      <c r="G86" s="59">
        <v>0</v>
      </c>
      <c r="H86" s="60">
        <v>0</v>
      </c>
      <c r="I86" s="61">
        <f t="shared" si="21"/>
        <v>0</v>
      </c>
    </row>
  </sheetData>
  <sheetProtection algorithmName="SHA-512" hashValue="1YFVM61SR35/Y7NHGYD0iEVxj+sUZIYc0egwd6w7Oytjz9zDeifaLQaAhyl4IKD8hvEudbC0y1CxivZPrgg8IA==" saltValue="MoxvoIo50LSTnBSiT4jaRw=="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type="whole" operator="greaterThanOrEqual" allowBlank="1" showErrorMessage="1" errorTitle="Invalid entry" error="You can enter only positive whole numbers or a zero." sqref="D27:I27 D13:I23 D72:I72 D8:I8" xr:uid="{00000000-0002-0000-0200-000000000000}">
      <formula1>0</formula1>
    </dataValidation>
    <dataValidation type="whole" operator="lessThanOrEqual" allowBlank="1" showErrorMessage="1" errorTitle="Invalid entry" error="You can enter only negative whole numbers or a zero." sqref="D10:I10 D24:I26 D44:I47 D49:I64 D67:I67 D73:I73" xr:uid="{00000000-0002-0000-0200-000001000000}">
      <formula1>0</formula1>
    </dataValidation>
    <dataValidation type="whole" operator="notEqual" allowBlank="1" showErrorMessage="1" errorTitle="Invalid entry" error="You can enter only whole numbers (positive or negative) or a zero." sqref="D7:I7 D9:I9 D11:I12 D83:I86 D48:I48 D65:I66 D68:I71 D74:I81 D28:I43" xr:uid="{00000000-0002-0000-0200-000002000000}">
      <formula1>999999999</formula1>
    </dataValidation>
    <dataValidation type="whole" operator="notEqual" allowBlank="1" showErrorMessage="1" errorTitle="Invalid entry" error="You can enter only whole numbers." sqref="D82:I82" xr:uid="{00000000-0002-0000-0200-000003000000}">
      <formula1>99999999</formula1>
    </dataValidation>
    <dataValidation allowBlank="1" sqref="A87:I1048576 C6 A6 C4 H5:I6 A1:A4 D4:D6 E5:F6 G4:G6 J1:XFD1048576" xr:uid="{00000000-0002-0000-0200-000004000000}"/>
  </dataValidations>
  <pageMargins left="0.75" right="0.75" top="1" bottom="1" header="0.5" footer="0.5"/>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110" zoomScaleNormal="100" zoomScaleSheetLayoutView="110" workbookViewId="0">
      <selection activeCell="E7" sqref="E7"/>
    </sheetView>
  </sheetViews>
  <sheetFormatPr defaultColWidth="8.85546875" defaultRowHeight="12.75" x14ac:dyDescent="0.2"/>
  <cols>
    <col min="1" max="1" width="26.7109375" style="3" customWidth="1"/>
    <col min="2" max="2" width="15" style="3" customWidth="1"/>
    <col min="3" max="3" width="8.85546875" style="3"/>
    <col min="4" max="4" width="10.42578125" style="12" customWidth="1"/>
    <col min="5" max="6" width="11.7109375" style="12" customWidth="1"/>
    <col min="7" max="7" width="10.42578125" style="12" customWidth="1"/>
    <col min="8" max="9" width="11.7109375" style="12" customWidth="1"/>
    <col min="10" max="10" width="8.85546875" style="3"/>
    <col min="11" max="11" width="14.7109375" style="3" bestFit="1" customWidth="1"/>
    <col min="12" max="13" width="16.28515625" style="3" bestFit="1" customWidth="1"/>
    <col min="14" max="14" width="14.7109375" style="3" bestFit="1" customWidth="1"/>
    <col min="15" max="16" width="11.28515625" style="3" customWidth="1"/>
    <col min="17" max="17" width="12.85546875" style="3" bestFit="1" customWidth="1"/>
    <col min="18" max="18" width="11.85546875" style="3" bestFit="1" customWidth="1"/>
    <col min="19" max="22" width="12.85546875" style="3" bestFit="1" customWidth="1"/>
    <col min="23" max="23" width="13.7109375" style="3" bestFit="1" customWidth="1"/>
    <col min="24" max="16384" width="8.85546875" style="3"/>
  </cols>
  <sheetData>
    <row r="1" spans="1:9" ht="15.75" x14ac:dyDescent="0.2">
      <c r="A1" s="235" t="s">
        <v>270</v>
      </c>
      <c r="B1" s="218"/>
      <c r="C1" s="218"/>
      <c r="D1" s="218"/>
      <c r="E1" s="218"/>
      <c r="F1" s="218"/>
      <c r="G1" s="218"/>
      <c r="H1" s="218"/>
      <c r="I1" s="218"/>
    </row>
    <row r="2" spans="1:9" x14ac:dyDescent="0.2">
      <c r="A2" s="219" t="s">
        <v>575</v>
      </c>
      <c r="B2" s="236"/>
      <c r="C2" s="236"/>
      <c r="D2" s="236"/>
      <c r="E2" s="236"/>
      <c r="F2" s="236"/>
      <c r="G2" s="236"/>
      <c r="H2" s="236"/>
      <c r="I2" s="236"/>
    </row>
    <row r="3" spans="1:9" x14ac:dyDescent="0.2">
      <c r="A3" s="237" t="s">
        <v>271</v>
      </c>
      <c r="B3" s="238"/>
      <c r="C3" s="238"/>
      <c r="D3" s="238"/>
      <c r="E3" s="238"/>
      <c r="F3" s="238"/>
      <c r="G3" s="238"/>
      <c r="H3" s="238"/>
      <c r="I3" s="238"/>
    </row>
    <row r="4" spans="1:9" ht="33.75" customHeight="1" x14ac:dyDescent="0.2">
      <c r="A4" s="221" t="s">
        <v>272</v>
      </c>
      <c r="B4" s="222"/>
      <c r="C4" s="221" t="s">
        <v>273</v>
      </c>
      <c r="D4" s="206" t="s">
        <v>274</v>
      </c>
      <c r="E4" s="207"/>
      <c r="F4" s="207"/>
      <c r="G4" s="206" t="s">
        <v>275</v>
      </c>
      <c r="H4" s="207"/>
      <c r="I4" s="207"/>
    </row>
    <row r="5" spans="1:9" ht="24" customHeight="1" x14ac:dyDescent="0.2">
      <c r="A5" s="222"/>
      <c r="B5" s="222"/>
      <c r="C5" s="222"/>
      <c r="D5" s="35" t="s">
        <v>276</v>
      </c>
      <c r="E5" s="35" t="s">
        <v>277</v>
      </c>
      <c r="F5" s="35" t="s">
        <v>278</v>
      </c>
      <c r="G5" s="35" t="s">
        <v>279</v>
      </c>
      <c r="H5" s="35" t="s">
        <v>280</v>
      </c>
      <c r="I5" s="35" t="s">
        <v>281</v>
      </c>
    </row>
    <row r="6" spans="1:9" x14ac:dyDescent="0.2">
      <c r="A6" s="221">
        <v>1</v>
      </c>
      <c r="B6" s="222"/>
      <c r="C6" s="25">
        <v>2</v>
      </c>
      <c r="D6" s="39">
        <v>3</v>
      </c>
      <c r="E6" s="39">
        <v>4</v>
      </c>
      <c r="F6" s="39" t="s">
        <v>282</v>
      </c>
      <c r="G6" s="39">
        <v>6</v>
      </c>
      <c r="H6" s="39">
        <v>7</v>
      </c>
      <c r="I6" s="39" t="s">
        <v>283</v>
      </c>
    </row>
    <row r="7" spans="1:9" ht="22.5" customHeight="1" x14ac:dyDescent="0.2">
      <c r="A7" s="211" t="s">
        <v>284</v>
      </c>
      <c r="B7" s="209"/>
      <c r="C7" s="26">
        <v>118</v>
      </c>
      <c r="D7" s="40">
        <f>D8+D9+D10+D11+D12</f>
        <v>128015489</v>
      </c>
      <c r="E7" s="40">
        <f>E8+E9+E10+E11+E12</f>
        <v>622042294</v>
      </c>
      <c r="F7" s="40">
        <f>D7+E7</f>
        <v>750057783</v>
      </c>
      <c r="G7" s="40">
        <f t="shared" ref="G7:H7" si="0">G8+G9+G10+G11+G12</f>
        <v>115241247</v>
      </c>
      <c r="H7" s="40">
        <f t="shared" si="0"/>
        <v>655465003</v>
      </c>
      <c r="I7" s="40">
        <f>G7+H7</f>
        <v>770706250</v>
      </c>
    </row>
    <row r="8" spans="1:9" x14ac:dyDescent="0.2">
      <c r="A8" s="210" t="s">
        <v>285</v>
      </c>
      <c r="B8" s="210"/>
      <c r="C8" s="27">
        <v>119</v>
      </c>
      <c r="D8" s="41">
        <v>128513227</v>
      </c>
      <c r="E8" s="41">
        <v>516938835</v>
      </c>
      <c r="F8" s="40">
        <f t="shared" ref="F8:F71" si="1">D8+E8</f>
        <v>645452062</v>
      </c>
      <c r="G8" s="41">
        <v>115721924</v>
      </c>
      <c r="H8" s="41">
        <v>585450125</v>
      </c>
      <c r="I8" s="40">
        <f t="shared" ref="I8:I71" si="2">G8+H8</f>
        <v>701172049</v>
      </c>
    </row>
    <row r="9" spans="1:9" ht="19.5" customHeight="1" x14ac:dyDescent="0.2">
      <c r="A9" s="210" t="s">
        <v>286</v>
      </c>
      <c r="B9" s="210"/>
      <c r="C9" s="27">
        <v>120</v>
      </c>
      <c r="D9" s="41">
        <v>0</v>
      </c>
      <c r="E9" s="41">
        <v>4750343</v>
      </c>
      <c r="F9" s="40">
        <f t="shared" si="1"/>
        <v>4750343</v>
      </c>
      <c r="G9" s="41">
        <v>0</v>
      </c>
      <c r="H9" s="41">
        <v>4810777</v>
      </c>
      <c r="I9" s="40">
        <f t="shared" si="2"/>
        <v>4810777</v>
      </c>
    </row>
    <row r="10" spans="1:9" x14ac:dyDescent="0.2">
      <c r="A10" s="210" t="s">
        <v>287</v>
      </c>
      <c r="B10" s="210"/>
      <c r="C10" s="27">
        <v>121</v>
      </c>
      <c r="D10" s="41">
        <v>-16775</v>
      </c>
      <c r="E10" s="41">
        <v>-60490524</v>
      </c>
      <c r="F10" s="40">
        <f t="shared" si="1"/>
        <v>-60507299</v>
      </c>
      <c r="G10" s="41">
        <v>-18249</v>
      </c>
      <c r="H10" s="41">
        <v>-46654352</v>
      </c>
      <c r="I10" s="40">
        <f t="shared" si="2"/>
        <v>-46672601</v>
      </c>
    </row>
    <row r="11" spans="1:9" ht="22.5" customHeight="1" x14ac:dyDescent="0.2">
      <c r="A11" s="210" t="s">
        <v>288</v>
      </c>
      <c r="B11" s="210"/>
      <c r="C11" s="27">
        <v>122</v>
      </c>
      <c r="D11" s="41">
        <v>-410984</v>
      </c>
      <c r="E11" s="41">
        <v>175494226</v>
      </c>
      <c r="F11" s="40">
        <f t="shared" si="1"/>
        <v>175083242</v>
      </c>
      <c r="G11" s="41">
        <v>-378185</v>
      </c>
      <c r="H11" s="41">
        <v>156879762</v>
      </c>
      <c r="I11" s="40">
        <f t="shared" si="2"/>
        <v>156501577</v>
      </c>
    </row>
    <row r="12" spans="1:9" ht="21.75" customHeight="1" x14ac:dyDescent="0.2">
      <c r="A12" s="210" t="s">
        <v>289</v>
      </c>
      <c r="B12" s="210"/>
      <c r="C12" s="27">
        <v>123</v>
      </c>
      <c r="D12" s="41">
        <v>-69979</v>
      </c>
      <c r="E12" s="41">
        <v>-14650586</v>
      </c>
      <c r="F12" s="40">
        <f t="shared" si="1"/>
        <v>-14720565</v>
      </c>
      <c r="G12" s="41">
        <v>-84243</v>
      </c>
      <c r="H12" s="41">
        <v>-45021309</v>
      </c>
      <c r="I12" s="40">
        <f t="shared" si="2"/>
        <v>-45105552</v>
      </c>
    </row>
    <row r="13" spans="1:9" x14ac:dyDescent="0.2">
      <c r="A13" s="211" t="s">
        <v>290</v>
      </c>
      <c r="B13" s="209"/>
      <c r="C13" s="26">
        <v>124</v>
      </c>
      <c r="D13" s="40">
        <f>D14+D15+D16+D17+D18+D19+D20</f>
        <v>28534736</v>
      </c>
      <c r="E13" s="40">
        <f>E14+E15+E16+E17+E18+E19+E20</f>
        <v>90070796</v>
      </c>
      <c r="F13" s="40">
        <f t="shared" si="1"/>
        <v>118605532</v>
      </c>
      <c r="G13" s="40">
        <f t="shared" ref="G13" si="3">G14+G15+G16+G17+G18+G19+G20</f>
        <v>36702297</v>
      </c>
      <c r="H13" s="40">
        <f>H14+H15+H16+H17+H18+H19+H20</f>
        <v>101911777</v>
      </c>
      <c r="I13" s="40">
        <f t="shared" si="2"/>
        <v>138614074</v>
      </c>
    </row>
    <row r="14" spans="1:9" ht="24" customHeight="1" x14ac:dyDescent="0.2">
      <c r="A14" s="210" t="s">
        <v>291</v>
      </c>
      <c r="B14" s="210"/>
      <c r="C14" s="27">
        <v>125</v>
      </c>
      <c r="D14" s="41">
        <v>163611</v>
      </c>
      <c r="E14" s="41">
        <v>3646167</v>
      </c>
      <c r="F14" s="40">
        <f t="shared" si="1"/>
        <v>3809778</v>
      </c>
      <c r="G14" s="41">
        <v>799855</v>
      </c>
      <c r="H14" s="41">
        <v>5958549</v>
      </c>
      <c r="I14" s="40">
        <f t="shared" si="2"/>
        <v>6758404</v>
      </c>
    </row>
    <row r="15" spans="1:9" ht="24.75" customHeight="1" x14ac:dyDescent="0.2">
      <c r="A15" s="210" t="s">
        <v>292</v>
      </c>
      <c r="B15" s="210"/>
      <c r="C15" s="27">
        <v>126</v>
      </c>
      <c r="D15" s="41">
        <v>18540</v>
      </c>
      <c r="E15" s="41">
        <v>42144182</v>
      </c>
      <c r="F15" s="40">
        <f t="shared" si="1"/>
        <v>42162722</v>
      </c>
      <c r="G15" s="41">
        <v>60147</v>
      </c>
      <c r="H15" s="41">
        <v>54884676</v>
      </c>
      <c r="I15" s="40">
        <f t="shared" si="2"/>
        <v>54944823</v>
      </c>
    </row>
    <row r="16" spans="1:9" x14ac:dyDescent="0.2">
      <c r="A16" s="210" t="s">
        <v>293</v>
      </c>
      <c r="B16" s="210"/>
      <c r="C16" s="27">
        <v>127</v>
      </c>
      <c r="D16" s="41">
        <v>25817593</v>
      </c>
      <c r="E16" s="41">
        <v>21410599</v>
      </c>
      <c r="F16" s="40">
        <f t="shared" si="1"/>
        <v>47228192</v>
      </c>
      <c r="G16" s="41">
        <v>25943980</v>
      </c>
      <c r="H16" s="41">
        <v>20056720</v>
      </c>
      <c r="I16" s="40">
        <f t="shared" si="2"/>
        <v>46000700</v>
      </c>
    </row>
    <row r="17" spans="1:9" x14ac:dyDescent="0.2">
      <c r="A17" s="210" t="s">
        <v>294</v>
      </c>
      <c r="B17" s="210"/>
      <c r="C17" s="27">
        <v>128</v>
      </c>
      <c r="D17" s="41">
        <v>1503487</v>
      </c>
      <c r="E17" s="41">
        <v>8711133</v>
      </c>
      <c r="F17" s="40">
        <f t="shared" si="1"/>
        <v>10214620</v>
      </c>
      <c r="G17" s="41">
        <v>309122</v>
      </c>
      <c r="H17" s="41">
        <v>1324382</v>
      </c>
      <c r="I17" s="40">
        <f t="shared" si="2"/>
        <v>1633504</v>
      </c>
    </row>
    <row r="18" spans="1:9" x14ac:dyDescent="0.2">
      <c r="A18" s="210" t="s">
        <v>295</v>
      </c>
      <c r="B18" s="210"/>
      <c r="C18" s="27">
        <v>129</v>
      </c>
      <c r="D18" s="41">
        <v>913283</v>
      </c>
      <c r="E18" s="41">
        <v>5072850</v>
      </c>
      <c r="F18" s="40">
        <f t="shared" si="1"/>
        <v>5986133</v>
      </c>
      <c r="G18" s="41">
        <v>2188731</v>
      </c>
      <c r="H18" s="41">
        <v>9466142</v>
      </c>
      <c r="I18" s="40">
        <f t="shared" si="2"/>
        <v>11654873</v>
      </c>
    </row>
    <row r="19" spans="1:9" x14ac:dyDescent="0.2">
      <c r="A19" s="210" t="s">
        <v>296</v>
      </c>
      <c r="B19" s="210"/>
      <c r="C19" s="27">
        <v>130</v>
      </c>
      <c r="D19" s="41">
        <v>0</v>
      </c>
      <c r="E19" s="41">
        <v>0</v>
      </c>
      <c r="F19" s="40">
        <f t="shared" si="1"/>
        <v>0</v>
      </c>
      <c r="G19" s="41">
        <v>7281468</v>
      </c>
      <c r="H19" s="41">
        <v>4362885</v>
      </c>
      <c r="I19" s="40">
        <f t="shared" si="2"/>
        <v>11644353</v>
      </c>
    </row>
    <row r="20" spans="1:9" x14ac:dyDescent="0.2">
      <c r="A20" s="210" t="s">
        <v>297</v>
      </c>
      <c r="B20" s="210"/>
      <c r="C20" s="27">
        <v>131</v>
      </c>
      <c r="D20" s="41">
        <v>118222</v>
      </c>
      <c r="E20" s="41">
        <v>9085865</v>
      </c>
      <c r="F20" s="40">
        <f t="shared" si="1"/>
        <v>9204087</v>
      </c>
      <c r="G20" s="41">
        <v>118994</v>
      </c>
      <c r="H20" s="41">
        <v>5858423</v>
      </c>
      <c r="I20" s="40">
        <f t="shared" si="2"/>
        <v>5977417</v>
      </c>
    </row>
    <row r="21" spans="1:9" x14ac:dyDescent="0.2">
      <c r="A21" s="249" t="s">
        <v>298</v>
      </c>
      <c r="B21" s="210"/>
      <c r="C21" s="27">
        <v>132</v>
      </c>
      <c r="D21" s="41">
        <v>526374</v>
      </c>
      <c r="E21" s="41">
        <v>10476928</v>
      </c>
      <c r="F21" s="40">
        <f t="shared" si="1"/>
        <v>11003302</v>
      </c>
      <c r="G21" s="41">
        <v>446749</v>
      </c>
      <c r="H21" s="41">
        <v>14000185</v>
      </c>
      <c r="I21" s="40">
        <f t="shared" si="2"/>
        <v>14446934</v>
      </c>
    </row>
    <row r="22" spans="1:9" ht="24.75" customHeight="1" x14ac:dyDescent="0.2">
      <c r="A22" s="249" t="s">
        <v>299</v>
      </c>
      <c r="B22" s="210"/>
      <c r="C22" s="27">
        <v>133</v>
      </c>
      <c r="D22" s="41">
        <v>56689</v>
      </c>
      <c r="E22" s="41">
        <v>8785559</v>
      </c>
      <c r="F22" s="40">
        <f t="shared" si="1"/>
        <v>8842248</v>
      </c>
      <c r="G22" s="41">
        <v>825932</v>
      </c>
      <c r="H22" s="41">
        <v>10164613</v>
      </c>
      <c r="I22" s="40">
        <f t="shared" si="2"/>
        <v>10990545</v>
      </c>
    </row>
    <row r="23" spans="1:9" x14ac:dyDescent="0.2">
      <c r="A23" s="249" t="s">
        <v>300</v>
      </c>
      <c r="B23" s="210"/>
      <c r="C23" s="27">
        <v>134</v>
      </c>
      <c r="D23" s="41">
        <v>65568</v>
      </c>
      <c r="E23" s="41">
        <v>36705275</v>
      </c>
      <c r="F23" s="40">
        <f t="shared" si="1"/>
        <v>36770843</v>
      </c>
      <c r="G23" s="41">
        <v>98101</v>
      </c>
      <c r="H23" s="41">
        <v>46410403</v>
      </c>
      <c r="I23" s="40">
        <f t="shared" si="2"/>
        <v>46508504</v>
      </c>
    </row>
    <row r="24" spans="1:9" ht="21" customHeight="1" x14ac:dyDescent="0.2">
      <c r="A24" s="211" t="s">
        <v>301</v>
      </c>
      <c r="B24" s="209"/>
      <c r="C24" s="26">
        <v>135</v>
      </c>
      <c r="D24" s="40">
        <f>D25+D28</f>
        <v>-128847684</v>
      </c>
      <c r="E24" s="40">
        <f>E25+E28</f>
        <v>-353811516</v>
      </c>
      <c r="F24" s="40">
        <f t="shared" si="1"/>
        <v>-482659200</v>
      </c>
      <c r="G24" s="40">
        <f t="shared" ref="G24:H24" si="4">G25+G28</f>
        <v>-139765455</v>
      </c>
      <c r="H24" s="40">
        <f t="shared" si="4"/>
        <v>-348893439</v>
      </c>
      <c r="I24" s="40">
        <f t="shared" si="2"/>
        <v>-488658894</v>
      </c>
    </row>
    <row r="25" spans="1:9" x14ac:dyDescent="0.2">
      <c r="A25" s="209" t="s">
        <v>302</v>
      </c>
      <c r="B25" s="209"/>
      <c r="C25" s="26">
        <v>136</v>
      </c>
      <c r="D25" s="40">
        <f>D26+D27</f>
        <v>-101238107</v>
      </c>
      <c r="E25" s="40">
        <f>E26+E27</f>
        <v>-376442468</v>
      </c>
      <c r="F25" s="40">
        <f t="shared" si="1"/>
        <v>-477680575</v>
      </c>
      <c r="G25" s="40">
        <f t="shared" ref="G25:H25" si="5">G26+G27</f>
        <v>-127155404</v>
      </c>
      <c r="H25" s="40">
        <f t="shared" si="5"/>
        <v>-385838389</v>
      </c>
      <c r="I25" s="40">
        <f t="shared" si="2"/>
        <v>-512993793</v>
      </c>
    </row>
    <row r="26" spans="1:9" x14ac:dyDescent="0.2">
      <c r="A26" s="210" t="s">
        <v>303</v>
      </c>
      <c r="B26" s="210"/>
      <c r="C26" s="27">
        <v>137</v>
      </c>
      <c r="D26" s="41">
        <v>-101366708</v>
      </c>
      <c r="E26" s="41">
        <v>-436073829</v>
      </c>
      <c r="F26" s="40">
        <f t="shared" si="1"/>
        <v>-537440537</v>
      </c>
      <c r="G26" s="41">
        <v>-127155404</v>
      </c>
      <c r="H26" s="41">
        <v>-469655988</v>
      </c>
      <c r="I26" s="40">
        <f t="shared" si="2"/>
        <v>-596811392</v>
      </c>
    </row>
    <row r="27" spans="1:9" x14ac:dyDescent="0.2">
      <c r="A27" s="210" t="s">
        <v>304</v>
      </c>
      <c r="B27" s="210"/>
      <c r="C27" s="27">
        <v>138</v>
      </c>
      <c r="D27" s="41">
        <v>128601</v>
      </c>
      <c r="E27" s="41">
        <v>59631361</v>
      </c>
      <c r="F27" s="40">
        <f t="shared" si="1"/>
        <v>59759962</v>
      </c>
      <c r="G27" s="41">
        <v>0</v>
      </c>
      <c r="H27" s="41">
        <v>83817599</v>
      </c>
      <c r="I27" s="40">
        <f t="shared" si="2"/>
        <v>83817599</v>
      </c>
    </row>
    <row r="28" spans="1:9" x14ac:dyDescent="0.2">
      <c r="A28" s="209" t="s">
        <v>305</v>
      </c>
      <c r="B28" s="209"/>
      <c r="C28" s="26">
        <v>139</v>
      </c>
      <c r="D28" s="40">
        <f>D29+D30</f>
        <v>-27609577</v>
      </c>
      <c r="E28" s="40">
        <f>E29+E30</f>
        <v>22630952</v>
      </c>
      <c r="F28" s="40">
        <f t="shared" si="1"/>
        <v>-4978625</v>
      </c>
      <c r="G28" s="40">
        <f t="shared" ref="G28:H28" si="6">G29+G30</f>
        <v>-12610051</v>
      </c>
      <c r="H28" s="40">
        <f t="shared" si="6"/>
        <v>36944950</v>
      </c>
      <c r="I28" s="40">
        <f t="shared" si="2"/>
        <v>24334899</v>
      </c>
    </row>
    <row r="29" spans="1:9" x14ac:dyDescent="0.2">
      <c r="A29" s="210" t="s">
        <v>306</v>
      </c>
      <c r="B29" s="210"/>
      <c r="C29" s="27">
        <v>140</v>
      </c>
      <c r="D29" s="41">
        <v>-27609577</v>
      </c>
      <c r="E29" s="41">
        <v>-134728919</v>
      </c>
      <c r="F29" s="40">
        <f t="shared" si="1"/>
        <v>-162338496</v>
      </c>
      <c r="G29" s="41">
        <v>-12610051</v>
      </c>
      <c r="H29" s="41">
        <v>101053966</v>
      </c>
      <c r="I29" s="40">
        <f t="shared" si="2"/>
        <v>88443915</v>
      </c>
    </row>
    <row r="30" spans="1:9" x14ac:dyDescent="0.2">
      <c r="A30" s="210" t="s">
        <v>307</v>
      </c>
      <c r="B30" s="210"/>
      <c r="C30" s="27">
        <v>141</v>
      </c>
      <c r="D30" s="41">
        <v>0</v>
      </c>
      <c r="E30" s="41">
        <v>157359871</v>
      </c>
      <c r="F30" s="40">
        <f t="shared" si="1"/>
        <v>157359871</v>
      </c>
      <c r="G30" s="41">
        <v>0</v>
      </c>
      <c r="H30" s="41">
        <v>-64109016</v>
      </c>
      <c r="I30" s="40">
        <f t="shared" si="2"/>
        <v>-64109016</v>
      </c>
    </row>
    <row r="31" spans="1:9" ht="31.5" customHeight="1" x14ac:dyDescent="0.2">
      <c r="A31" s="211" t="s">
        <v>308</v>
      </c>
      <c r="B31" s="209"/>
      <c r="C31" s="26">
        <v>142</v>
      </c>
      <c r="D31" s="40">
        <f>D32+D35</f>
        <v>-36184966</v>
      </c>
      <c r="E31" s="40">
        <f>E32+E35</f>
        <v>2698177</v>
      </c>
      <c r="F31" s="40">
        <f t="shared" si="1"/>
        <v>-33486789</v>
      </c>
      <c r="G31" s="40">
        <f t="shared" ref="G31:H31" si="7">G32+G35</f>
        <v>-34228569</v>
      </c>
      <c r="H31" s="40">
        <f t="shared" si="7"/>
        <v>-2180637</v>
      </c>
      <c r="I31" s="40">
        <f t="shared" si="2"/>
        <v>-36409206</v>
      </c>
    </row>
    <row r="32" spans="1:9" x14ac:dyDescent="0.2">
      <c r="A32" s="209" t="s">
        <v>309</v>
      </c>
      <c r="B32" s="209"/>
      <c r="C32" s="26">
        <v>143</v>
      </c>
      <c r="D32" s="40">
        <f>D33+D34</f>
        <v>-36184966</v>
      </c>
      <c r="E32" s="40">
        <f>E33+E34</f>
        <v>1393147</v>
      </c>
      <c r="F32" s="40">
        <f t="shared" si="1"/>
        <v>-34791819</v>
      </c>
      <c r="G32" s="40">
        <f t="shared" ref="G32:H32" si="8">G33+G34</f>
        <v>-34228569</v>
      </c>
      <c r="H32" s="40">
        <f t="shared" si="8"/>
        <v>952506</v>
      </c>
      <c r="I32" s="40">
        <f t="shared" si="2"/>
        <v>-33276063</v>
      </c>
    </row>
    <row r="33" spans="1:9" x14ac:dyDescent="0.2">
      <c r="A33" s="210" t="s">
        <v>310</v>
      </c>
      <c r="B33" s="210"/>
      <c r="C33" s="27">
        <v>144</v>
      </c>
      <c r="D33" s="41">
        <v>-36180617</v>
      </c>
      <c r="E33" s="41">
        <v>1393147</v>
      </c>
      <c r="F33" s="40">
        <f t="shared" si="1"/>
        <v>-34787470</v>
      </c>
      <c r="G33" s="41">
        <v>-34221288</v>
      </c>
      <c r="H33" s="41">
        <v>952506</v>
      </c>
      <c r="I33" s="40">
        <f t="shared" si="2"/>
        <v>-33268782</v>
      </c>
    </row>
    <row r="34" spans="1:9" x14ac:dyDescent="0.2">
      <c r="A34" s="210" t="s">
        <v>311</v>
      </c>
      <c r="B34" s="210"/>
      <c r="C34" s="27">
        <v>145</v>
      </c>
      <c r="D34" s="41">
        <v>-4349</v>
      </c>
      <c r="E34" s="41">
        <v>0</v>
      </c>
      <c r="F34" s="40">
        <f t="shared" si="1"/>
        <v>-4349</v>
      </c>
      <c r="G34" s="41">
        <v>-7281</v>
      </c>
      <c r="H34" s="41">
        <v>0</v>
      </c>
      <c r="I34" s="40">
        <f t="shared" si="2"/>
        <v>-7281</v>
      </c>
    </row>
    <row r="35" spans="1:9" ht="31.5" customHeight="1" x14ac:dyDescent="0.2">
      <c r="A35" s="209" t="s">
        <v>312</v>
      </c>
      <c r="B35" s="209"/>
      <c r="C35" s="26">
        <v>146</v>
      </c>
      <c r="D35" s="40">
        <f>D36+D37</f>
        <v>0</v>
      </c>
      <c r="E35" s="40">
        <f>E36+E37</f>
        <v>1305030</v>
      </c>
      <c r="F35" s="40">
        <f t="shared" si="1"/>
        <v>1305030</v>
      </c>
      <c r="G35" s="40">
        <f t="shared" ref="G35:H35" si="9">G36+G37</f>
        <v>0</v>
      </c>
      <c r="H35" s="40">
        <f t="shared" si="9"/>
        <v>-3133143</v>
      </c>
      <c r="I35" s="40">
        <f t="shared" si="2"/>
        <v>-3133143</v>
      </c>
    </row>
    <row r="36" spans="1:9" x14ac:dyDescent="0.2">
      <c r="A36" s="210" t="s">
        <v>313</v>
      </c>
      <c r="B36" s="210"/>
      <c r="C36" s="27">
        <v>147</v>
      </c>
      <c r="D36" s="41">
        <v>0</v>
      </c>
      <c r="E36" s="41">
        <v>1305030</v>
      </c>
      <c r="F36" s="40">
        <f t="shared" si="1"/>
        <v>1305030</v>
      </c>
      <c r="G36" s="41">
        <v>0</v>
      </c>
      <c r="H36" s="41">
        <v>-3132976</v>
      </c>
      <c r="I36" s="40">
        <f t="shared" si="2"/>
        <v>-3132976</v>
      </c>
    </row>
    <row r="37" spans="1:9" x14ac:dyDescent="0.2">
      <c r="A37" s="210" t="s">
        <v>314</v>
      </c>
      <c r="B37" s="210"/>
      <c r="C37" s="27">
        <v>148</v>
      </c>
      <c r="D37" s="41">
        <v>0</v>
      </c>
      <c r="E37" s="41">
        <v>0</v>
      </c>
      <c r="F37" s="40">
        <f t="shared" si="1"/>
        <v>0</v>
      </c>
      <c r="G37" s="41">
        <v>0</v>
      </c>
      <c r="H37" s="41">
        <v>-167</v>
      </c>
      <c r="I37" s="40">
        <f t="shared" si="2"/>
        <v>-167</v>
      </c>
    </row>
    <row r="38" spans="1:9" ht="45.75" customHeight="1" x14ac:dyDescent="0.2">
      <c r="A38" s="211" t="s">
        <v>315</v>
      </c>
      <c r="B38" s="209"/>
      <c r="C38" s="26">
        <v>149</v>
      </c>
      <c r="D38" s="40">
        <f>D39+D40</f>
        <v>29192557</v>
      </c>
      <c r="E38" s="40">
        <f>E39+E40</f>
        <v>0</v>
      </c>
      <c r="F38" s="40">
        <f t="shared" si="1"/>
        <v>29192557</v>
      </c>
      <c r="G38" s="40">
        <f t="shared" ref="G38:H38" si="10">G39+G40</f>
        <v>30585468</v>
      </c>
      <c r="H38" s="40">
        <f t="shared" si="10"/>
        <v>0</v>
      </c>
      <c r="I38" s="40">
        <f t="shared" si="2"/>
        <v>30585468</v>
      </c>
    </row>
    <row r="39" spans="1:9" x14ac:dyDescent="0.2">
      <c r="A39" s="210" t="s">
        <v>316</v>
      </c>
      <c r="B39" s="210"/>
      <c r="C39" s="27">
        <v>150</v>
      </c>
      <c r="D39" s="41">
        <v>29192557</v>
      </c>
      <c r="E39" s="41">
        <v>0</v>
      </c>
      <c r="F39" s="40">
        <f t="shared" si="1"/>
        <v>29192557</v>
      </c>
      <c r="G39" s="41">
        <v>30585468</v>
      </c>
      <c r="H39" s="41">
        <v>0</v>
      </c>
      <c r="I39" s="40">
        <f t="shared" si="2"/>
        <v>30585468</v>
      </c>
    </row>
    <row r="40" spans="1:9" x14ac:dyDescent="0.2">
      <c r="A40" s="210" t="s">
        <v>317</v>
      </c>
      <c r="B40" s="210"/>
      <c r="C40" s="27">
        <v>151</v>
      </c>
      <c r="D40" s="41">
        <v>0</v>
      </c>
      <c r="E40" s="41">
        <v>0</v>
      </c>
      <c r="F40" s="40">
        <f t="shared" si="1"/>
        <v>0</v>
      </c>
      <c r="G40" s="41">
        <v>0</v>
      </c>
      <c r="H40" s="41">
        <v>0</v>
      </c>
      <c r="I40" s="40">
        <f t="shared" si="2"/>
        <v>0</v>
      </c>
    </row>
    <row r="41" spans="1:9" ht="22.9" customHeight="1" x14ac:dyDescent="0.2">
      <c r="A41" s="249" t="s">
        <v>318</v>
      </c>
      <c r="B41" s="210"/>
      <c r="C41" s="27">
        <v>152</v>
      </c>
      <c r="D41" s="62">
        <f>D42+D43</f>
        <v>0</v>
      </c>
      <c r="E41" s="62">
        <f>E42+E43</f>
        <v>-534320</v>
      </c>
      <c r="F41" s="40">
        <f t="shared" si="1"/>
        <v>-534320</v>
      </c>
      <c r="G41" s="62">
        <f>G42+G43</f>
        <v>0</v>
      </c>
      <c r="H41" s="62">
        <f>H42+H43</f>
        <v>-1092714</v>
      </c>
      <c r="I41" s="40">
        <f t="shared" si="2"/>
        <v>-1092714</v>
      </c>
    </row>
    <row r="42" spans="1:9" x14ac:dyDescent="0.2">
      <c r="A42" s="210" t="s">
        <v>319</v>
      </c>
      <c r="B42" s="210"/>
      <c r="C42" s="27">
        <v>153</v>
      </c>
      <c r="D42" s="41">
        <v>0</v>
      </c>
      <c r="E42" s="41">
        <v>-77372</v>
      </c>
      <c r="F42" s="40">
        <f t="shared" si="1"/>
        <v>-77372</v>
      </c>
      <c r="G42" s="41">
        <v>0</v>
      </c>
      <c r="H42" s="41">
        <v>-346425</v>
      </c>
      <c r="I42" s="40">
        <f t="shared" si="2"/>
        <v>-346425</v>
      </c>
    </row>
    <row r="43" spans="1:9" x14ac:dyDescent="0.2">
      <c r="A43" s="210" t="s">
        <v>320</v>
      </c>
      <c r="B43" s="210"/>
      <c r="C43" s="27">
        <v>154</v>
      </c>
      <c r="D43" s="41">
        <v>0</v>
      </c>
      <c r="E43" s="41">
        <v>-456948</v>
      </c>
      <c r="F43" s="40">
        <f t="shared" si="1"/>
        <v>-456948</v>
      </c>
      <c r="G43" s="41">
        <v>0</v>
      </c>
      <c r="H43" s="41">
        <v>-746289</v>
      </c>
      <c r="I43" s="40">
        <f t="shared" si="2"/>
        <v>-746289</v>
      </c>
    </row>
    <row r="44" spans="1:9" ht="22.5" customHeight="1" x14ac:dyDescent="0.2">
      <c r="A44" s="211" t="s">
        <v>321</v>
      </c>
      <c r="B44" s="209"/>
      <c r="C44" s="26">
        <v>155</v>
      </c>
      <c r="D44" s="40">
        <f>D45+D49</f>
        <v>-22102711</v>
      </c>
      <c r="E44" s="40">
        <f>E45+E49</f>
        <v>-305520199</v>
      </c>
      <c r="F44" s="40">
        <f t="shared" si="1"/>
        <v>-327622910</v>
      </c>
      <c r="G44" s="40">
        <f t="shared" ref="G44:H44" si="11">G45+G49</f>
        <v>-20859460</v>
      </c>
      <c r="H44" s="40">
        <f t="shared" si="11"/>
        <v>-318718884</v>
      </c>
      <c r="I44" s="40">
        <f t="shared" si="2"/>
        <v>-339578344</v>
      </c>
    </row>
    <row r="45" spans="1:9" x14ac:dyDescent="0.2">
      <c r="A45" s="209" t="s">
        <v>322</v>
      </c>
      <c r="B45" s="209"/>
      <c r="C45" s="26">
        <v>156</v>
      </c>
      <c r="D45" s="40">
        <f>D46+D47+D48</f>
        <v>-11042784</v>
      </c>
      <c r="E45" s="40">
        <f>E46+E47+E48</f>
        <v>-136514352</v>
      </c>
      <c r="F45" s="40">
        <f t="shared" si="1"/>
        <v>-147557136</v>
      </c>
      <c r="G45" s="40">
        <f t="shared" ref="G45:H45" si="12">G46+G47+G48</f>
        <v>-9401402</v>
      </c>
      <c r="H45" s="40">
        <f t="shared" si="12"/>
        <v>-163201391</v>
      </c>
      <c r="I45" s="40">
        <f t="shared" si="2"/>
        <v>-172602793</v>
      </c>
    </row>
    <row r="46" spans="1:9" x14ac:dyDescent="0.2">
      <c r="A46" s="210" t="s">
        <v>323</v>
      </c>
      <c r="B46" s="210"/>
      <c r="C46" s="27">
        <v>157</v>
      </c>
      <c r="D46" s="41">
        <v>-3395044</v>
      </c>
      <c r="E46" s="41">
        <v>-57302169</v>
      </c>
      <c r="F46" s="40">
        <f t="shared" si="1"/>
        <v>-60697213</v>
      </c>
      <c r="G46" s="41">
        <v>-3533125</v>
      </c>
      <c r="H46" s="41">
        <v>-67477284</v>
      </c>
      <c r="I46" s="40">
        <f t="shared" si="2"/>
        <v>-71010409</v>
      </c>
    </row>
    <row r="47" spans="1:9" x14ac:dyDescent="0.2">
      <c r="A47" s="210" t="s">
        <v>324</v>
      </c>
      <c r="B47" s="210"/>
      <c r="C47" s="27">
        <v>158</v>
      </c>
      <c r="D47" s="41">
        <v>-7647740</v>
      </c>
      <c r="E47" s="41">
        <v>-57621585</v>
      </c>
      <c r="F47" s="40">
        <f t="shared" si="1"/>
        <v>-65269325</v>
      </c>
      <c r="G47" s="41">
        <v>-5868277</v>
      </c>
      <c r="H47" s="41">
        <v>-77450952</v>
      </c>
      <c r="I47" s="40">
        <f t="shared" si="2"/>
        <v>-83319229</v>
      </c>
    </row>
    <row r="48" spans="1:9" x14ac:dyDescent="0.2">
      <c r="A48" s="210" t="s">
        <v>325</v>
      </c>
      <c r="B48" s="210"/>
      <c r="C48" s="27">
        <v>159</v>
      </c>
      <c r="D48" s="41">
        <v>0</v>
      </c>
      <c r="E48" s="41">
        <v>-21590598</v>
      </c>
      <c r="F48" s="40">
        <f t="shared" si="1"/>
        <v>-21590598</v>
      </c>
      <c r="G48" s="41">
        <v>0</v>
      </c>
      <c r="H48" s="41">
        <v>-18273155</v>
      </c>
      <c r="I48" s="40">
        <f t="shared" si="2"/>
        <v>-18273155</v>
      </c>
    </row>
    <row r="49" spans="1:9" ht="24.75" customHeight="1" x14ac:dyDescent="0.2">
      <c r="A49" s="209" t="s">
        <v>326</v>
      </c>
      <c r="B49" s="209"/>
      <c r="C49" s="26">
        <v>160</v>
      </c>
      <c r="D49" s="40">
        <f>D50+D51+D52</f>
        <v>-11059927</v>
      </c>
      <c r="E49" s="40">
        <f>E50+E51+E52</f>
        <v>-169005847</v>
      </c>
      <c r="F49" s="40">
        <f t="shared" si="1"/>
        <v>-180065774</v>
      </c>
      <c r="G49" s="40">
        <f t="shared" ref="G49:H49" si="13">G50+G51+G52</f>
        <v>-11458058</v>
      </c>
      <c r="H49" s="40">
        <f t="shared" si="13"/>
        <v>-155517493</v>
      </c>
      <c r="I49" s="40">
        <f t="shared" si="2"/>
        <v>-166975551</v>
      </c>
    </row>
    <row r="50" spans="1:9" x14ac:dyDescent="0.2">
      <c r="A50" s="210" t="s">
        <v>327</v>
      </c>
      <c r="B50" s="210"/>
      <c r="C50" s="27">
        <v>161</v>
      </c>
      <c r="D50" s="41">
        <v>-1131708</v>
      </c>
      <c r="E50" s="41">
        <v>-19945749</v>
      </c>
      <c r="F50" s="40">
        <f t="shared" si="1"/>
        <v>-21077457</v>
      </c>
      <c r="G50" s="41">
        <v>-1130096</v>
      </c>
      <c r="H50" s="41">
        <v>-23211000</v>
      </c>
      <c r="I50" s="40">
        <f t="shared" si="2"/>
        <v>-24341096</v>
      </c>
    </row>
    <row r="51" spans="1:9" x14ac:dyDescent="0.2">
      <c r="A51" s="210" t="s">
        <v>328</v>
      </c>
      <c r="B51" s="210"/>
      <c r="C51" s="27">
        <v>162</v>
      </c>
      <c r="D51" s="41">
        <v>-4344954</v>
      </c>
      <c r="E51" s="41">
        <v>-73029663</v>
      </c>
      <c r="F51" s="40">
        <f t="shared" si="1"/>
        <v>-77374617</v>
      </c>
      <c r="G51" s="41">
        <v>-4484867</v>
      </c>
      <c r="H51" s="41">
        <v>-46911620</v>
      </c>
      <c r="I51" s="40">
        <f t="shared" si="2"/>
        <v>-51396487</v>
      </c>
    </row>
    <row r="52" spans="1:9" x14ac:dyDescent="0.2">
      <c r="A52" s="210" t="s">
        <v>329</v>
      </c>
      <c r="B52" s="210"/>
      <c r="C52" s="27">
        <v>163</v>
      </c>
      <c r="D52" s="41">
        <v>-5583265</v>
      </c>
      <c r="E52" s="41">
        <v>-76030435</v>
      </c>
      <c r="F52" s="40">
        <f t="shared" si="1"/>
        <v>-81613700</v>
      </c>
      <c r="G52" s="41">
        <v>-5843095</v>
      </c>
      <c r="H52" s="41">
        <v>-85394873</v>
      </c>
      <c r="I52" s="40">
        <f t="shared" si="2"/>
        <v>-91237968</v>
      </c>
    </row>
    <row r="53" spans="1:9" x14ac:dyDescent="0.2">
      <c r="A53" s="211" t="s">
        <v>330</v>
      </c>
      <c r="B53" s="209"/>
      <c r="C53" s="26">
        <v>164</v>
      </c>
      <c r="D53" s="40">
        <f>D54+D55+D56+D57+D58+D59+D60</f>
        <v>-4430664</v>
      </c>
      <c r="E53" s="40">
        <f>E54+E55+E56+E57+E58+E59+E60</f>
        <v>-47104505</v>
      </c>
      <c r="F53" s="40">
        <f t="shared" si="1"/>
        <v>-51535169</v>
      </c>
      <c r="G53" s="40">
        <f t="shared" ref="G53:H53" si="14">G54+G55+G56+G57+G58+G59+G60</f>
        <v>-2688391</v>
      </c>
      <c r="H53" s="40">
        <f t="shared" si="14"/>
        <v>-71714240</v>
      </c>
      <c r="I53" s="40">
        <f t="shared" si="2"/>
        <v>-74402631</v>
      </c>
    </row>
    <row r="54" spans="1:9" ht="24" customHeight="1" x14ac:dyDescent="0.2">
      <c r="A54" s="210" t="s">
        <v>331</v>
      </c>
      <c r="B54" s="210"/>
      <c r="C54" s="27">
        <v>165</v>
      </c>
      <c r="D54" s="41">
        <v>0</v>
      </c>
      <c r="E54" s="41">
        <v>0</v>
      </c>
      <c r="F54" s="40">
        <f t="shared" si="1"/>
        <v>0</v>
      </c>
      <c r="G54" s="41">
        <v>0</v>
      </c>
      <c r="H54" s="41">
        <v>0</v>
      </c>
      <c r="I54" s="40">
        <f t="shared" si="2"/>
        <v>0</v>
      </c>
    </row>
    <row r="55" spans="1:9" x14ac:dyDescent="0.2">
      <c r="A55" s="210" t="s">
        <v>332</v>
      </c>
      <c r="B55" s="210"/>
      <c r="C55" s="27">
        <v>166</v>
      </c>
      <c r="D55" s="41">
        <v>-338001</v>
      </c>
      <c r="E55" s="41">
        <v>-3729985</v>
      </c>
      <c r="F55" s="40">
        <f t="shared" si="1"/>
        <v>-4067986</v>
      </c>
      <c r="G55" s="41">
        <v>-399465</v>
      </c>
      <c r="H55" s="41">
        <v>-4655056</v>
      </c>
      <c r="I55" s="40">
        <f t="shared" si="2"/>
        <v>-5054521</v>
      </c>
    </row>
    <row r="56" spans="1:9" x14ac:dyDescent="0.2">
      <c r="A56" s="210" t="s">
        <v>333</v>
      </c>
      <c r="B56" s="210"/>
      <c r="C56" s="27">
        <v>167</v>
      </c>
      <c r="D56" s="41">
        <v>-136</v>
      </c>
      <c r="E56" s="41">
        <v>-1574227</v>
      </c>
      <c r="F56" s="40">
        <f t="shared" si="1"/>
        <v>-1574363</v>
      </c>
      <c r="G56" s="41">
        <v>-24181</v>
      </c>
      <c r="H56" s="41">
        <v>-22958</v>
      </c>
      <c r="I56" s="40">
        <f t="shared" si="2"/>
        <v>-47139</v>
      </c>
    </row>
    <row r="57" spans="1:9" x14ac:dyDescent="0.2">
      <c r="A57" s="210" t="s">
        <v>334</v>
      </c>
      <c r="B57" s="210"/>
      <c r="C57" s="27">
        <v>168</v>
      </c>
      <c r="D57" s="41">
        <v>-527456</v>
      </c>
      <c r="E57" s="41">
        <v>-6183619</v>
      </c>
      <c r="F57" s="40">
        <f t="shared" si="1"/>
        <v>-6711075</v>
      </c>
      <c r="G57" s="41">
        <v>-747690</v>
      </c>
      <c r="H57" s="41">
        <v>-4491334</v>
      </c>
      <c r="I57" s="40">
        <f t="shared" si="2"/>
        <v>-5239024</v>
      </c>
    </row>
    <row r="58" spans="1:9" x14ac:dyDescent="0.2">
      <c r="A58" s="210" t="s">
        <v>335</v>
      </c>
      <c r="B58" s="210"/>
      <c r="C58" s="27">
        <v>169</v>
      </c>
      <c r="D58" s="41">
        <v>0</v>
      </c>
      <c r="E58" s="41">
        <v>0</v>
      </c>
      <c r="F58" s="40">
        <f t="shared" si="1"/>
        <v>0</v>
      </c>
      <c r="G58" s="41">
        <v>-955653</v>
      </c>
      <c r="H58" s="41">
        <v>-6670261</v>
      </c>
      <c r="I58" s="40">
        <f t="shared" si="2"/>
        <v>-7625914</v>
      </c>
    </row>
    <row r="59" spans="1:9" x14ac:dyDescent="0.2">
      <c r="A59" s="210" t="s">
        <v>336</v>
      </c>
      <c r="B59" s="210"/>
      <c r="C59" s="27">
        <v>170</v>
      </c>
      <c r="D59" s="41">
        <v>-3148486</v>
      </c>
      <c r="E59" s="41">
        <v>-5228733</v>
      </c>
      <c r="F59" s="40">
        <f t="shared" si="1"/>
        <v>-8377219</v>
      </c>
      <c r="G59" s="41">
        <v>0</v>
      </c>
      <c r="H59" s="41">
        <v>0</v>
      </c>
      <c r="I59" s="40">
        <f t="shared" si="2"/>
        <v>0</v>
      </c>
    </row>
    <row r="60" spans="1:9" x14ac:dyDescent="0.2">
      <c r="A60" s="210" t="s">
        <v>337</v>
      </c>
      <c r="B60" s="210"/>
      <c r="C60" s="27">
        <v>171</v>
      </c>
      <c r="D60" s="41">
        <v>-416585</v>
      </c>
      <c r="E60" s="41">
        <v>-30387941</v>
      </c>
      <c r="F60" s="40">
        <f t="shared" si="1"/>
        <v>-30804526</v>
      </c>
      <c r="G60" s="41">
        <v>-561402</v>
      </c>
      <c r="H60" s="41">
        <v>-55874631</v>
      </c>
      <c r="I60" s="40">
        <f t="shared" si="2"/>
        <v>-56436033</v>
      </c>
    </row>
    <row r="61" spans="1:9" ht="29.25" customHeight="1" x14ac:dyDescent="0.2">
      <c r="A61" s="211" t="s">
        <v>338</v>
      </c>
      <c r="B61" s="209"/>
      <c r="C61" s="26">
        <v>172</v>
      </c>
      <c r="D61" s="40">
        <f>D62+D63</f>
        <v>-83931</v>
      </c>
      <c r="E61" s="40">
        <f>E62+E63</f>
        <v>-16550446</v>
      </c>
      <c r="F61" s="40">
        <f t="shared" si="1"/>
        <v>-16634377</v>
      </c>
      <c r="G61" s="40">
        <f t="shared" ref="G61:H61" si="15">G62+G63</f>
        <v>-473594</v>
      </c>
      <c r="H61" s="40">
        <f t="shared" si="15"/>
        <v>-14980537</v>
      </c>
      <c r="I61" s="40">
        <f t="shared" si="2"/>
        <v>-15454131</v>
      </c>
    </row>
    <row r="62" spans="1:9" x14ac:dyDescent="0.2">
      <c r="A62" s="210" t="s">
        <v>339</v>
      </c>
      <c r="B62" s="210"/>
      <c r="C62" s="27">
        <v>173</v>
      </c>
      <c r="D62" s="41">
        <v>0</v>
      </c>
      <c r="E62" s="41">
        <v>-202364</v>
      </c>
      <c r="F62" s="40">
        <f t="shared" si="1"/>
        <v>-202364</v>
      </c>
      <c r="G62" s="41">
        <v>0</v>
      </c>
      <c r="H62" s="41">
        <v>-128579</v>
      </c>
      <c r="I62" s="40">
        <f t="shared" si="2"/>
        <v>-128579</v>
      </c>
    </row>
    <row r="63" spans="1:9" x14ac:dyDescent="0.2">
      <c r="A63" s="210" t="s">
        <v>340</v>
      </c>
      <c r="B63" s="210"/>
      <c r="C63" s="27">
        <v>174</v>
      </c>
      <c r="D63" s="41">
        <v>-83931</v>
      </c>
      <c r="E63" s="41">
        <v>-16348082</v>
      </c>
      <c r="F63" s="40">
        <f t="shared" si="1"/>
        <v>-16432013</v>
      </c>
      <c r="G63" s="41">
        <v>-473594</v>
      </c>
      <c r="H63" s="41">
        <v>-14851958</v>
      </c>
      <c r="I63" s="40">
        <f t="shared" si="2"/>
        <v>-15325552</v>
      </c>
    </row>
    <row r="64" spans="1:9" x14ac:dyDescent="0.2">
      <c r="A64" s="249" t="s">
        <v>341</v>
      </c>
      <c r="B64" s="210"/>
      <c r="C64" s="27">
        <v>175</v>
      </c>
      <c r="D64" s="41">
        <v>1790</v>
      </c>
      <c r="E64" s="41">
        <v>-4489256</v>
      </c>
      <c r="F64" s="40">
        <f t="shared" si="1"/>
        <v>-4487466</v>
      </c>
      <c r="G64" s="41">
        <v>-3184</v>
      </c>
      <c r="H64" s="41">
        <v>-1728009</v>
      </c>
      <c r="I64" s="40">
        <f t="shared" si="2"/>
        <v>-1731193</v>
      </c>
    </row>
    <row r="65" spans="1:9" ht="42" customHeight="1" x14ac:dyDescent="0.2">
      <c r="A65" s="211" t="s">
        <v>342</v>
      </c>
      <c r="B65" s="209"/>
      <c r="C65" s="26">
        <v>176</v>
      </c>
      <c r="D65" s="40">
        <f>D7+D13+D21+D22+D23+D24+D31+D38+D41+D53+D61+D64+D44</f>
        <v>-5256753</v>
      </c>
      <c r="E65" s="40">
        <f>E7+E13+E21+E22+E23+E24+E31+E38+E41+E53+E61+E64+E44</f>
        <v>42768787</v>
      </c>
      <c r="F65" s="40">
        <f t="shared" si="1"/>
        <v>37512034</v>
      </c>
      <c r="G65" s="40">
        <f t="shared" ref="G65:H65" si="16">G7+G13+G21+G22+G23+G24+G31+G38+G41+G53+G61+G64+G44</f>
        <v>-14118859</v>
      </c>
      <c r="H65" s="40">
        <f t="shared" si="16"/>
        <v>68643521</v>
      </c>
      <c r="I65" s="40">
        <f t="shared" si="2"/>
        <v>54524662</v>
      </c>
    </row>
    <row r="66" spans="1:9" x14ac:dyDescent="0.2">
      <c r="A66" s="211" t="s">
        <v>343</v>
      </c>
      <c r="B66" s="209"/>
      <c r="C66" s="26">
        <v>177</v>
      </c>
      <c r="D66" s="40">
        <f>D67+D68</f>
        <v>1429782</v>
      </c>
      <c r="E66" s="40">
        <f>E67+E68</f>
        <v>-2834831</v>
      </c>
      <c r="F66" s="40">
        <f t="shared" si="1"/>
        <v>-1405049</v>
      </c>
      <c r="G66" s="40">
        <f t="shared" ref="G66:H66" si="17">G67+G68</f>
        <v>2345780</v>
      </c>
      <c r="H66" s="40">
        <f t="shared" si="17"/>
        <v>-13649725</v>
      </c>
      <c r="I66" s="40">
        <f t="shared" si="2"/>
        <v>-11303945</v>
      </c>
    </row>
    <row r="67" spans="1:9" x14ac:dyDescent="0.2">
      <c r="A67" s="210" t="s">
        <v>344</v>
      </c>
      <c r="B67" s="210"/>
      <c r="C67" s="27">
        <v>178</v>
      </c>
      <c r="D67" s="41">
        <v>1681103</v>
      </c>
      <c r="E67" s="41">
        <v>-2204038</v>
      </c>
      <c r="F67" s="40">
        <f t="shared" si="1"/>
        <v>-522935</v>
      </c>
      <c r="G67" s="41">
        <v>1997723</v>
      </c>
      <c r="H67" s="41">
        <v>-17400663</v>
      </c>
      <c r="I67" s="40">
        <f t="shared" si="2"/>
        <v>-15402940</v>
      </c>
    </row>
    <row r="68" spans="1:9" x14ac:dyDescent="0.2">
      <c r="A68" s="210" t="s">
        <v>345</v>
      </c>
      <c r="B68" s="210"/>
      <c r="C68" s="27">
        <v>179</v>
      </c>
      <c r="D68" s="41">
        <v>-251321</v>
      </c>
      <c r="E68" s="41">
        <v>-630793</v>
      </c>
      <c r="F68" s="40">
        <f t="shared" si="1"/>
        <v>-882114</v>
      </c>
      <c r="G68" s="41">
        <v>348057</v>
      </c>
      <c r="H68" s="41">
        <v>3750938</v>
      </c>
      <c r="I68" s="40">
        <f t="shared" si="2"/>
        <v>4098995</v>
      </c>
    </row>
    <row r="69" spans="1:9" ht="24" customHeight="1" x14ac:dyDescent="0.2">
      <c r="A69" s="211" t="s">
        <v>346</v>
      </c>
      <c r="B69" s="209"/>
      <c r="C69" s="26">
        <v>180</v>
      </c>
      <c r="D69" s="40">
        <f>D65+D66</f>
        <v>-3826971</v>
      </c>
      <c r="E69" s="40">
        <f>E65+E66</f>
        <v>39933956</v>
      </c>
      <c r="F69" s="40">
        <f t="shared" si="1"/>
        <v>36106985</v>
      </c>
      <c r="G69" s="40">
        <f t="shared" ref="G69:H69" si="18">G65+G66</f>
        <v>-11773079</v>
      </c>
      <c r="H69" s="40">
        <f t="shared" si="18"/>
        <v>54993796</v>
      </c>
      <c r="I69" s="40">
        <f t="shared" si="2"/>
        <v>43220717</v>
      </c>
    </row>
    <row r="70" spans="1:9" x14ac:dyDescent="0.2">
      <c r="A70" s="248" t="s">
        <v>347</v>
      </c>
      <c r="B70" s="248"/>
      <c r="C70" s="27">
        <v>181</v>
      </c>
      <c r="D70" s="41">
        <v>-3801194</v>
      </c>
      <c r="E70" s="41">
        <v>40041258</v>
      </c>
      <c r="F70" s="40">
        <f t="shared" si="1"/>
        <v>36240064</v>
      </c>
      <c r="G70" s="41">
        <v>-11738940</v>
      </c>
      <c r="H70" s="41">
        <v>54913509</v>
      </c>
      <c r="I70" s="40">
        <f t="shared" si="2"/>
        <v>43174569</v>
      </c>
    </row>
    <row r="71" spans="1:9" x14ac:dyDescent="0.2">
      <c r="A71" s="248" t="s">
        <v>348</v>
      </c>
      <c r="B71" s="248"/>
      <c r="C71" s="27">
        <v>182</v>
      </c>
      <c r="D71" s="41">
        <v>-25777</v>
      </c>
      <c r="E71" s="41">
        <v>-107302</v>
      </c>
      <c r="F71" s="40">
        <f t="shared" si="1"/>
        <v>-133079</v>
      </c>
      <c r="G71" s="41">
        <v>-34139</v>
      </c>
      <c r="H71" s="41">
        <v>80287</v>
      </c>
      <c r="I71" s="40">
        <f t="shared" si="2"/>
        <v>46148</v>
      </c>
    </row>
    <row r="72" spans="1:9" ht="30" customHeight="1" x14ac:dyDescent="0.2">
      <c r="A72" s="211" t="s">
        <v>349</v>
      </c>
      <c r="B72" s="211"/>
      <c r="C72" s="26">
        <v>183</v>
      </c>
      <c r="D72" s="40">
        <f>D7+D13+D21+D22+D23+D68</f>
        <v>156947535</v>
      </c>
      <c r="E72" s="40">
        <f>E7+E13+E21+E22+E23+E68</f>
        <v>767450059</v>
      </c>
      <c r="F72" s="40">
        <f t="shared" ref="F72:F86" si="19">D72+E72</f>
        <v>924397594</v>
      </c>
      <c r="G72" s="40">
        <f t="shared" ref="G72:H72" si="20">G7+G13+G21+G22+G23+G68</f>
        <v>153662383</v>
      </c>
      <c r="H72" s="40">
        <f t="shared" si="20"/>
        <v>831702919</v>
      </c>
      <c r="I72" s="40">
        <f t="shared" ref="I72:I86" si="21">G72+H72</f>
        <v>985365302</v>
      </c>
    </row>
    <row r="73" spans="1:9" ht="31.5" customHeight="1" x14ac:dyDescent="0.2">
      <c r="A73" s="211" t="s">
        <v>350</v>
      </c>
      <c r="B73" s="211"/>
      <c r="C73" s="26">
        <v>184</v>
      </c>
      <c r="D73" s="40">
        <f>D24+D31+D38+D41+D44+D53+D61+D64+D67</f>
        <v>-160774506</v>
      </c>
      <c r="E73" s="40">
        <f>E24+E31+E38+E41+E44+E53+E61+E64+E67</f>
        <v>-727516103</v>
      </c>
      <c r="F73" s="40">
        <f t="shared" si="19"/>
        <v>-888290609</v>
      </c>
      <c r="G73" s="40">
        <f t="shared" ref="G73:H73" si="22">G24+G31+G38+G41+G44+G53+G61+G64+G67</f>
        <v>-165435462</v>
      </c>
      <c r="H73" s="40">
        <f t="shared" si="22"/>
        <v>-776709123</v>
      </c>
      <c r="I73" s="40">
        <f t="shared" si="21"/>
        <v>-942144585</v>
      </c>
    </row>
    <row r="74" spans="1:9" x14ac:dyDescent="0.2">
      <c r="A74" s="211" t="s">
        <v>351</v>
      </c>
      <c r="B74" s="209"/>
      <c r="C74" s="26">
        <v>185</v>
      </c>
      <c r="D74" s="40">
        <f>D75+D76+D77+D78+D79+D80+D81+D82</f>
        <v>26253985</v>
      </c>
      <c r="E74" s="40">
        <f>E75+E76+E77+E78+E79+E80+E81+E82</f>
        <v>47145946</v>
      </c>
      <c r="F74" s="40">
        <f t="shared" si="19"/>
        <v>73399931</v>
      </c>
      <c r="G74" s="40">
        <f t="shared" ref="G74:H74" si="23">G75+G76+G77+G78+G79+G80+G81+G82</f>
        <v>-27481107</v>
      </c>
      <c r="H74" s="40">
        <f t="shared" si="23"/>
        <v>31186388</v>
      </c>
      <c r="I74" s="40">
        <f t="shared" si="21"/>
        <v>3705281</v>
      </c>
    </row>
    <row r="75" spans="1:9" ht="27.75" customHeight="1" x14ac:dyDescent="0.2">
      <c r="A75" s="208" t="s">
        <v>352</v>
      </c>
      <c r="B75" s="208"/>
      <c r="C75" s="27">
        <v>186</v>
      </c>
      <c r="D75" s="63">
        <v>-128822</v>
      </c>
      <c r="E75" s="63">
        <v>-104633</v>
      </c>
      <c r="F75" s="40">
        <f t="shared" si="19"/>
        <v>-233455</v>
      </c>
      <c r="G75" s="63">
        <v>603568</v>
      </c>
      <c r="H75" s="63">
        <v>540691</v>
      </c>
      <c r="I75" s="40">
        <f t="shared" si="21"/>
        <v>1144259</v>
      </c>
    </row>
    <row r="76" spans="1:9" ht="22.9" customHeight="1" x14ac:dyDescent="0.2">
      <c r="A76" s="208" t="s">
        <v>353</v>
      </c>
      <c r="B76" s="208"/>
      <c r="C76" s="27">
        <v>187</v>
      </c>
      <c r="D76" s="63">
        <v>31499581</v>
      </c>
      <c r="E76" s="63">
        <v>61865339</v>
      </c>
      <c r="F76" s="40">
        <f t="shared" si="19"/>
        <v>93364920</v>
      </c>
      <c r="G76" s="63">
        <v>-32507460</v>
      </c>
      <c r="H76" s="63">
        <v>43489248</v>
      </c>
      <c r="I76" s="40">
        <f t="shared" si="21"/>
        <v>10981788</v>
      </c>
    </row>
    <row r="77" spans="1:9" ht="32.25" customHeight="1" x14ac:dyDescent="0.2">
      <c r="A77" s="208" t="s">
        <v>354</v>
      </c>
      <c r="B77" s="208"/>
      <c r="C77" s="27">
        <v>188</v>
      </c>
      <c r="D77" s="63">
        <v>0</v>
      </c>
      <c r="E77" s="63">
        <v>-4468663</v>
      </c>
      <c r="F77" s="40">
        <f t="shared" si="19"/>
        <v>-4468663</v>
      </c>
      <c r="G77" s="63">
        <v>0</v>
      </c>
      <c r="H77" s="63">
        <v>-4914032</v>
      </c>
      <c r="I77" s="40">
        <f t="shared" si="21"/>
        <v>-4914032</v>
      </c>
    </row>
    <row r="78" spans="1:9" ht="32.25" customHeight="1" x14ac:dyDescent="0.2">
      <c r="A78" s="208" t="s">
        <v>355</v>
      </c>
      <c r="B78" s="208"/>
      <c r="C78" s="27">
        <v>189</v>
      </c>
      <c r="D78" s="63">
        <v>0</v>
      </c>
      <c r="E78" s="63">
        <v>0</v>
      </c>
      <c r="F78" s="40">
        <f t="shared" si="19"/>
        <v>0</v>
      </c>
      <c r="G78" s="63">
        <v>0</v>
      </c>
      <c r="H78" s="63">
        <v>0</v>
      </c>
      <c r="I78" s="40">
        <f t="shared" si="21"/>
        <v>0</v>
      </c>
    </row>
    <row r="79" spans="1:9" x14ac:dyDescent="0.2">
      <c r="A79" s="208" t="s">
        <v>356</v>
      </c>
      <c r="B79" s="208"/>
      <c r="C79" s="27">
        <v>190</v>
      </c>
      <c r="D79" s="63">
        <v>0</v>
      </c>
      <c r="E79" s="63">
        <v>0</v>
      </c>
      <c r="F79" s="40">
        <f t="shared" si="19"/>
        <v>0</v>
      </c>
      <c r="G79" s="63">
        <v>0</v>
      </c>
      <c r="H79" s="63">
        <v>0</v>
      </c>
      <c r="I79" s="40">
        <f t="shared" si="21"/>
        <v>0</v>
      </c>
    </row>
    <row r="80" spans="1:9" ht="21" customHeight="1" x14ac:dyDescent="0.2">
      <c r="A80" s="208" t="s">
        <v>357</v>
      </c>
      <c r="B80" s="208"/>
      <c r="C80" s="27">
        <v>191</v>
      </c>
      <c r="D80" s="63">
        <v>0</v>
      </c>
      <c r="E80" s="63">
        <v>0</v>
      </c>
      <c r="F80" s="40">
        <f t="shared" si="19"/>
        <v>0</v>
      </c>
      <c r="G80" s="63">
        <v>0</v>
      </c>
      <c r="H80" s="63">
        <v>0</v>
      </c>
      <c r="I80" s="40">
        <f t="shared" si="21"/>
        <v>0</v>
      </c>
    </row>
    <row r="81" spans="1:9" ht="18.600000000000001" customHeight="1" x14ac:dyDescent="0.2">
      <c r="A81" s="208" t="s">
        <v>358</v>
      </c>
      <c r="B81" s="208"/>
      <c r="C81" s="27">
        <v>192</v>
      </c>
      <c r="D81" s="63">
        <v>0</v>
      </c>
      <c r="E81" s="63">
        <v>0</v>
      </c>
      <c r="F81" s="40">
        <f t="shared" si="19"/>
        <v>0</v>
      </c>
      <c r="G81" s="63">
        <v>0</v>
      </c>
      <c r="H81" s="63">
        <v>0</v>
      </c>
      <c r="I81" s="40">
        <f t="shared" si="21"/>
        <v>0</v>
      </c>
    </row>
    <row r="82" spans="1:9" x14ac:dyDescent="0.2">
      <c r="A82" s="208" t="s">
        <v>359</v>
      </c>
      <c r="B82" s="208"/>
      <c r="C82" s="27">
        <v>193</v>
      </c>
      <c r="D82" s="63">
        <v>-5116774</v>
      </c>
      <c r="E82" s="63">
        <v>-10146097</v>
      </c>
      <c r="F82" s="40">
        <f t="shared" si="19"/>
        <v>-15262871</v>
      </c>
      <c r="G82" s="63">
        <v>4422785</v>
      </c>
      <c r="H82" s="63">
        <v>-7929519</v>
      </c>
      <c r="I82" s="40">
        <f t="shared" si="21"/>
        <v>-3506734</v>
      </c>
    </row>
    <row r="83" spans="1:9" x14ac:dyDescent="0.2">
      <c r="A83" s="211" t="s">
        <v>360</v>
      </c>
      <c r="B83" s="209"/>
      <c r="C83" s="26">
        <v>194</v>
      </c>
      <c r="D83" s="40">
        <f>D69+D74</f>
        <v>22427014</v>
      </c>
      <c r="E83" s="40">
        <f>E69+E74</f>
        <v>87079902</v>
      </c>
      <c r="F83" s="40">
        <f t="shared" si="19"/>
        <v>109506916</v>
      </c>
      <c r="G83" s="40">
        <f t="shared" ref="G83:H83" si="24">G69+G74</f>
        <v>-39254186</v>
      </c>
      <c r="H83" s="40">
        <f t="shared" si="24"/>
        <v>86180184</v>
      </c>
      <c r="I83" s="40">
        <f t="shared" si="21"/>
        <v>46925998</v>
      </c>
    </row>
    <row r="84" spans="1:9" x14ac:dyDescent="0.2">
      <c r="A84" s="248" t="s">
        <v>361</v>
      </c>
      <c r="B84" s="248"/>
      <c r="C84" s="27">
        <v>195</v>
      </c>
      <c r="D84" s="41">
        <v>22453658</v>
      </c>
      <c r="E84" s="41">
        <v>87151839</v>
      </c>
      <c r="F84" s="40">
        <f t="shared" si="19"/>
        <v>109605497</v>
      </c>
      <c r="G84" s="41">
        <v>-39222929</v>
      </c>
      <c r="H84" s="41">
        <v>86088400</v>
      </c>
      <c r="I84" s="40">
        <f t="shared" si="21"/>
        <v>46865471</v>
      </c>
    </row>
    <row r="85" spans="1:9" x14ac:dyDescent="0.2">
      <c r="A85" s="248" t="s">
        <v>362</v>
      </c>
      <c r="B85" s="248"/>
      <c r="C85" s="27">
        <v>196</v>
      </c>
      <c r="D85" s="41">
        <v>-26644</v>
      </c>
      <c r="E85" s="41">
        <v>-71937</v>
      </c>
      <c r="F85" s="40">
        <f t="shared" si="19"/>
        <v>-98581</v>
      </c>
      <c r="G85" s="41">
        <v>-31257</v>
      </c>
      <c r="H85" s="41">
        <v>91784</v>
      </c>
      <c r="I85" s="40">
        <f t="shared" si="21"/>
        <v>60527</v>
      </c>
    </row>
    <row r="86" spans="1:9" x14ac:dyDescent="0.2">
      <c r="A86" s="214" t="s">
        <v>363</v>
      </c>
      <c r="B86" s="208"/>
      <c r="C86" s="27">
        <v>197</v>
      </c>
      <c r="D86" s="63">
        <v>0</v>
      </c>
      <c r="E86" s="63">
        <v>0</v>
      </c>
      <c r="F86" s="40">
        <f t="shared" si="19"/>
        <v>0</v>
      </c>
      <c r="G86" s="63">
        <v>0</v>
      </c>
      <c r="H86" s="63">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4" type="noConversion"/>
  <dataValidations count="5">
    <dataValidation allowBlank="1" sqref="A87:I1048576 C6 A6 C4 H5:I6 A1:A4 D4:D6 E5:F6 G4:G6 J1:XFD1048576" xr:uid="{00000000-0002-0000-0300-000000000000}"/>
    <dataValidation type="whole" operator="notEqual" allowBlank="1" showErrorMessage="1" errorTitle="Invalid entry" error="You can enter only whole numbers." sqref="D82:I82" xr:uid="{00000000-0002-0000-0300-000001000000}">
      <formula1>99999999</formula1>
    </dataValidation>
    <dataValidation type="whole" operator="notEqual" allowBlank="1" showErrorMessage="1" errorTitle="Invalid entry" error="You can enter only whole numbers (positive or negative) or a zero." sqref="D7:I7 D9:I9 D11:I12 D83:I86 D48:I48 D65:I66 D68:I71 D74:I81 D28:I43" xr:uid="{00000000-0002-0000-0300-000002000000}">
      <formula1>999999999</formula1>
    </dataValidation>
    <dataValidation type="whole" operator="lessThanOrEqual" allowBlank="1" showErrorMessage="1" errorTitle="Invalid entry" error="You can enter only negative whole numbers or a zero." sqref="D10:I10 D24:I26 D44:I47 D49:I64 D67:I67 D73:I73" xr:uid="{00000000-0002-0000-0300-000003000000}">
      <formula1>0</formula1>
    </dataValidation>
    <dataValidation type="whole" operator="greaterThanOrEqual" allowBlank="1" showErrorMessage="1" errorTitle="Invalid entry" error="You can enter only positive whole numbers or a zero." sqref="D27:I27 D13:I23 D72:I72 D8:I8" xr:uid="{00000000-0002-0000-0300-000004000000}">
      <formula1>0</formula1>
    </dataValidation>
  </dataValidations>
  <pageMargins left="0.75" right="0.75" top="1" bottom="1" header="0.5" footer="0.5"/>
  <pageSetup paperSize="9" scale="4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zoomScaleNormal="100" zoomScaleSheetLayoutView="100" workbookViewId="0">
      <selection activeCell="J4" sqref="J4"/>
    </sheetView>
  </sheetViews>
  <sheetFormatPr defaultColWidth="9.140625" defaultRowHeight="12.75" x14ac:dyDescent="0.2"/>
  <cols>
    <col min="1" max="7" width="9.140625" style="18"/>
    <col min="8" max="8" width="13.28515625" style="70" customWidth="1"/>
    <col min="9" max="9" width="13.28515625" style="17" customWidth="1"/>
    <col min="10" max="10" width="16.28515625" style="17" bestFit="1" customWidth="1"/>
    <col min="11" max="16384" width="9.140625" style="18"/>
  </cols>
  <sheetData>
    <row r="1" spans="1:9" x14ac:dyDescent="0.2">
      <c r="A1" s="217" t="s">
        <v>364</v>
      </c>
      <c r="B1" s="218"/>
      <c r="C1" s="218"/>
      <c r="D1" s="218"/>
      <c r="E1" s="218"/>
      <c r="F1" s="218"/>
      <c r="G1" s="218"/>
      <c r="H1" s="218"/>
    </row>
    <row r="2" spans="1:9" x14ac:dyDescent="0.2">
      <c r="A2" s="219" t="s">
        <v>574</v>
      </c>
      <c r="B2" s="220"/>
      <c r="C2" s="220"/>
      <c r="D2" s="220"/>
      <c r="E2" s="220"/>
      <c r="F2" s="220"/>
      <c r="G2" s="220"/>
      <c r="H2" s="220"/>
    </row>
    <row r="3" spans="1:9" x14ac:dyDescent="0.2">
      <c r="A3" s="259" t="s">
        <v>365</v>
      </c>
      <c r="B3" s="260"/>
      <c r="C3" s="260"/>
      <c r="D3" s="260"/>
      <c r="E3" s="260"/>
      <c r="F3" s="260"/>
      <c r="G3" s="260"/>
      <c r="H3" s="260"/>
    </row>
    <row r="4" spans="1:9" ht="34.5" thickBot="1" x14ac:dyDescent="0.25">
      <c r="A4" s="261" t="s">
        <v>366</v>
      </c>
      <c r="B4" s="262"/>
      <c r="C4" s="262"/>
      <c r="D4" s="262"/>
      <c r="E4" s="262"/>
      <c r="F4" s="263"/>
      <c r="G4" s="19" t="s">
        <v>367</v>
      </c>
      <c r="H4" s="64" t="s">
        <v>368</v>
      </c>
      <c r="I4" s="64" t="s">
        <v>369</v>
      </c>
    </row>
    <row r="5" spans="1:9" ht="12.75" customHeight="1" x14ac:dyDescent="0.2">
      <c r="A5" s="264">
        <v>1</v>
      </c>
      <c r="B5" s="265"/>
      <c r="C5" s="265"/>
      <c r="D5" s="265"/>
      <c r="E5" s="265"/>
      <c r="F5" s="266"/>
      <c r="G5" s="20">
        <v>2</v>
      </c>
      <c r="H5" s="65">
        <v>3</v>
      </c>
      <c r="I5" s="65">
        <v>4</v>
      </c>
    </row>
    <row r="6" spans="1:9" x14ac:dyDescent="0.2">
      <c r="A6" s="267" t="s">
        <v>370</v>
      </c>
      <c r="B6" s="268"/>
      <c r="C6" s="268"/>
      <c r="D6" s="268"/>
      <c r="E6" s="268"/>
      <c r="F6" s="268"/>
      <c r="G6" s="21">
        <v>1</v>
      </c>
      <c r="H6" s="66">
        <f>H7+H18+H36</f>
        <v>345452951</v>
      </c>
      <c r="I6" s="66">
        <f>I7+I18+I36</f>
        <v>286152586</v>
      </c>
    </row>
    <row r="7" spans="1:9" ht="21" customHeight="1" x14ac:dyDescent="0.2">
      <c r="A7" s="254" t="s">
        <v>371</v>
      </c>
      <c r="B7" s="256"/>
      <c r="C7" s="256"/>
      <c r="D7" s="256"/>
      <c r="E7" s="256"/>
      <c r="F7" s="256"/>
      <c r="G7" s="22">
        <v>2</v>
      </c>
      <c r="H7" s="67">
        <f>H8+H9</f>
        <v>265874114</v>
      </c>
      <c r="I7" s="67">
        <f>I8+I9</f>
        <v>276883110</v>
      </c>
    </row>
    <row r="8" spans="1:9" x14ac:dyDescent="0.2">
      <c r="A8" s="250" t="s">
        <v>372</v>
      </c>
      <c r="B8" s="251"/>
      <c r="C8" s="251"/>
      <c r="D8" s="251"/>
      <c r="E8" s="251"/>
      <c r="F8" s="251"/>
      <c r="G8" s="23">
        <v>3</v>
      </c>
      <c r="H8" s="68">
        <v>391588786</v>
      </c>
      <c r="I8" s="68">
        <v>438053789</v>
      </c>
    </row>
    <row r="9" spans="1:9" x14ac:dyDescent="0.2">
      <c r="A9" s="256" t="s">
        <v>373</v>
      </c>
      <c r="B9" s="256"/>
      <c r="C9" s="256"/>
      <c r="D9" s="256"/>
      <c r="E9" s="256"/>
      <c r="F9" s="256"/>
      <c r="G9" s="22">
        <v>4</v>
      </c>
      <c r="H9" s="67">
        <f>SUM(H10:H17)</f>
        <v>-125714672</v>
      </c>
      <c r="I9" s="67">
        <f>SUM(I10:I17)</f>
        <v>-161170679</v>
      </c>
    </row>
    <row r="10" spans="1:9" x14ac:dyDescent="0.2">
      <c r="A10" s="250" t="s">
        <v>374</v>
      </c>
      <c r="B10" s="251"/>
      <c r="C10" s="251"/>
      <c r="D10" s="251"/>
      <c r="E10" s="251"/>
      <c r="F10" s="251"/>
      <c r="G10" s="23">
        <v>5</v>
      </c>
      <c r="H10" s="68">
        <v>61279076</v>
      </c>
      <c r="I10" s="68">
        <v>57850644</v>
      </c>
    </row>
    <row r="11" spans="1:9" x14ac:dyDescent="0.2">
      <c r="A11" s="250" t="s">
        <v>375</v>
      </c>
      <c r="B11" s="251"/>
      <c r="C11" s="251"/>
      <c r="D11" s="251"/>
      <c r="E11" s="251"/>
      <c r="F11" s="251"/>
      <c r="G11" s="23">
        <v>6</v>
      </c>
      <c r="H11" s="68">
        <v>20703012</v>
      </c>
      <c r="I11" s="68">
        <v>26631486</v>
      </c>
    </row>
    <row r="12" spans="1:9" ht="23.25" customHeight="1" x14ac:dyDescent="0.2">
      <c r="A12" s="250" t="s">
        <v>376</v>
      </c>
      <c r="B12" s="251"/>
      <c r="C12" s="251"/>
      <c r="D12" s="251"/>
      <c r="E12" s="251"/>
      <c r="F12" s="251"/>
      <c r="G12" s="23">
        <v>7</v>
      </c>
      <c r="H12" s="68">
        <v>-190713</v>
      </c>
      <c r="I12" s="68">
        <v>-22225763</v>
      </c>
    </row>
    <row r="13" spans="1:9" x14ac:dyDescent="0.2">
      <c r="A13" s="250" t="s">
        <v>377</v>
      </c>
      <c r="B13" s="251"/>
      <c r="C13" s="251"/>
      <c r="D13" s="251"/>
      <c r="E13" s="251"/>
      <c r="F13" s="251"/>
      <c r="G13" s="23">
        <v>8</v>
      </c>
      <c r="H13" s="68">
        <v>12144689</v>
      </c>
      <c r="I13" s="68">
        <v>13516262</v>
      </c>
    </row>
    <row r="14" spans="1:9" x14ac:dyDescent="0.2">
      <c r="A14" s="250" t="s">
        <v>378</v>
      </c>
      <c r="B14" s="251"/>
      <c r="C14" s="251"/>
      <c r="D14" s="251"/>
      <c r="E14" s="251"/>
      <c r="F14" s="251"/>
      <c r="G14" s="23">
        <v>9</v>
      </c>
      <c r="H14" s="68">
        <v>-195583768</v>
      </c>
      <c r="I14" s="68">
        <v>-186986617</v>
      </c>
    </row>
    <row r="15" spans="1:9" x14ac:dyDescent="0.2">
      <c r="A15" s="250" t="s">
        <v>379</v>
      </c>
      <c r="B15" s="251"/>
      <c r="C15" s="251"/>
      <c r="D15" s="251"/>
      <c r="E15" s="251"/>
      <c r="F15" s="251"/>
      <c r="G15" s="23">
        <v>10</v>
      </c>
      <c r="H15" s="68">
        <v>-10338927</v>
      </c>
      <c r="I15" s="68">
        <v>-11111066</v>
      </c>
    </row>
    <row r="16" spans="1:9" ht="24.75" customHeight="1" x14ac:dyDescent="0.2">
      <c r="A16" s="250" t="s">
        <v>380</v>
      </c>
      <c r="B16" s="251"/>
      <c r="C16" s="251"/>
      <c r="D16" s="251"/>
      <c r="E16" s="251"/>
      <c r="F16" s="251"/>
      <c r="G16" s="23">
        <v>11</v>
      </c>
      <c r="H16" s="68">
        <v>76333</v>
      </c>
      <c r="I16" s="68">
        <v>-1057399</v>
      </c>
    </row>
    <row r="17" spans="1:9" x14ac:dyDescent="0.2">
      <c r="A17" s="250" t="s">
        <v>381</v>
      </c>
      <c r="B17" s="251"/>
      <c r="C17" s="251"/>
      <c r="D17" s="251"/>
      <c r="E17" s="251"/>
      <c r="F17" s="251"/>
      <c r="G17" s="23">
        <v>12</v>
      </c>
      <c r="H17" s="68">
        <v>-13804374</v>
      </c>
      <c r="I17" s="68">
        <v>-37788226</v>
      </c>
    </row>
    <row r="18" spans="1:9" ht="30.75" customHeight="1" x14ac:dyDescent="0.2">
      <c r="A18" s="254" t="s">
        <v>382</v>
      </c>
      <c r="B18" s="256"/>
      <c r="C18" s="256"/>
      <c r="D18" s="256"/>
      <c r="E18" s="256"/>
      <c r="F18" s="256"/>
      <c r="G18" s="22">
        <v>13</v>
      </c>
      <c r="H18" s="67">
        <f>SUM(H19:H35)</f>
        <v>148295051</v>
      </c>
      <c r="I18" s="67">
        <f>SUM(I19:I35)</f>
        <v>64182145</v>
      </c>
    </row>
    <row r="19" spans="1:9" x14ac:dyDescent="0.2">
      <c r="A19" s="250" t="s">
        <v>383</v>
      </c>
      <c r="B19" s="251"/>
      <c r="C19" s="251"/>
      <c r="D19" s="251"/>
      <c r="E19" s="251"/>
      <c r="F19" s="251"/>
      <c r="G19" s="23">
        <v>14</v>
      </c>
      <c r="H19" s="68">
        <v>-154535490</v>
      </c>
      <c r="I19" s="68">
        <v>-439775192</v>
      </c>
    </row>
    <row r="20" spans="1:9" ht="24.75" customHeight="1" x14ac:dyDescent="0.2">
      <c r="A20" s="250" t="s">
        <v>384</v>
      </c>
      <c r="B20" s="251"/>
      <c r="C20" s="251"/>
      <c r="D20" s="251"/>
      <c r="E20" s="251"/>
      <c r="F20" s="251"/>
      <c r="G20" s="23">
        <v>15</v>
      </c>
      <c r="H20" s="68">
        <v>14945210</v>
      </c>
      <c r="I20" s="68">
        <v>8741623</v>
      </c>
    </row>
    <row r="21" spans="1:9" x14ac:dyDescent="0.2">
      <c r="A21" s="250" t="s">
        <v>385</v>
      </c>
      <c r="B21" s="251"/>
      <c r="C21" s="251"/>
      <c r="D21" s="251"/>
      <c r="E21" s="251"/>
      <c r="F21" s="251"/>
      <c r="G21" s="23">
        <v>16</v>
      </c>
      <c r="H21" s="68">
        <v>165641811</v>
      </c>
      <c r="I21" s="68">
        <v>372103288</v>
      </c>
    </row>
    <row r="22" spans="1:9" x14ac:dyDescent="0.2">
      <c r="A22" s="250" t="s">
        <v>386</v>
      </c>
      <c r="B22" s="251"/>
      <c r="C22" s="251"/>
      <c r="D22" s="251"/>
      <c r="E22" s="251"/>
      <c r="F22" s="251"/>
      <c r="G22" s="23">
        <v>17</v>
      </c>
      <c r="H22" s="68">
        <v>0</v>
      </c>
      <c r="I22" s="68">
        <v>0</v>
      </c>
    </row>
    <row r="23" spans="1:9" ht="30" customHeight="1" x14ac:dyDescent="0.2">
      <c r="A23" s="250" t="s">
        <v>387</v>
      </c>
      <c r="B23" s="251"/>
      <c r="C23" s="251"/>
      <c r="D23" s="251"/>
      <c r="E23" s="251"/>
      <c r="F23" s="251"/>
      <c r="G23" s="23">
        <v>18</v>
      </c>
      <c r="H23" s="68">
        <v>38852956</v>
      </c>
      <c r="I23" s="68">
        <v>35602522</v>
      </c>
    </row>
    <row r="24" spans="1:9" x14ac:dyDescent="0.2">
      <c r="A24" s="250" t="s">
        <v>388</v>
      </c>
      <c r="B24" s="251"/>
      <c r="C24" s="251"/>
      <c r="D24" s="251"/>
      <c r="E24" s="251"/>
      <c r="F24" s="251"/>
      <c r="G24" s="23">
        <v>19</v>
      </c>
      <c r="H24" s="68">
        <v>-261885390</v>
      </c>
      <c r="I24" s="68">
        <v>139146078</v>
      </c>
    </row>
    <row r="25" spans="1:9" x14ac:dyDescent="0.2">
      <c r="A25" s="250" t="s">
        <v>389</v>
      </c>
      <c r="B25" s="251"/>
      <c r="C25" s="251"/>
      <c r="D25" s="251"/>
      <c r="E25" s="251"/>
      <c r="F25" s="251"/>
      <c r="G25" s="23">
        <v>20</v>
      </c>
      <c r="H25" s="68">
        <v>227960</v>
      </c>
      <c r="I25" s="68">
        <v>-3733894</v>
      </c>
    </row>
    <row r="26" spans="1:9" x14ac:dyDescent="0.2">
      <c r="A26" s="250" t="s">
        <v>390</v>
      </c>
      <c r="B26" s="251"/>
      <c r="C26" s="251"/>
      <c r="D26" s="251"/>
      <c r="E26" s="251"/>
      <c r="F26" s="251"/>
      <c r="G26" s="23">
        <v>21</v>
      </c>
      <c r="H26" s="68">
        <v>63157156</v>
      </c>
      <c r="I26" s="68">
        <v>-181059714</v>
      </c>
    </row>
    <row r="27" spans="1:9" x14ac:dyDescent="0.2">
      <c r="A27" s="250" t="s">
        <v>391</v>
      </c>
      <c r="B27" s="251"/>
      <c r="C27" s="251"/>
      <c r="D27" s="251"/>
      <c r="E27" s="251"/>
      <c r="F27" s="251"/>
      <c r="G27" s="23">
        <v>22</v>
      </c>
      <c r="H27" s="68">
        <v>0</v>
      </c>
      <c r="I27" s="68">
        <v>0</v>
      </c>
    </row>
    <row r="28" spans="1:9" ht="25.5" customHeight="1" x14ac:dyDescent="0.2">
      <c r="A28" s="250" t="s">
        <v>392</v>
      </c>
      <c r="B28" s="251"/>
      <c r="C28" s="251"/>
      <c r="D28" s="251"/>
      <c r="E28" s="251"/>
      <c r="F28" s="251"/>
      <c r="G28" s="23">
        <v>23</v>
      </c>
      <c r="H28" s="68">
        <v>-23534522</v>
      </c>
      <c r="I28" s="68">
        <v>40404248</v>
      </c>
    </row>
    <row r="29" spans="1:9" x14ac:dyDescent="0.2">
      <c r="A29" s="250" t="s">
        <v>393</v>
      </c>
      <c r="B29" s="251"/>
      <c r="C29" s="251"/>
      <c r="D29" s="251"/>
      <c r="E29" s="251"/>
      <c r="F29" s="251"/>
      <c r="G29" s="23">
        <v>24</v>
      </c>
      <c r="H29" s="68">
        <v>380443682</v>
      </c>
      <c r="I29" s="68">
        <v>7952462</v>
      </c>
    </row>
    <row r="30" spans="1:9" ht="33" customHeight="1" x14ac:dyDescent="0.2">
      <c r="A30" s="250" t="s">
        <v>394</v>
      </c>
      <c r="B30" s="251"/>
      <c r="C30" s="251"/>
      <c r="D30" s="251"/>
      <c r="E30" s="251"/>
      <c r="F30" s="251"/>
      <c r="G30" s="23">
        <v>25</v>
      </c>
      <c r="H30" s="68">
        <v>-38852956</v>
      </c>
      <c r="I30" s="68">
        <v>-35602522</v>
      </c>
    </row>
    <row r="31" spans="1:9" x14ac:dyDescent="0.2">
      <c r="A31" s="250" t="s">
        <v>395</v>
      </c>
      <c r="B31" s="251"/>
      <c r="C31" s="251"/>
      <c r="D31" s="251"/>
      <c r="E31" s="251"/>
      <c r="F31" s="251"/>
      <c r="G31" s="23">
        <v>26</v>
      </c>
      <c r="H31" s="68">
        <v>-2170246</v>
      </c>
      <c r="I31" s="68">
        <v>-5194363</v>
      </c>
    </row>
    <row r="32" spans="1:9" ht="23.25" customHeight="1" x14ac:dyDescent="0.2">
      <c r="A32" s="250" t="s">
        <v>396</v>
      </c>
      <c r="B32" s="251"/>
      <c r="C32" s="251"/>
      <c r="D32" s="251"/>
      <c r="E32" s="251"/>
      <c r="F32" s="251"/>
      <c r="G32" s="23">
        <v>27</v>
      </c>
      <c r="H32" s="68">
        <v>0</v>
      </c>
      <c r="I32" s="68">
        <v>0</v>
      </c>
    </row>
    <row r="33" spans="1:9" x14ac:dyDescent="0.2">
      <c r="A33" s="250" t="s">
        <v>397</v>
      </c>
      <c r="B33" s="251"/>
      <c r="C33" s="251"/>
      <c r="D33" s="251"/>
      <c r="E33" s="251"/>
      <c r="F33" s="251"/>
      <c r="G33" s="23">
        <v>28</v>
      </c>
      <c r="H33" s="68">
        <v>8117538</v>
      </c>
      <c r="I33" s="68">
        <v>70995312</v>
      </c>
    </row>
    <row r="34" spans="1:9" x14ac:dyDescent="0.2">
      <c r="A34" s="250" t="s">
        <v>398</v>
      </c>
      <c r="B34" s="251"/>
      <c r="C34" s="251"/>
      <c r="D34" s="251"/>
      <c r="E34" s="251"/>
      <c r="F34" s="251"/>
      <c r="G34" s="23">
        <v>29</v>
      </c>
      <c r="H34" s="68">
        <v>4240687</v>
      </c>
      <c r="I34" s="68">
        <v>54902585</v>
      </c>
    </row>
    <row r="35" spans="1:9" ht="21" customHeight="1" x14ac:dyDescent="0.2">
      <c r="A35" s="250" t="s">
        <v>399</v>
      </c>
      <c r="B35" s="251"/>
      <c r="C35" s="251"/>
      <c r="D35" s="251"/>
      <c r="E35" s="251"/>
      <c r="F35" s="251"/>
      <c r="G35" s="23">
        <v>30</v>
      </c>
      <c r="H35" s="68">
        <v>-46353345</v>
      </c>
      <c r="I35" s="68">
        <v>-300288</v>
      </c>
    </row>
    <row r="36" spans="1:9" x14ac:dyDescent="0.2">
      <c r="A36" s="252" t="s">
        <v>400</v>
      </c>
      <c r="B36" s="251"/>
      <c r="C36" s="251"/>
      <c r="D36" s="251"/>
      <c r="E36" s="251"/>
      <c r="F36" s="251"/>
      <c r="G36" s="23">
        <v>31</v>
      </c>
      <c r="H36" s="68">
        <v>-68716214</v>
      </c>
      <c r="I36" s="68">
        <v>-54912669</v>
      </c>
    </row>
    <row r="37" spans="1:9" x14ac:dyDescent="0.2">
      <c r="A37" s="254" t="s">
        <v>401</v>
      </c>
      <c r="B37" s="256"/>
      <c r="C37" s="256"/>
      <c r="D37" s="256"/>
      <c r="E37" s="256"/>
      <c r="F37" s="256"/>
      <c r="G37" s="22">
        <v>32</v>
      </c>
      <c r="H37" s="67">
        <f>SUM(H38:H51)</f>
        <v>163760406</v>
      </c>
      <c r="I37" s="67">
        <f>SUM(I38:I51)</f>
        <v>-160809465</v>
      </c>
    </row>
    <row r="38" spans="1:9" x14ac:dyDescent="0.2">
      <c r="A38" s="250" t="s">
        <v>402</v>
      </c>
      <c r="B38" s="251"/>
      <c r="C38" s="251"/>
      <c r="D38" s="251"/>
      <c r="E38" s="251"/>
      <c r="F38" s="251"/>
      <c r="G38" s="23">
        <v>33</v>
      </c>
      <c r="H38" s="68">
        <v>2177887</v>
      </c>
      <c r="I38" s="68">
        <v>3845283</v>
      </c>
    </row>
    <row r="39" spans="1:9" x14ac:dyDescent="0.2">
      <c r="A39" s="250" t="s">
        <v>403</v>
      </c>
      <c r="B39" s="251"/>
      <c r="C39" s="251"/>
      <c r="D39" s="251"/>
      <c r="E39" s="251"/>
      <c r="F39" s="251"/>
      <c r="G39" s="23">
        <v>34</v>
      </c>
      <c r="H39" s="68">
        <v>-46375848</v>
      </c>
      <c r="I39" s="68">
        <v>-34398884</v>
      </c>
    </row>
    <row r="40" spans="1:9" x14ac:dyDescent="0.2">
      <c r="A40" s="250" t="s">
        <v>404</v>
      </c>
      <c r="B40" s="251"/>
      <c r="C40" s="251"/>
      <c r="D40" s="251"/>
      <c r="E40" s="251"/>
      <c r="F40" s="251"/>
      <c r="G40" s="23">
        <v>35</v>
      </c>
      <c r="H40" s="68">
        <v>69895</v>
      </c>
      <c r="I40" s="68">
        <v>0</v>
      </c>
    </row>
    <row r="41" spans="1:9" x14ac:dyDescent="0.2">
      <c r="A41" s="250" t="s">
        <v>405</v>
      </c>
      <c r="B41" s="251"/>
      <c r="C41" s="251"/>
      <c r="D41" s="251"/>
      <c r="E41" s="251"/>
      <c r="F41" s="251"/>
      <c r="G41" s="23">
        <v>36</v>
      </c>
      <c r="H41" s="68">
        <v>-79808256</v>
      </c>
      <c r="I41" s="68">
        <v>-63109026</v>
      </c>
    </row>
    <row r="42" spans="1:9" ht="25.5" customHeight="1" x14ac:dyDescent="0.2">
      <c r="A42" s="250" t="s">
        <v>406</v>
      </c>
      <c r="B42" s="251"/>
      <c r="C42" s="251"/>
      <c r="D42" s="251"/>
      <c r="E42" s="251"/>
      <c r="F42" s="251"/>
      <c r="G42" s="23">
        <v>37</v>
      </c>
      <c r="H42" s="68">
        <v>81330444</v>
      </c>
      <c r="I42" s="68">
        <v>6205819</v>
      </c>
    </row>
    <row r="43" spans="1:9" ht="21.75" customHeight="1" x14ac:dyDescent="0.2">
      <c r="A43" s="250" t="s">
        <v>407</v>
      </c>
      <c r="B43" s="251"/>
      <c r="C43" s="251"/>
      <c r="D43" s="251"/>
      <c r="E43" s="251"/>
      <c r="F43" s="251"/>
      <c r="G43" s="23">
        <v>38</v>
      </c>
      <c r="H43" s="68">
        <v>-28239135</v>
      </c>
      <c r="I43" s="68">
        <v>-2958001</v>
      </c>
    </row>
    <row r="44" spans="1:9" ht="24" customHeight="1" x14ac:dyDescent="0.2">
      <c r="A44" s="250" t="s">
        <v>408</v>
      </c>
      <c r="B44" s="251"/>
      <c r="C44" s="251"/>
      <c r="D44" s="251"/>
      <c r="E44" s="251"/>
      <c r="F44" s="251"/>
      <c r="G44" s="23">
        <v>39</v>
      </c>
      <c r="H44" s="68">
        <v>-66537290</v>
      </c>
      <c r="I44" s="68">
        <v>7765392</v>
      </c>
    </row>
    <row r="45" spans="1:9" x14ac:dyDescent="0.2">
      <c r="A45" s="250" t="s">
        <v>409</v>
      </c>
      <c r="B45" s="251"/>
      <c r="C45" s="251"/>
      <c r="D45" s="251"/>
      <c r="E45" s="251"/>
      <c r="F45" s="251"/>
      <c r="G45" s="23">
        <v>40</v>
      </c>
      <c r="H45" s="68">
        <v>450695373</v>
      </c>
      <c r="I45" s="68">
        <v>158819878</v>
      </c>
    </row>
    <row r="46" spans="1:9" x14ac:dyDescent="0.2">
      <c r="A46" s="250" t="s">
        <v>410</v>
      </c>
      <c r="B46" s="251"/>
      <c r="C46" s="251"/>
      <c r="D46" s="251"/>
      <c r="E46" s="251"/>
      <c r="F46" s="251"/>
      <c r="G46" s="23">
        <v>41</v>
      </c>
      <c r="H46" s="68">
        <v>-207436962</v>
      </c>
      <c r="I46" s="68">
        <v>-325296142</v>
      </c>
    </row>
    <row r="47" spans="1:9" x14ac:dyDescent="0.2">
      <c r="A47" s="250" t="s">
        <v>411</v>
      </c>
      <c r="B47" s="251"/>
      <c r="C47" s="251"/>
      <c r="D47" s="251"/>
      <c r="E47" s="251"/>
      <c r="F47" s="251"/>
      <c r="G47" s="23">
        <v>42</v>
      </c>
      <c r="H47" s="68">
        <v>0</v>
      </c>
      <c r="I47" s="68">
        <v>0</v>
      </c>
    </row>
    <row r="48" spans="1:9" x14ac:dyDescent="0.2">
      <c r="A48" s="250" t="s">
        <v>412</v>
      </c>
      <c r="B48" s="251"/>
      <c r="C48" s="251"/>
      <c r="D48" s="251"/>
      <c r="E48" s="251"/>
      <c r="F48" s="251"/>
      <c r="G48" s="23">
        <v>43</v>
      </c>
      <c r="H48" s="68">
        <v>0</v>
      </c>
      <c r="I48" s="68">
        <v>0</v>
      </c>
    </row>
    <row r="49" spans="1:9" x14ac:dyDescent="0.2">
      <c r="A49" s="250" t="s">
        <v>413</v>
      </c>
      <c r="B49" s="253"/>
      <c r="C49" s="253"/>
      <c r="D49" s="253"/>
      <c r="E49" s="253"/>
      <c r="F49" s="253"/>
      <c r="G49" s="23">
        <v>44</v>
      </c>
      <c r="H49" s="68">
        <v>9155896</v>
      </c>
      <c r="I49" s="68">
        <v>30670712</v>
      </c>
    </row>
    <row r="50" spans="1:9" x14ac:dyDescent="0.2">
      <c r="A50" s="250" t="s">
        <v>414</v>
      </c>
      <c r="B50" s="253"/>
      <c r="C50" s="253"/>
      <c r="D50" s="253"/>
      <c r="E50" s="253"/>
      <c r="F50" s="253"/>
      <c r="G50" s="23">
        <v>45</v>
      </c>
      <c r="H50" s="68">
        <v>77870911</v>
      </c>
      <c r="I50" s="68">
        <v>83858627</v>
      </c>
    </row>
    <row r="51" spans="1:9" x14ac:dyDescent="0.2">
      <c r="A51" s="250" t="s">
        <v>415</v>
      </c>
      <c r="B51" s="253"/>
      <c r="C51" s="253"/>
      <c r="D51" s="253"/>
      <c r="E51" s="253"/>
      <c r="F51" s="253"/>
      <c r="G51" s="23">
        <v>46</v>
      </c>
      <c r="H51" s="68">
        <v>-29142509</v>
      </c>
      <c r="I51" s="68">
        <v>-26213123</v>
      </c>
    </row>
    <row r="52" spans="1:9" x14ac:dyDescent="0.2">
      <c r="A52" s="254" t="s">
        <v>416</v>
      </c>
      <c r="B52" s="255"/>
      <c r="C52" s="255"/>
      <c r="D52" s="255"/>
      <c r="E52" s="255"/>
      <c r="F52" s="255"/>
      <c r="G52" s="22">
        <v>47</v>
      </c>
      <c r="H52" s="67">
        <f>SUM(H53:H57)</f>
        <v>-29109863</v>
      </c>
      <c r="I52" s="67">
        <f>SUM(I53:I57)</f>
        <v>-32457384</v>
      </c>
    </row>
    <row r="53" spans="1:9" x14ac:dyDescent="0.2">
      <c r="A53" s="250" t="s">
        <v>417</v>
      </c>
      <c r="B53" s="253"/>
      <c r="C53" s="253"/>
      <c r="D53" s="253"/>
      <c r="E53" s="253"/>
      <c r="F53" s="253"/>
      <c r="G53" s="23">
        <v>48</v>
      </c>
      <c r="H53" s="68">
        <v>0</v>
      </c>
      <c r="I53" s="68">
        <v>0</v>
      </c>
    </row>
    <row r="54" spans="1:9" x14ac:dyDescent="0.2">
      <c r="A54" s="250" t="s">
        <v>418</v>
      </c>
      <c r="B54" s="253"/>
      <c r="C54" s="253"/>
      <c r="D54" s="253"/>
      <c r="E54" s="253"/>
      <c r="F54" s="253"/>
      <c r="G54" s="23">
        <v>49</v>
      </c>
      <c r="H54" s="68">
        <v>0</v>
      </c>
      <c r="I54" s="68">
        <v>3074766</v>
      </c>
    </row>
    <row r="55" spans="1:9" x14ac:dyDescent="0.2">
      <c r="A55" s="250" t="s">
        <v>419</v>
      </c>
      <c r="B55" s="253"/>
      <c r="C55" s="253"/>
      <c r="D55" s="253"/>
      <c r="E55" s="253"/>
      <c r="F55" s="253"/>
      <c r="G55" s="23">
        <v>50</v>
      </c>
      <c r="H55" s="68">
        <v>-28953112</v>
      </c>
      <c r="I55" s="68">
        <v>-33437178</v>
      </c>
    </row>
    <row r="56" spans="1:9" x14ac:dyDescent="0.2">
      <c r="A56" s="250" t="s">
        <v>420</v>
      </c>
      <c r="B56" s="253"/>
      <c r="C56" s="253"/>
      <c r="D56" s="253"/>
      <c r="E56" s="253"/>
      <c r="F56" s="253"/>
      <c r="G56" s="23">
        <v>51</v>
      </c>
      <c r="H56" s="68">
        <v>0</v>
      </c>
      <c r="I56" s="68">
        <v>0</v>
      </c>
    </row>
    <row r="57" spans="1:9" x14ac:dyDescent="0.2">
      <c r="A57" s="250" t="s">
        <v>421</v>
      </c>
      <c r="B57" s="253"/>
      <c r="C57" s="253"/>
      <c r="D57" s="253"/>
      <c r="E57" s="253"/>
      <c r="F57" s="253"/>
      <c r="G57" s="23">
        <v>52</v>
      </c>
      <c r="H57" s="68">
        <v>-156751</v>
      </c>
      <c r="I57" s="68">
        <v>-2094972</v>
      </c>
    </row>
    <row r="58" spans="1:9" x14ac:dyDescent="0.2">
      <c r="A58" s="254" t="s">
        <v>422</v>
      </c>
      <c r="B58" s="255"/>
      <c r="C58" s="255"/>
      <c r="D58" s="255"/>
      <c r="E58" s="255"/>
      <c r="F58" s="255"/>
      <c r="G58" s="22">
        <v>53</v>
      </c>
      <c r="H58" s="67">
        <f>H6+H37+H52</f>
        <v>480103494</v>
      </c>
      <c r="I58" s="67">
        <f>I6+I37+I52</f>
        <v>92885737</v>
      </c>
    </row>
    <row r="59" spans="1:9" ht="24.75" customHeight="1" x14ac:dyDescent="0.2">
      <c r="A59" s="252" t="s">
        <v>423</v>
      </c>
      <c r="B59" s="253"/>
      <c r="C59" s="253"/>
      <c r="D59" s="253"/>
      <c r="E59" s="253"/>
      <c r="F59" s="253"/>
      <c r="G59" s="23">
        <v>54</v>
      </c>
      <c r="H59" s="68">
        <v>-38005900</v>
      </c>
      <c r="I59" s="68">
        <v>14028957</v>
      </c>
    </row>
    <row r="60" spans="1:9" ht="27.75" customHeight="1" x14ac:dyDescent="0.2">
      <c r="A60" s="254" t="s">
        <v>424</v>
      </c>
      <c r="B60" s="255"/>
      <c r="C60" s="255"/>
      <c r="D60" s="255"/>
      <c r="E60" s="255"/>
      <c r="F60" s="255"/>
      <c r="G60" s="22">
        <v>55</v>
      </c>
      <c r="H60" s="67">
        <f>H58+H59</f>
        <v>442097594</v>
      </c>
      <c r="I60" s="67">
        <f>I58+I59</f>
        <v>106914694</v>
      </c>
    </row>
    <row r="61" spans="1:9" x14ac:dyDescent="0.2">
      <c r="A61" s="250" t="s">
        <v>425</v>
      </c>
      <c r="B61" s="253"/>
      <c r="C61" s="253"/>
      <c r="D61" s="253"/>
      <c r="E61" s="253"/>
      <c r="F61" s="253"/>
      <c r="G61" s="23">
        <v>56</v>
      </c>
      <c r="H61" s="68">
        <v>220351390</v>
      </c>
      <c r="I61" s="68">
        <v>662448984</v>
      </c>
    </row>
    <row r="62" spans="1:9" x14ac:dyDescent="0.2">
      <c r="A62" s="257" t="s">
        <v>426</v>
      </c>
      <c r="B62" s="258"/>
      <c r="C62" s="258"/>
      <c r="D62" s="258"/>
      <c r="E62" s="258"/>
      <c r="F62" s="258"/>
      <c r="G62" s="24">
        <v>57</v>
      </c>
      <c r="H62" s="69">
        <f>H60+H61</f>
        <v>662448984</v>
      </c>
      <c r="I62" s="69">
        <f>I60+I61</f>
        <v>769363678</v>
      </c>
    </row>
  </sheetData>
  <sheetProtection algorithmName="SHA-512" hashValue="8tk+b29+eD+dO2mi3GsWq4OEm5AIjk6QLM02TV6vDBXZZABPgbGPJDh9/Z3TZbjOd1Ir2krzdhj/dTejwr6Ziw==" saltValue="pzc690VMFVsvghoPzcxQ1g=="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4" type="noConversion"/>
  <dataValidations count="2">
    <dataValidation allowBlank="1" sqref="A1:A5 J1:XFD1048576 I1:I3 G4:I5 A63:I1048576" xr:uid="{00000000-0002-0000-0400-000000000000}"/>
    <dataValidation type="whole" operator="notEqual" allowBlank="1" showInputMessage="1" showErrorMessage="1" errorTitle="Invalid entry" error="You can enter only rounded whole numbers." sqref="H6:I62" xr:uid="{00000000-0002-0000-0400-000001000000}">
      <formula1>9999999999</formula1>
    </dataValidation>
  </dataValidations>
  <pageMargins left="0.75" right="0.75" top="1" bottom="1" header="0.5" footer="0.5"/>
  <pageSetup paperSize="9" scale="70" orientation="portrait" r:id="rId1"/>
  <rowBreaks count="1" manualBreakCount="1">
    <brk id="64"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7" activePane="bottomRight" state="frozen"/>
      <selection activeCell="L1" sqref="L1"/>
      <selection pane="topRight" activeCell="L1" sqref="L1"/>
      <selection pane="bottomLeft" activeCell="L1" sqref="L1"/>
      <selection pane="bottomRight" activeCell="A2" sqref="A2:M2"/>
    </sheetView>
  </sheetViews>
  <sheetFormatPr defaultColWidth="8.85546875" defaultRowHeight="12.75" x14ac:dyDescent="0.2"/>
  <cols>
    <col min="1" max="3" width="9.140625" style="15" customWidth="1"/>
    <col min="4" max="4" width="8.85546875" style="16"/>
    <col min="5" max="6" width="10.85546875" style="12" customWidth="1"/>
    <col min="7" max="7" width="11.7109375" style="12" customWidth="1"/>
    <col min="8" max="9" width="10.85546875" style="12" customWidth="1"/>
    <col min="10" max="10" width="12.28515625" style="12" customWidth="1"/>
    <col min="11" max="11" width="14.28515625" style="12" customWidth="1"/>
    <col min="12" max="12" width="12" style="12" customWidth="1"/>
    <col min="13" max="13" width="12.28515625" style="12" customWidth="1"/>
    <col min="14" max="14" width="11.140625" style="1" bestFit="1" customWidth="1"/>
    <col min="15" max="23" width="13.140625" style="2" customWidth="1"/>
    <col min="24" max="28" width="13.140625" style="1" customWidth="1"/>
    <col min="29" max="29" width="11.7109375" style="1" bestFit="1" customWidth="1"/>
    <col min="30" max="30" width="13.42578125" style="1" bestFit="1" customWidth="1"/>
    <col min="31" max="31" width="11.7109375" style="1" bestFit="1" customWidth="1"/>
    <col min="32" max="32" width="13.42578125" style="3" bestFit="1" customWidth="1"/>
    <col min="33" max="16384" width="8.85546875" style="3"/>
  </cols>
  <sheetData>
    <row r="1" spans="1:34" ht="22.5" customHeight="1" x14ac:dyDescent="0.25">
      <c r="A1" s="274" t="s">
        <v>427</v>
      </c>
      <c r="B1" s="275"/>
      <c r="C1" s="275"/>
      <c r="D1" s="275"/>
      <c r="E1" s="276"/>
      <c r="F1" s="277"/>
      <c r="G1" s="277"/>
      <c r="H1" s="277"/>
      <c r="I1" s="277"/>
      <c r="J1" s="277"/>
      <c r="K1" s="278"/>
      <c r="L1" s="218"/>
      <c r="M1" s="218"/>
    </row>
    <row r="2" spans="1:34" ht="19.5" customHeight="1" x14ac:dyDescent="0.2">
      <c r="A2" s="219" t="s">
        <v>573</v>
      </c>
      <c r="B2" s="220"/>
      <c r="C2" s="220"/>
      <c r="D2" s="220"/>
      <c r="E2" s="220"/>
      <c r="F2" s="220"/>
      <c r="G2" s="220"/>
      <c r="H2" s="220"/>
      <c r="I2" s="220"/>
      <c r="J2" s="220"/>
      <c r="K2" s="220"/>
      <c r="L2" s="220"/>
      <c r="M2" s="220"/>
    </row>
    <row r="3" spans="1:34" x14ac:dyDescent="0.2">
      <c r="A3" s="4"/>
      <c r="B3" s="5"/>
      <c r="C3" s="5"/>
      <c r="D3" s="6"/>
      <c r="E3" s="71"/>
      <c r="F3" s="72"/>
      <c r="G3" s="72"/>
      <c r="H3" s="72"/>
      <c r="I3" s="72"/>
      <c r="J3" s="72"/>
      <c r="K3" s="72"/>
      <c r="L3" s="279" t="s">
        <v>428</v>
      </c>
      <c r="M3" s="279"/>
    </row>
    <row r="4" spans="1:34" ht="13.5" customHeight="1" x14ac:dyDescent="0.2">
      <c r="A4" s="280" t="s">
        <v>429</v>
      </c>
      <c r="B4" s="280"/>
      <c r="C4" s="280"/>
      <c r="D4" s="273" t="s">
        <v>430</v>
      </c>
      <c r="E4" s="206" t="s">
        <v>431</v>
      </c>
      <c r="F4" s="206"/>
      <c r="G4" s="206"/>
      <c r="H4" s="206"/>
      <c r="I4" s="206"/>
      <c r="J4" s="206"/>
      <c r="K4" s="206"/>
      <c r="L4" s="206" t="s">
        <v>432</v>
      </c>
      <c r="M4" s="206" t="s">
        <v>433</v>
      </c>
    </row>
    <row r="5" spans="1:34" ht="67.5" x14ac:dyDescent="0.2">
      <c r="A5" s="280"/>
      <c r="B5" s="280"/>
      <c r="C5" s="280"/>
      <c r="D5" s="273"/>
      <c r="E5" s="35" t="s">
        <v>434</v>
      </c>
      <c r="F5" s="35" t="s">
        <v>435</v>
      </c>
      <c r="G5" s="35" t="s">
        <v>436</v>
      </c>
      <c r="H5" s="35" t="s">
        <v>437</v>
      </c>
      <c r="I5" s="35" t="s">
        <v>438</v>
      </c>
      <c r="J5" s="35" t="s">
        <v>439</v>
      </c>
      <c r="K5" s="35" t="s">
        <v>440</v>
      </c>
      <c r="L5" s="206"/>
      <c r="M5" s="206"/>
    </row>
    <row r="6" spans="1:34" x14ac:dyDescent="0.2">
      <c r="A6" s="206">
        <v>1</v>
      </c>
      <c r="B6" s="206"/>
      <c r="C6" s="206"/>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
      <c r="A7" s="272" t="s">
        <v>450</v>
      </c>
      <c r="B7" s="272"/>
      <c r="C7" s="272"/>
      <c r="D7" s="11">
        <v>1</v>
      </c>
      <c r="E7" s="73">
        <v>589325800</v>
      </c>
      <c r="F7" s="73">
        <v>681482525</v>
      </c>
      <c r="G7" s="73">
        <v>609339271</v>
      </c>
      <c r="H7" s="73">
        <v>402038575</v>
      </c>
      <c r="I7" s="73">
        <v>1198062132</v>
      </c>
      <c r="J7" s="73">
        <v>339392129</v>
      </c>
      <c r="K7" s="74">
        <f>SUM(E7:J7)</f>
        <v>3819640432</v>
      </c>
      <c r="L7" s="73">
        <v>12553358</v>
      </c>
      <c r="M7" s="74">
        <f>K7+L7</f>
        <v>3832193790</v>
      </c>
      <c r="X7" s="2"/>
      <c r="Y7" s="2"/>
      <c r="Z7" s="2"/>
      <c r="AA7" s="2"/>
      <c r="AB7" s="2"/>
      <c r="AC7" s="2"/>
      <c r="AD7" s="2"/>
      <c r="AE7" s="2"/>
      <c r="AF7" s="12"/>
      <c r="AG7" s="12"/>
      <c r="AH7" s="12"/>
    </row>
    <row r="8" spans="1:34" ht="22.5" customHeight="1" x14ac:dyDescent="0.2">
      <c r="A8" s="270" t="s">
        <v>451</v>
      </c>
      <c r="B8" s="270"/>
      <c r="C8" s="270"/>
      <c r="D8" s="11">
        <v>2</v>
      </c>
      <c r="E8" s="73">
        <v>0</v>
      </c>
      <c r="F8" s="73">
        <v>0</v>
      </c>
      <c r="G8" s="73">
        <v>0</v>
      </c>
      <c r="H8" s="73">
        <v>0</v>
      </c>
      <c r="I8" s="73">
        <v>0</v>
      </c>
      <c r="J8" s="73">
        <v>0</v>
      </c>
      <c r="K8" s="74">
        <f t="shared" ref="K8:K40" si="0">SUM(E8:J8)</f>
        <v>0</v>
      </c>
      <c r="L8" s="73">
        <v>0</v>
      </c>
      <c r="M8" s="74">
        <f t="shared" ref="M8:M40" si="1">K8+L8</f>
        <v>0</v>
      </c>
      <c r="X8" s="2"/>
      <c r="Y8" s="2"/>
      <c r="Z8" s="2"/>
      <c r="AA8" s="2"/>
      <c r="AB8" s="2"/>
      <c r="AC8" s="2"/>
      <c r="AD8" s="2"/>
      <c r="AE8" s="2"/>
      <c r="AF8" s="12"/>
    </row>
    <row r="9" spans="1:34" ht="21.75" customHeight="1" x14ac:dyDescent="0.2">
      <c r="A9" s="270" t="s">
        <v>452</v>
      </c>
      <c r="B9" s="270"/>
      <c r="C9" s="270"/>
      <c r="D9" s="11">
        <v>3</v>
      </c>
      <c r="E9" s="73">
        <v>0</v>
      </c>
      <c r="F9" s="73">
        <v>0</v>
      </c>
      <c r="G9" s="73">
        <v>0</v>
      </c>
      <c r="H9" s="73">
        <v>0</v>
      </c>
      <c r="I9" s="73">
        <v>0</v>
      </c>
      <c r="J9" s="73">
        <v>0</v>
      </c>
      <c r="K9" s="74">
        <f t="shared" si="0"/>
        <v>0</v>
      </c>
      <c r="L9" s="73">
        <v>0</v>
      </c>
      <c r="M9" s="74">
        <f t="shared" si="1"/>
        <v>0</v>
      </c>
      <c r="X9" s="2"/>
      <c r="Y9" s="2"/>
      <c r="Z9" s="2"/>
      <c r="AA9" s="2"/>
      <c r="AB9" s="2"/>
      <c r="AC9" s="2"/>
      <c r="AD9" s="2"/>
      <c r="AE9" s="2"/>
      <c r="AF9" s="12"/>
    </row>
    <row r="10" spans="1:34" ht="35.450000000000003" customHeight="1" x14ac:dyDescent="0.2">
      <c r="A10" s="269" t="s">
        <v>453</v>
      </c>
      <c r="B10" s="269"/>
      <c r="C10" s="269"/>
      <c r="D10" s="13">
        <v>4</v>
      </c>
      <c r="E10" s="74">
        <f>E7+E8+E9</f>
        <v>589325800</v>
      </c>
      <c r="F10" s="74">
        <f t="shared" ref="F10:L10" si="2">F7+F8+F9</f>
        <v>681482525</v>
      </c>
      <c r="G10" s="74">
        <f>G7+G8+G9</f>
        <v>609339271</v>
      </c>
      <c r="H10" s="74">
        <f t="shared" si="2"/>
        <v>402038575</v>
      </c>
      <c r="I10" s="74">
        <f t="shared" si="2"/>
        <v>1198062132</v>
      </c>
      <c r="J10" s="74">
        <f t="shared" si="2"/>
        <v>339392129</v>
      </c>
      <c r="K10" s="74">
        <f t="shared" si="0"/>
        <v>3819640432</v>
      </c>
      <c r="L10" s="74">
        <f t="shared" si="2"/>
        <v>12553358</v>
      </c>
      <c r="M10" s="74">
        <f t="shared" si="1"/>
        <v>3832193790</v>
      </c>
      <c r="X10" s="2"/>
      <c r="Y10" s="2"/>
      <c r="Z10" s="2"/>
      <c r="AA10" s="2"/>
      <c r="AB10" s="2"/>
      <c r="AC10" s="2"/>
      <c r="AD10" s="2"/>
      <c r="AE10" s="2"/>
      <c r="AF10" s="12"/>
    </row>
    <row r="11" spans="1:34" ht="37.5" customHeight="1" x14ac:dyDescent="0.2">
      <c r="A11" s="269" t="s">
        <v>454</v>
      </c>
      <c r="B11" s="269"/>
      <c r="C11" s="269"/>
      <c r="D11" s="13">
        <v>5</v>
      </c>
      <c r="E11" s="74">
        <f>E12+E13</f>
        <v>0</v>
      </c>
      <c r="F11" s="74">
        <f t="shared" ref="F11:L11" si="3">F12+F13</f>
        <v>0</v>
      </c>
      <c r="G11" s="74">
        <f t="shared" si="3"/>
        <v>-38971168</v>
      </c>
      <c r="H11" s="74">
        <f t="shared" si="3"/>
        <v>0</v>
      </c>
      <c r="I11" s="74">
        <f t="shared" si="3"/>
        <v>0</v>
      </c>
      <c r="J11" s="74">
        <f t="shared" si="3"/>
        <v>327902069</v>
      </c>
      <c r="K11" s="74">
        <f t="shared" si="0"/>
        <v>288930901</v>
      </c>
      <c r="L11" s="74">
        <f t="shared" si="3"/>
        <v>295386</v>
      </c>
      <c r="M11" s="74">
        <f t="shared" si="1"/>
        <v>289226287</v>
      </c>
      <c r="X11" s="2"/>
      <c r="Y11" s="2"/>
      <c r="Z11" s="2"/>
      <c r="AA11" s="2"/>
      <c r="AB11" s="2"/>
      <c r="AC11" s="2"/>
      <c r="AD11" s="2"/>
      <c r="AE11" s="2"/>
      <c r="AF11" s="12"/>
    </row>
    <row r="12" spans="1:34" ht="12.75" customHeight="1" x14ac:dyDescent="0.2">
      <c r="A12" s="270" t="s">
        <v>455</v>
      </c>
      <c r="B12" s="270"/>
      <c r="C12" s="270"/>
      <c r="D12" s="11">
        <v>6</v>
      </c>
      <c r="E12" s="73">
        <v>0</v>
      </c>
      <c r="F12" s="73">
        <v>0</v>
      </c>
      <c r="G12" s="73">
        <v>0</v>
      </c>
      <c r="H12" s="73">
        <v>0</v>
      </c>
      <c r="I12" s="73">
        <v>0</v>
      </c>
      <c r="J12" s="73">
        <v>327902069</v>
      </c>
      <c r="K12" s="74">
        <f t="shared" si="0"/>
        <v>327902069</v>
      </c>
      <c r="L12" s="73">
        <v>298786</v>
      </c>
      <c r="M12" s="74">
        <f t="shared" si="1"/>
        <v>328200855</v>
      </c>
      <c r="X12" s="2"/>
      <c r="Y12" s="2"/>
      <c r="Z12" s="2"/>
      <c r="AA12" s="2"/>
      <c r="AB12" s="2"/>
      <c r="AC12" s="2"/>
      <c r="AD12" s="2"/>
      <c r="AE12" s="2"/>
      <c r="AF12" s="12"/>
    </row>
    <row r="13" spans="1:34" ht="39" customHeight="1" x14ac:dyDescent="0.2">
      <c r="A13" s="271" t="s">
        <v>456</v>
      </c>
      <c r="B13" s="271"/>
      <c r="C13" s="271"/>
      <c r="D13" s="13">
        <v>7</v>
      </c>
      <c r="E13" s="74">
        <f>E14+E15+E16+E17</f>
        <v>0</v>
      </c>
      <c r="F13" s="74">
        <f t="shared" ref="F13:L13" si="4">F14+F15+F16+F17</f>
        <v>0</v>
      </c>
      <c r="G13" s="74">
        <f t="shared" si="4"/>
        <v>-38971168</v>
      </c>
      <c r="H13" s="74">
        <f t="shared" si="4"/>
        <v>0</v>
      </c>
      <c r="I13" s="74">
        <f t="shared" si="4"/>
        <v>0</v>
      </c>
      <c r="J13" s="74">
        <f t="shared" si="4"/>
        <v>0</v>
      </c>
      <c r="K13" s="74">
        <f t="shared" si="0"/>
        <v>-38971168</v>
      </c>
      <c r="L13" s="74">
        <f t="shared" si="4"/>
        <v>-3400</v>
      </c>
      <c r="M13" s="74">
        <f t="shared" si="1"/>
        <v>-38974568</v>
      </c>
      <c r="X13" s="2"/>
      <c r="Y13" s="2"/>
      <c r="Z13" s="2"/>
      <c r="AA13" s="2"/>
      <c r="AB13" s="2"/>
      <c r="AC13" s="2"/>
      <c r="AD13" s="2"/>
      <c r="AE13" s="2"/>
      <c r="AF13" s="12"/>
    </row>
    <row r="14" spans="1:34" ht="38.450000000000003" customHeight="1" x14ac:dyDescent="0.2">
      <c r="A14" s="270" t="s">
        <v>457</v>
      </c>
      <c r="B14" s="270"/>
      <c r="C14" s="270"/>
      <c r="D14" s="11">
        <v>8</v>
      </c>
      <c r="E14" s="73">
        <v>0</v>
      </c>
      <c r="F14" s="73">
        <v>0</v>
      </c>
      <c r="G14" s="73">
        <v>-5448093</v>
      </c>
      <c r="H14" s="73">
        <v>0</v>
      </c>
      <c r="I14" s="73">
        <v>0</v>
      </c>
      <c r="J14" s="73">
        <v>0</v>
      </c>
      <c r="K14" s="74">
        <f>SUM(E14:J14)</f>
        <v>-5448093</v>
      </c>
      <c r="L14" s="73">
        <v>-63084</v>
      </c>
      <c r="M14" s="74">
        <f>K14+L14</f>
        <v>-5511177</v>
      </c>
      <c r="X14" s="2"/>
      <c r="Y14" s="2"/>
      <c r="Z14" s="2"/>
      <c r="AA14" s="2"/>
      <c r="AB14" s="2"/>
      <c r="AC14" s="2"/>
      <c r="AD14" s="2"/>
      <c r="AE14" s="2"/>
      <c r="AF14" s="12"/>
    </row>
    <row r="15" spans="1:34" ht="38.450000000000003" customHeight="1" x14ac:dyDescent="0.2">
      <c r="A15" s="270" t="s">
        <v>458</v>
      </c>
      <c r="B15" s="270"/>
      <c r="C15" s="270"/>
      <c r="D15" s="11">
        <v>9</v>
      </c>
      <c r="E15" s="73">
        <v>0</v>
      </c>
      <c r="F15" s="73">
        <v>0</v>
      </c>
      <c r="G15" s="73">
        <v>14993777</v>
      </c>
      <c r="H15" s="73">
        <v>0</v>
      </c>
      <c r="I15" s="73">
        <v>0</v>
      </c>
      <c r="J15" s="73">
        <v>0</v>
      </c>
      <c r="K15" s="74">
        <f t="shared" si="0"/>
        <v>14993777</v>
      </c>
      <c r="L15" s="73">
        <v>-6590</v>
      </c>
      <c r="M15" s="74">
        <f t="shared" si="1"/>
        <v>14987187</v>
      </c>
      <c r="X15" s="2"/>
      <c r="Y15" s="2"/>
      <c r="Z15" s="2"/>
      <c r="AA15" s="2"/>
      <c r="AB15" s="2"/>
      <c r="AC15" s="2"/>
      <c r="AD15" s="2"/>
      <c r="AE15" s="2"/>
      <c r="AF15" s="12"/>
    </row>
    <row r="16" spans="1:34" ht="38.450000000000003" customHeight="1" x14ac:dyDescent="0.2">
      <c r="A16" s="270" t="s">
        <v>459</v>
      </c>
      <c r="B16" s="270"/>
      <c r="C16" s="270"/>
      <c r="D16" s="11">
        <v>10</v>
      </c>
      <c r="E16" s="73">
        <v>0</v>
      </c>
      <c r="F16" s="73">
        <v>0</v>
      </c>
      <c r="G16" s="73">
        <v>-51498680</v>
      </c>
      <c r="H16" s="73">
        <v>0</v>
      </c>
      <c r="I16" s="73">
        <v>0</v>
      </c>
      <c r="J16" s="73">
        <v>0</v>
      </c>
      <c r="K16" s="74">
        <f t="shared" si="0"/>
        <v>-51498680</v>
      </c>
      <c r="L16" s="73">
        <v>0</v>
      </c>
      <c r="M16" s="74">
        <f t="shared" si="1"/>
        <v>-51498680</v>
      </c>
      <c r="X16" s="2"/>
      <c r="Y16" s="2"/>
      <c r="Z16" s="2"/>
      <c r="AA16" s="2"/>
      <c r="AB16" s="2"/>
      <c r="AC16" s="2"/>
      <c r="AD16" s="2"/>
      <c r="AE16" s="2"/>
      <c r="AF16" s="12"/>
    </row>
    <row r="17" spans="1:32" ht="21.75" customHeight="1" x14ac:dyDescent="0.2">
      <c r="A17" s="270" t="s">
        <v>460</v>
      </c>
      <c r="B17" s="270"/>
      <c r="C17" s="270"/>
      <c r="D17" s="11">
        <v>11</v>
      </c>
      <c r="E17" s="73">
        <v>0</v>
      </c>
      <c r="F17" s="73">
        <v>0</v>
      </c>
      <c r="G17" s="73">
        <v>2981828</v>
      </c>
      <c r="H17" s="73">
        <v>0</v>
      </c>
      <c r="I17" s="73">
        <v>0</v>
      </c>
      <c r="J17" s="73">
        <v>0</v>
      </c>
      <c r="K17" s="74">
        <f t="shared" si="0"/>
        <v>2981828</v>
      </c>
      <c r="L17" s="73">
        <v>66274</v>
      </c>
      <c r="M17" s="74">
        <f t="shared" si="1"/>
        <v>3048102</v>
      </c>
      <c r="X17" s="2"/>
      <c r="Y17" s="2"/>
      <c r="Z17" s="2"/>
      <c r="AA17" s="2"/>
      <c r="AB17" s="2"/>
      <c r="AC17" s="2"/>
      <c r="AD17" s="2"/>
      <c r="AE17" s="2"/>
      <c r="AF17" s="12"/>
    </row>
    <row r="18" spans="1:32" ht="24" customHeight="1" x14ac:dyDescent="0.2">
      <c r="A18" s="269" t="s">
        <v>461</v>
      </c>
      <c r="B18" s="269"/>
      <c r="C18" s="269"/>
      <c r="D18" s="13">
        <v>12</v>
      </c>
      <c r="E18" s="74">
        <f>E19+E20+E21+E22</f>
        <v>0</v>
      </c>
      <c r="F18" s="74">
        <f t="shared" ref="F18:L18" si="5">F19+F20+F21+F22</f>
        <v>0</v>
      </c>
      <c r="G18" s="74">
        <f t="shared" si="5"/>
        <v>-1918480</v>
      </c>
      <c r="H18" s="74">
        <f t="shared" si="5"/>
        <v>0</v>
      </c>
      <c r="I18" s="74">
        <f t="shared" si="5"/>
        <v>340091085</v>
      </c>
      <c r="J18" s="74">
        <f t="shared" si="5"/>
        <v>-339392129</v>
      </c>
      <c r="K18" s="74">
        <f t="shared" si="0"/>
        <v>-1219524</v>
      </c>
      <c r="L18" s="74">
        <f t="shared" si="5"/>
        <v>-194303</v>
      </c>
      <c r="M18" s="74">
        <f t="shared" si="1"/>
        <v>-1413827</v>
      </c>
      <c r="X18" s="2"/>
      <c r="Y18" s="2"/>
      <c r="Z18" s="2"/>
      <c r="AA18" s="2"/>
      <c r="AB18" s="2"/>
      <c r="AC18" s="2"/>
      <c r="AD18" s="2"/>
      <c r="AE18" s="2"/>
      <c r="AF18" s="12"/>
    </row>
    <row r="19" spans="1:32" ht="25.15" customHeight="1" x14ac:dyDescent="0.2">
      <c r="A19" s="270" t="s">
        <v>462</v>
      </c>
      <c r="B19" s="270"/>
      <c r="C19" s="270"/>
      <c r="D19" s="11">
        <v>13</v>
      </c>
      <c r="E19" s="73">
        <v>0</v>
      </c>
      <c r="F19" s="73">
        <v>0</v>
      </c>
      <c r="G19" s="73">
        <v>0</v>
      </c>
      <c r="H19" s="73">
        <v>0</v>
      </c>
      <c r="I19" s="73">
        <v>0</v>
      </c>
      <c r="J19" s="73">
        <v>0</v>
      </c>
      <c r="K19" s="74">
        <f t="shared" si="0"/>
        <v>0</v>
      </c>
      <c r="L19" s="73">
        <v>0</v>
      </c>
      <c r="M19" s="74">
        <f t="shared" si="1"/>
        <v>0</v>
      </c>
      <c r="X19" s="2"/>
      <c r="Y19" s="2"/>
      <c r="Z19" s="2"/>
      <c r="AA19" s="2"/>
      <c r="AB19" s="2"/>
      <c r="AC19" s="2"/>
      <c r="AD19" s="2"/>
      <c r="AE19" s="2"/>
      <c r="AF19" s="12"/>
    </row>
    <row r="20" spans="1:32" ht="18.600000000000001" customHeight="1" x14ac:dyDescent="0.2">
      <c r="A20" s="270" t="s">
        <v>463</v>
      </c>
      <c r="B20" s="270"/>
      <c r="C20" s="270"/>
      <c r="D20" s="11">
        <v>14</v>
      </c>
      <c r="E20" s="73">
        <v>0</v>
      </c>
      <c r="F20" s="73">
        <v>0</v>
      </c>
      <c r="G20" s="73">
        <v>0</v>
      </c>
      <c r="H20" s="73">
        <v>0</v>
      </c>
      <c r="I20" s="73">
        <v>0</v>
      </c>
      <c r="J20" s="73">
        <v>0</v>
      </c>
      <c r="K20" s="74">
        <f t="shared" si="0"/>
        <v>0</v>
      </c>
      <c r="L20" s="73">
        <v>0</v>
      </c>
      <c r="M20" s="74">
        <f t="shared" si="1"/>
        <v>0</v>
      </c>
      <c r="X20" s="2"/>
      <c r="Y20" s="2"/>
      <c r="Z20" s="2"/>
      <c r="AA20" s="2"/>
      <c r="AB20" s="2"/>
      <c r="AC20" s="2"/>
      <c r="AD20" s="2"/>
      <c r="AE20" s="2"/>
      <c r="AF20" s="12"/>
    </row>
    <row r="21" spans="1:32" ht="18" customHeight="1" x14ac:dyDescent="0.2">
      <c r="A21" s="270" t="s">
        <v>464</v>
      </c>
      <c r="B21" s="270"/>
      <c r="C21" s="270"/>
      <c r="D21" s="11">
        <v>15</v>
      </c>
      <c r="E21" s="73">
        <v>0</v>
      </c>
      <c r="F21" s="73">
        <v>0</v>
      </c>
      <c r="G21" s="73">
        <v>0</v>
      </c>
      <c r="H21" s="73">
        <v>0</v>
      </c>
      <c r="I21" s="73">
        <v>0</v>
      </c>
      <c r="J21" s="73">
        <v>0</v>
      </c>
      <c r="K21" s="74">
        <f t="shared" si="0"/>
        <v>0</v>
      </c>
      <c r="L21" s="73">
        <v>-156751</v>
      </c>
      <c r="M21" s="74">
        <f t="shared" si="1"/>
        <v>-156751</v>
      </c>
      <c r="X21" s="2"/>
      <c r="Y21" s="2"/>
      <c r="Z21" s="2"/>
      <c r="AA21" s="2"/>
      <c r="AB21" s="2"/>
      <c r="AC21" s="2"/>
      <c r="AD21" s="2"/>
      <c r="AE21" s="2"/>
      <c r="AF21" s="12"/>
    </row>
    <row r="22" spans="1:32" ht="16.149999999999999" customHeight="1" x14ac:dyDescent="0.2">
      <c r="A22" s="270" t="s">
        <v>465</v>
      </c>
      <c r="B22" s="270"/>
      <c r="C22" s="270"/>
      <c r="D22" s="11">
        <v>16</v>
      </c>
      <c r="E22" s="73">
        <v>0</v>
      </c>
      <c r="F22" s="73">
        <v>0</v>
      </c>
      <c r="G22" s="73">
        <v>-1918480</v>
      </c>
      <c r="H22" s="73">
        <v>0</v>
      </c>
      <c r="I22" s="73">
        <v>340091085</v>
      </c>
      <c r="J22" s="73">
        <v>-339392129</v>
      </c>
      <c r="K22" s="74">
        <f t="shared" si="0"/>
        <v>-1219524</v>
      </c>
      <c r="L22" s="73">
        <v>-37552</v>
      </c>
      <c r="M22" s="74">
        <f t="shared" si="1"/>
        <v>-1257076</v>
      </c>
      <c r="X22" s="2"/>
      <c r="Y22" s="2"/>
      <c r="Z22" s="2"/>
      <c r="AA22" s="2"/>
      <c r="AB22" s="2"/>
      <c r="AC22" s="2"/>
      <c r="AD22" s="2"/>
      <c r="AE22" s="2"/>
      <c r="AF22" s="12"/>
    </row>
    <row r="23" spans="1:32" ht="36" customHeight="1" x14ac:dyDescent="0.2">
      <c r="A23" s="269" t="s">
        <v>466</v>
      </c>
      <c r="B23" s="269"/>
      <c r="C23" s="269"/>
      <c r="D23" s="13">
        <v>17</v>
      </c>
      <c r="E23" s="74">
        <f>E18+E11+E10</f>
        <v>589325800</v>
      </c>
      <c r="F23" s="74">
        <f t="shared" ref="F23:J23" si="6">F18+F11+F10</f>
        <v>681482525</v>
      </c>
      <c r="G23" s="74">
        <f t="shared" si="6"/>
        <v>568449623</v>
      </c>
      <c r="H23" s="74">
        <f t="shared" si="6"/>
        <v>402038575</v>
      </c>
      <c r="I23" s="74">
        <f t="shared" si="6"/>
        <v>1538153217</v>
      </c>
      <c r="J23" s="74">
        <f t="shared" si="6"/>
        <v>327902069</v>
      </c>
      <c r="K23" s="74">
        <f t="shared" si="0"/>
        <v>4107351809</v>
      </c>
      <c r="L23" s="74">
        <f t="shared" ref="L23" si="7">L18+L11+L10</f>
        <v>12654441</v>
      </c>
      <c r="M23" s="74">
        <f t="shared" si="1"/>
        <v>4120006250</v>
      </c>
      <c r="X23" s="2"/>
      <c r="Y23" s="2"/>
      <c r="Z23" s="2"/>
      <c r="AA23" s="2"/>
      <c r="AB23" s="2"/>
      <c r="AC23" s="2"/>
      <c r="AD23" s="2"/>
      <c r="AE23" s="2"/>
      <c r="AF23" s="12"/>
    </row>
    <row r="24" spans="1:32" ht="24" customHeight="1" x14ac:dyDescent="0.2">
      <c r="A24" s="272" t="s">
        <v>467</v>
      </c>
      <c r="B24" s="272"/>
      <c r="C24" s="272"/>
      <c r="D24" s="11">
        <v>18</v>
      </c>
      <c r="E24" s="73">
        <v>589325800</v>
      </c>
      <c r="F24" s="73">
        <v>681482525</v>
      </c>
      <c r="G24" s="73">
        <v>568449623</v>
      </c>
      <c r="H24" s="73">
        <v>402038575</v>
      </c>
      <c r="I24" s="73">
        <v>1538153217</v>
      </c>
      <c r="J24" s="73">
        <v>327902069</v>
      </c>
      <c r="K24" s="74">
        <f t="shared" si="0"/>
        <v>4107351809</v>
      </c>
      <c r="L24" s="73">
        <v>12654441</v>
      </c>
      <c r="M24" s="74">
        <f t="shared" si="1"/>
        <v>4120006250</v>
      </c>
      <c r="X24" s="2"/>
      <c r="Y24" s="2"/>
      <c r="Z24" s="2"/>
      <c r="AA24" s="2"/>
      <c r="AB24" s="2"/>
      <c r="AC24" s="2"/>
      <c r="AD24" s="2"/>
      <c r="AE24" s="2"/>
      <c r="AF24" s="12"/>
    </row>
    <row r="25" spans="1:32" ht="16.149999999999999" customHeight="1" x14ac:dyDescent="0.2">
      <c r="A25" s="270" t="s">
        <v>468</v>
      </c>
      <c r="B25" s="270"/>
      <c r="C25" s="270"/>
      <c r="D25" s="11">
        <v>19</v>
      </c>
      <c r="E25" s="73">
        <v>0</v>
      </c>
      <c r="F25" s="73">
        <v>0</v>
      </c>
      <c r="G25" s="73">
        <v>0</v>
      </c>
      <c r="H25" s="73">
        <v>0</v>
      </c>
      <c r="I25" s="73">
        <v>0</v>
      </c>
      <c r="J25" s="73">
        <v>0</v>
      </c>
      <c r="K25" s="74">
        <f t="shared" si="0"/>
        <v>0</v>
      </c>
      <c r="L25" s="73">
        <v>0</v>
      </c>
      <c r="M25" s="74">
        <f t="shared" si="1"/>
        <v>0</v>
      </c>
      <c r="X25" s="2"/>
      <c r="Y25" s="2"/>
      <c r="Z25" s="2"/>
      <c r="AA25" s="2"/>
      <c r="AB25" s="2"/>
      <c r="AC25" s="2"/>
      <c r="AD25" s="2"/>
      <c r="AE25" s="2"/>
      <c r="AF25" s="12"/>
    </row>
    <row r="26" spans="1:32" ht="22.15" customHeight="1" x14ac:dyDescent="0.2">
      <c r="A26" s="270" t="s">
        <v>469</v>
      </c>
      <c r="B26" s="270"/>
      <c r="C26" s="270"/>
      <c r="D26" s="11">
        <v>20</v>
      </c>
      <c r="E26" s="73">
        <v>0</v>
      </c>
      <c r="F26" s="73">
        <v>0</v>
      </c>
      <c r="G26" s="73">
        <v>0</v>
      </c>
      <c r="H26" s="73">
        <v>0</v>
      </c>
      <c r="I26" s="73">
        <v>0</v>
      </c>
      <c r="J26" s="73">
        <v>0</v>
      </c>
      <c r="K26" s="74">
        <f t="shared" si="0"/>
        <v>0</v>
      </c>
      <c r="L26" s="73">
        <v>0</v>
      </c>
      <c r="M26" s="74">
        <f t="shared" si="1"/>
        <v>0</v>
      </c>
      <c r="X26" s="2"/>
      <c r="Y26" s="2"/>
      <c r="Z26" s="2"/>
      <c r="AA26" s="2"/>
      <c r="AB26" s="2"/>
      <c r="AC26" s="2"/>
      <c r="AD26" s="2"/>
      <c r="AE26" s="2"/>
      <c r="AF26" s="12"/>
    </row>
    <row r="27" spans="1:32" ht="21.75" customHeight="1" x14ac:dyDescent="0.2">
      <c r="A27" s="269" t="s">
        <v>470</v>
      </c>
      <c r="B27" s="269"/>
      <c r="C27" s="269"/>
      <c r="D27" s="13">
        <v>21</v>
      </c>
      <c r="E27" s="74">
        <f>E24+E25+E26</f>
        <v>589325800</v>
      </c>
      <c r="F27" s="74">
        <f t="shared" ref="F27:L27" si="8">F24+F25+F26</f>
        <v>681482525</v>
      </c>
      <c r="G27" s="74">
        <f t="shared" si="8"/>
        <v>568449623</v>
      </c>
      <c r="H27" s="74">
        <f t="shared" si="8"/>
        <v>402038575</v>
      </c>
      <c r="I27" s="74">
        <f t="shared" si="8"/>
        <v>1538153217</v>
      </c>
      <c r="J27" s="74">
        <f t="shared" si="8"/>
        <v>327902069</v>
      </c>
      <c r="K27" s="74">
        <f t="shared" si="0"/>
        <v>4107351809</v>
      </c>
      <c r="L27" s="74">
        <f t="shared" si="8"/>
        <v>12654441</v>
      </c>
      <c r="M27" s="74">
        <f t="shared" si="1"/>
        <v>4120006250</v>
      </c>
      <c r="N27" s="14"/>
      <c r="X27" s="2"/>
      <c r="Y27" s="2"/>
      <c r="Z27" s="2"/>
      <c r="AA27" s="2"/>
      <c r="AB27" s="2"/>
      <c r="AC27" s="2"/>
      <c r="AD27" s="2"/>
      <c r="AE27" s="2"/>
      <c r="AF27" s="12"/>
    </row>
    <row r="28" spans="1:32" ht="42" customHeight="1" x14ac:dyDescent="0.2">
      <c r="A28" s="269" t="s">
        <v>471</v>
      </c>
      <c r="B28" s="269"/>
      <c r="C28" s="269"/>
      <c r="D28" s="13">
        <v>22</v>
      </c>
      <c r="E28" s="74">
        <f>E29+E30</f>
        <v>0</v>
      </c>
      <c r="F28" s="74">
        <f t="shared" ref="F28:L28" si="9">F29+F30</f>
        <v>0</v>
      </c>
      <c r="G28" s="74">
        <f t="shared" si="9"/>
        <v>130012326</v>
      </c>
      <c r="H28" s="74">
        <f t="shared" si="9"/>
        <v>0</v>
      </c>
      <c r="I28" s="74">
        <f t="shared" si="9"/>
        <v>0</v>
      </c>
      <c r="J28" s="74">
        <f t="shared" si="9"/>
        <v>362342346</v>
      </c>
      <c r="K28" s="74">
        <f t="shared" si="0"/>
        <v>492354672</v>
      </c>
      <c r="L28" s="74">
        <f t="shared" si="9"/>
        <v>417356</v>
      </c>
      <c r="M28" s="74">
        <f t="shared" si="1"/>
        <v>492772028</v>
      </c>
      <c r="X28" s="2"/>
      <c r="Y28" s="2"/>
      <c r="Z28" s="2"/>
      <c r="AA28" s="2"/>
      <c r="AB28" s="2"/>
      <c r="AC28" s="2"/>
      <c r="AD28" s="2"/>
      <c r="AE28" s="2"/>
      <c r="AF28" s="12"/>
    </row>
    <row r="29" spans="1:32" ht="24.75" customHeight="1" x14ac:dyDescent="0.2">
      <c r="A29" s="270" t="s">
        <v>472</v>
      </c>
      <c r="B29" s="270"/>
      <c r="C29" s="270"/>
      <c r="D29" s="11">
        <v>23</v>
      </c>
      <c r="E29" s="73">
        <v>0</v>
      </c>
      <c r="F29" s="73">
        <v>0</v>
      </c>
      <c r="G29" s="73">
        <v>0</v>
      </c>
      <c r="H29" s="73">
        <v>0</v>
      </c>
      <c r="I29" s="73">
        <v>0</v>
      </c>
      <c r="J29" s="73">
        <v>362342346</v>
      </c>
      <c r="K29" s="74">
        <f t="shared" si="0"/>
        <v>362342346</v>
      </c>
      <c r="L29" s="73">
        <v>414927</v>
      </c>
      <c r="M29" s="74">
        <f t="shared" si="1"/>
        <v>362757273</v>
      </c>
      <c r="X29" s="2"/>
      <c r="Y29" s="2"/>
      <c r="Z29" s="2"/>
      <c r="AA29" s="2"/>
      <c r="AB29" s="2"/>
      <c r="AC29" s="2"/>
      <c r="AD29" s="2"/>
      <c r="AE29" s="2"/>
      <c r="AF29" s="12"/>
    </row>
    <row r="30" spans="1:32" ht="33.75" customHeight="1" x14ac:dyDescent="0.2">
      <c r="A30" s="271" t="s">
        <v>473</v>
      </c>
      <c r="B30" s="271"/>
      <c r="C30" s="271"/>
      <c r="D30" s="13">
        <v>24</v>
      </c>
      <c r="E30" s="74">
        <f>E31+E32+E33+E34</f>
        <v>0</v>
      </c>
      <c r="F30" s="74">
        <f t="shared" ref="F30:L30" si="10">F31+F32+F33+F34</f>
        <v>0</v>
      </c>
      <c r="G30" s="74">
        <f t="shared" si="10"/>
        <v>130012326</v>
      </c>
      <c r="H30" s="74">
        <f t="shared" si="10"/>
        <v>0</v>
      </c>
      <c r="I30" s="74">
        <f t="shared" si="10"/>
        <v>0</v>
      </c>
      <c r="J30" s="74">
        <f t="shared" si="10"/>
        <v>0</v>
      </c>
      <c r="K30" s="74">
        <f t="shared" si="0"/>
        <v>130012326</v>
      </c>
      <c r="L30" s="74">
        <f t="shared" si="10"/>
        <v>2429</v>
      </c>
      <c r="M30" s="74">
        <f t="shared" si="1"/>
        <v>130014755</v>
      </c>
      <c r="X30" s="2"/>
      <c r="Y30" s="2"/>
      <c r="Z30" s="2"/>
      <c r="AA30" s="2"/>
      <c r="AB30" s="2"/>
      <c r="AC30" s="2"/>
      <c r="AD30" s="2"/>
      <c r="AE30" s="2"/>
      <c r="AF30" s="12"/>
    </row>
    <row r="31" spans="1:32" ht="34.5" customHeight="1" x14ac:dyDescent="0.2">
      <c r="A31" s="270" t="s">
        <v>474</v>
      </c>
      <c r="B31" s="270"/>
      <c r="C31" s="270"/>
      <c r="D31" s="11">
        <v>25</v>
      </c>
      <c r="E31" s="73">
        <v>0</v>
      </c>
      <c r="F31" s="73">
        <v>0</v>
      </c>
      <c r="G31" s="73">
        <v>-3889180</v>
      </c>
      <c r="H31" s="73">
        <v>0</v>
      </c>
      <c r="I31" s="73">
        <v>0</v>
      </c>
      <c r="J31" s="73">
        <v>0</v>
      </c>
      <c r="K31" s="74">
        <f t="shared" si="0"/>
        <v>-3889180</v>
      </c>
      <c r="L31" s="73">
        <v>6012</v>
      </c>
      <c r="M31" s="74">
        <f t="shared" si="1"/>
        <v>-3883168</v>
      </c>
      <c r="X31" s="2"/>
      <c r="Y31" s="2"/>
      <c r="Z31" s="2"/>
      <c r="AA31" s="2"/>
      <c r="AB31" s="2"/>
      <c r="AC31" s="2"/>
      <c r="AD31" s="2"/>
      <c r="AE31" s="2"/>
      <c r="AF31" s="12"/>
    </row>
    <row r="32" spans="1:32" ht="33.75" customHeight="1" x14ac:dyDescent="0.2">
      <c r="A32" s="270" t="s">
        <v>475</v>
      </c>
      <c r="B32" s="270"/>
      <c r="C32" s="270"/>
      <c r="D32" s="11">
        <v>26</v>
      </c>
      <c r="E32" s="73">
        <v>0</v>
      </c>
      <c r="F32" s="73">
        <v>0</v>
      </c>
      <c r="G32" s="73">
        <v>160194552</v>
      </c>
      <c r="H32" s="73">
        <v>0</v>
      </c>
      <c r="I32" s="73">
        <v>0</v>
      </c>
      <c r="J32" s="73">
        <v>0</v>
      </c>
      <c r="K32" s="74">
        <f t="shared" si="0"/>
        <v>160194552</v>
      </c>
      <c r="L32" s="73">
        <v>-6985</v>
      </c>
      <c r="M32" s="74">
        <f t="shared" si="1"/>
        <v>160187567</v>
      </c>
      <c r="X32" s="2"/>
      <c r="Y32" s="2"/>
      <c r="Z32" s="2"/>
      <c r="AA32" s="2"/>
      <c r="AB32" s="2"/>
      <c r="AC32" s="2"/>
      <c r="AD32" s="2"/>
      <c r="AE32" s="2"/>
      <c r="AF32" s="12"/>
    </row>
    <row r="33" spans="1:32" ht="22.5" customHeight="1" x14ac:dyDescent="0.2">
      <c r="A33" s="270" t="s">
        <v>476</v>
      </c>
      <c r="B33" s="270"/>
      <c r="C33" s="270"/>
      <c r="D33" s="11">
        <v>27</v>
      </c>
      <c r="E33" s="73">
        <v>0</v>
      </c>
      <c r="F33" s="73">
        <v>0</v>
      </c>
      <c r="G33" s="73">
        <v>-25615096</v>
      </c>
      <c r="H33" s="73">
        <v>0</v>
      </c>
      <c r="I33" s="73">
        <v>0</v>
      </c>
      <c r="J33" s="73">
        <v>0</v>
      </c>
      <c r="K33" s="74">
        <f t="shared" si="0"/>
        <v>-25615096</v>
      </c>
      <c r="L33" s="73">
        <v>0</v>
      </c>
      <c r="M33" s="74">
        <f t="shared" si="1"/>
        <v>-25615096</v>
      </c>
      <c r="X33" s="2"/>
      <c r="Y33" s="2"/>
      <c r="Z33" s="2"/>
      <c r="AA33" s="2"/>
      <c r="AB33" s="2"/>
      <c r="AC33" s="2"/>
      <c r="AD33" s="2"/>
      <c r="AE33" s="2"/>
      <c r="AF33" s="12"/>
    </row>
    <row r="34" spans="1:32" ht="21" customHeight="1" x14ac:dyDescent="0.2">
      <c r="A34" s="270" t="s">
        <v>477</v>
      </c>
      <c r="B34" s="270"/>
      <c r="C34" s="270"/>
      <c r="D34" s="11">
        <v>28</v>
      </c>
      <c r="E34" s="73">
        <v>0</v>
      </c>
      <c r="F34" s="73">
        <v>0</v>
      </c>
      <c r="G34" s="73">
        <v>-677950</v>
      </c>
      <c r="H34" s="73">
        <v>0</v>
      </c>
      <c r="I34" s="73">
        <v>0</v>
      </c>
      <c r="J34" s="73">
        <v>0</v>
      </c>
      <c r="K34" s="74">
        <f t="shared" si="0"/>
        <v>-677950</v>
      </c>
      <c r="L34" s="73">
        <v>3402</v>
      </c>
      <c r="M34" s="74">
        <f t="shared" si="1"/>
        <v>-674548</v>
      </c>
      <c r="X34" s="2"/>
      <c r="Y34" s="2"/>
      <c r="Z34" s="2"/>
      <c r="AA34" s="2"/>
      <c r="AB34" s="2"/>
      <c r="AC34" s="2"/>
      <c r="AD34" s="2"/>
      <c r="AE34" s="2"/>
      <c r="AF34" s="12"/>
    </row>
    <row r="35" spans="1:32" ht="33.75" customHeight="1" x14ac:dyDescent="0.2">
      <c r="A35" s="269" t="s">
        <v>478</v>
      </c>
      <c r="B35" s="269"/>
      <c r="C35" s="269"/>
      <c r="D35" s="13">
        <v>29</v>
      </c>
      <c r="E35" s="74">
        <f>E36+E37+E38+E39</f>
        <v>0</v>
      </c>
      <c r="F35" s="74">
        <f t="shared" ref="F35:L35" si="11">F36+F37+F38+F39</f>
        <v>0</v>
      </c>
      <c r="G35" s="74">
        <f t="shared" si="11"/>
        <v>-2028684</v>
      </c>
      <c r="H35" s="74">
        <f t="shared" si="11"/>
        <v>0</v>
      </c>
      <c r="I35" s="74">
        <f t="shared" si="11"/>
        <v>331372637</v>
      </c>
      <c r="J35" s="74">
        <f t="shared" si="11"/>
        <v>-327902069</v>
      </c>
      <c r="K35" s="74">
        <f t="shared" si="0"/>
        <v>1441884</v>
      </c>
      <c r="L35" s="74">
        <f t="shared" si="11"/>
        <v>-2900524</v>
      </c>
      <c r="M35" s="74">
        <f t="shared" si="1"/>
        <v>-1458640</v>
      </c>
      <c r="X35" s="2"/>
      <c r="Y35" s="2"/>
      <c r="Z35" s="2"/>
      <c r="AA35" s="2"/>
      <c r="AB35" s="2"/>
      <c r="AC35" s="2"/>
      <c r="AD35" s="2"/>
      <c r="AE35" s="2"/>
      <c r="AF35" s="12"/>
    </row>
    <row r="36" spans="1:32" ht="26.25" customHeight="1" x14ac:dyDescent="0.2">
      <c r="A36" s="270" t="s">
        <v>479</v>
      </c>
      <c r="B36" s="270"/>
      <c r="C36" s="270"/>
      <c r="D36" s="11">
        <v>30</v>
      </c>
      <c r="E36" s="73">
        <v>0</v>
      </c>
      <c r="F36" s="73">
        <v>0</v>
      </c>
      <c r="G36" s="73">
        <v>0</v>
      </c>
      <c r="H36" s="73">
        <v>0</v>
      </c>
      <c r="I36" s="73">
        <v>0</v>
      </c>
      <c r="J36" s="73">
        <v>0</v>
      </c>
      <c r="K36" s="74">
        <f t="shared" si="0"/>
        <v>0</v>
      </c>
      <c r="L36" s="73">
        <v>0</v>
      </c>
      <c r="M36" s="74">
        <f t="shared" si="1"/>
        <v>0</v>
      </c>
      <c r="X36" s="2"/>
      <c r="Y36" s="2"/>
      <c r="Z36" s="2"/>
      <c r="AA36" s="2"/>
      <c r="AB36" s="2"/>
      <c r="AC36" s="2"/>
      <c r="AD36" s="2"/>
      <c r="AE36" s="2"/>
      <c r="AF36" s="12"/>
    </row>
    <row r="37" spans="1:32" ht="12.75" customHeight="1" x14ac:dyDescent="0.2">
      <c r="A37" s="270" t="s">
        <v>480</v>
      </c>
      <c r="B37" s="270"/>
      <c r="C37" s="270"/>
      <c r="D37" s="11">
        <v>31</v>
      </c>
      <c r="E37" s="73">
        <v>0</v>
      </c>
      <c r="F37" s="73">
        <v>0</v>
      </c>
      <c r="G37" s="73">
        <v>0</v>
      </c>
      <c r="H37" s="73">
        <v>0</v>
      </c>
      <c r="I37" s="73">
        <v>1131514</v>
      </c>
      <c r="J37" s="73">
        <v>0</v>
      </c>
      <c r="K37" s="74">
        <f t="shared" si="0"/>
        <v>1131514</v>
      </c>
      <c r="L37" s="73">
        <v>-2785495</v>
      </c>
      <c r="M37" s="74">
        <f t="shared" si="1"/>
        <v>-1653981</v>
      </c>
      <c r="X37" s="2"/>
      <c r="Y37" s="2"/>
      <c r="Z37" s="2"/>
      <c r="AA37" s="2"/>
      <c r="AB37" s="2"/>
      <c r="AC37" s="2"/>
      <c r="AD37" s="2"/>
      <c r="AE37" s="2"/>
      <c r="AF37" s="12"/>
    </row>
    <row r="38" spans="1:32" ht="12.75" customHeight="1" x14ac:dyDescent="0.2">
      <c r="A38" s="270" t="s">
        <v>481</v>
      </c>
      <c r="B38" s="270"/>
      <c r="C38" s="270"/>
      <c r="D38" s="11">
        <v>32</v>
      </c>
      <c r="E38" s="73">
        <v>0</v>
      </c>
      <c r="F38" s="73">
        <v>0</v>
      </c>
      <c r="G38" s="73">
        <v>0</v>
      </c>
      <c r="H38" s="73">
        <v>0</v>
      </c>
      <c r="I38" s="73">
        <v>0</v>
      </c>
      <c r="J38" s="73">
        <v>0</v>
      </c>
      <c r="K38" s="74">
        <f t="shared" si="0"/>
        <v>0</v>
      </c>
      <c r="L38" s="73">
        <v>-134972</v>
      </c>
      <c r="M38" s="74">
        <f t="shared" si="1"/>
        <v>-134972</v>
      </c>
      <c r="X38" s="2"/>
      <c r="Y38" s="2"/>
      <c r="Z38" s="2"/>
      <c r="AA38" s="2"/>
      <c r="AB38" s="2"/>
      <c r="AC38" s="2"/>
      <c r="AD38" s="2"/>
      <c r="AE38" s="2"/>
      <c r="AF38" s="12"/>
    </row>
    <row r="39" spans="1:32" ht="12.75" customHeight="1" x14ac:dyDescent="0.2">
      <c r="A39" s="270" t="s">
        <v>482</v>
      </c>
      <c r="B39" s="270"/>
      <c r="C39" s="270"/>
      <c r="D39" s="11">
        <v>33</v>
      </c>
      <c r="E39" s="73">
        <v>0</v>
      </c>
      <c r="F39" s="73">
        <v>0</v>
      </c>
      <c r="G39" s="73">
        <v>-2028684</v>
      </c>
      <c r="H39" s="73">
        <v>0</v>
      </c>
      <c r="I39" s="73">
        <v>330241123</v>
      </c>
      <c r="J39" s="73">
        <v>-327902069</v>
      </c>
      <c r="K39" s="74">
        <f t="shared" si="0"/>
        <v>310370</v>
      </c>
      <c r="L39" s="73">
        <v>19943</v>
      </c>
      <c r="M39" s="74">
        <f t="shared" si="1"/>
        <v>330313</v>
      </c>
      <c r="X39" s="2"/>
      <c r="Y39" s="2"/>
      <c r="Z39" s="2"/>
      <c r="AA39" s="2"/>
      <c r="AB39" s="2"/>
      <c r="AC39" s="2"/>
      <c r="AD39" s="2"/>
      <c r="AE39" s="2"/>
      <c r="AF39" s="12"/>
    </row>
    <row r="40" spans="1:32" ht="48.75" customHeight="1" x14ac:dyDescent="0.2">
      <c r="A40" s="269" t="s">
        <v>483</v>
      </c>
      <c r="B40" s="269"/>
      <c r="C40" s="269"/>
      <c r="D40" s="13">
        <v>34</v>
      </c>
      <c r="E40" s="74">
        <f>E35+E28+E27</f>
        <v>589325800</v>
      </c>
      <c r="F40" s="74">
        <f t="shared" ref="F40:J40" si="12">F35+F28+F27</f>
        <v>681482525</v>
      </c>
      <c r="G40" s="74">
        <f t="shared" si="12"/>
        <v>696433265</v>
      </c>
      <c r="H40" s="74">
        <f t="shared" si="12"/>
        <v>402038575</v>
      </c>
      <c r="I40" s="74">
        <f t="shared" si="12"/>
        <v>1869525854</v>
      </c>
      <c r="J40" s="74">
        <f t="shared" si="12"/>
        <v>362342346</v>
      </c>
      <c r="K40" s="74">
        <f t="shared" si="0"/>
        <v>4601148365</v>
      </c>
      <c r="L40" s="74">
        <f t="shared" ref="L40" si="13">L35+L28+L27</f>
        <v>10171273</v>
      </c>
      <c r="M40" s="74">
        <f t="shared" si="1"/>
        <v>4611319638</v>
      </c>
      <c r="X40" s="2"/>
      <c r="Y40" s="2"/>
      <c r="Z40" s="2"/>
      <c r="AA40" s="2"/>
      <c r="AB40" s="2"/>
      <c r="AC40" s="2"/>
      <c r="AD40" s="2"/>
      <c r="AE40" s="2"/>
      <c r="AF40" s="12"/>
    </row>
    <row r="41" spans="1:32" x14ac:dyDescent="0.2">
      <c r="X41" s="2"/>
      <c r="Y41" s="2"/>
      <c r="Z41" s="2"/>
      <c r="AA41" s="2"/>
      <c r="AB41" s="2"/>
      <c r="AC41" s="2"/>
      <c r="AD41" s="2"/>
      <c r="AE41" s="2"/>
      <c r="AF41" s="12"/>
    </row>
    <row r="42" spans="1:32" x14ac:dyDescent="0.2">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4" type="noConversion"/>
  <dataValidations count="1">
    <dataValidation allowBlank="1" sqref="O6:P6 B1:K1 A6:M6 A1:A5 N1:P5 B3:M5 A7:P65535 Q1:IV1048576" xr:uid="{00000000-0002-0000-0500-000000000000}"/>
  </dataValidations>
  <pageMargins left="0.75" right="0.75" top="1" bottom="1" header="0.5" footer="0.5"/>
  <pageSetup paperSize="9" scale="37" orientation="portrait" r:id="rId1"/>
  <colBreaks count="1" manualBreakCount="1">
    <brk id="13" max="40" man="1"/>
  </colBreak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zoomScale="87" zoomScaleNormal="87" workbookViewId="0">
      <selection sqref="A1:I40"/>
    </sheetView>
  </sheetViews>
  <sheetFormatPr defaultRowHeight="12.75" x14ac:dyDescent="0.2"/>
  <cols>
    <col min="9" max="9" width="115.28515625" customWidth="1"/>
  </cols>
  <sheetData>
    <row r="1" spans="1:9" x14ac:dyDescent="0.2">
      <c r="A1" s="281" t="s">
        <v>568</v>
      </c>
      <c r="B1" s="282"/>
      <c r="C1" s="282"/>
      <c r="D1" s="282"/>
      <c r="E1" s="282"/>
      <c r="F1" s="282"/>
      <c r="G1" s="282"/>
      <c r="H1" s="282"/>
      <c r="I1" s="282"/>
    </row>
    <row r="2" spans="1:9" x14ac:dyDescent="0.2">
      <c r="A2" s="282"/>
      <c r="B2" s="282"/>
      <c r="C2" s="282"/>
      <c r="D2" s="282"/>
      <c r="E2" s="282"/>
      <c r="F2" s="282"/>
      <c r="G2" s="282"/>
      <c r="H2" s="282"/>
      <c r="I2" s="282"/>
    </row>
    <row r="3" spans="1:9" x14ac:dyDescent="0.2">
      <c r="A3" s="282"/>
      <c r="B3" s="282"/>
      <c r="C3" s="282"/>
      <c r="D3" s="282"/>
      <c r="E3" s="282"/>
      <c r="F3" s="282"/>
      <c r="G3" s="282"/>
      <c r="H3" s="282"/>
      <c r="I3" s="282"/>
    </row>
    <row r="4" spans="1:9" x14ac:dyDescent="0.2">
      <c r="A4" s="282"/>
      <c r="B4" s="282"/>
      <c r="C4" s="282"/>
      <c r="D4" s="282"/>
      <c r="E4" s="282"/>
      <c r="F4" s="282"/>
      <c r="G4" s="282"/>
      <c r="H4" s="282"/>
      <c r="I4" s="282"/>
    </row>
    <row r="5" spans="1:9" x14ac:dyDescent="0.2">
      <c r="A5" s="282"/>
      <c r="B5" s="282"/>
      <c r="C5" s="282"/>
      <c r="D5" s="282"/>
      <c r="E5" s="282"/>
      <c r="F5" s="282"/>
      <c r="G5" s="282"/>
      <c r="H5" s="282"/>
      <c r="I5" s="282"/>
    </row>
    <row r="6" spans="1:9" x14ac:dyDescent="0.2">
      <c r="A6" s="282"/>
      <c r="B6" s="282"/>
      <c r="C6" s="282"/>
      <c r="D6" s="282"/>
      <c r="E6" s="282"/>
      <c r="F6" s="282"/>
      <c r="G6" s="282"/>
      <c r="H6" s="282"/>
      <c r="I6" s="282"/>
    </row>
    <row r="7" spans="1:9" x14ac:dyDescent="0.2">
      <c r="A7" s="282"/>
      <c r="B7" s="282"/>
      <c r="C7" s="282"/>
      <c r="D7" s="282"/>
      <c r="E7" s="282"/>
      <c r="F7" s="282"/>
      <c r="G7" s="282"/>
      <c r="H7" s="282"/>
      <c r="I7" s="282"/>
    </row>
    <row r="8" spans="1:9" x14ac:dyDescent="0.2">
      <c r="A8" s="282"/>
      <c r="B8" s="282"/>
      <c r="C8" s="282"/>
      <c r="D8" s="282"/>
      <c r="E8" s="282"/>
      <c r="F8" s="282"/>
      <c r="G8" s="282"/>
      <c r="H8" s="282"/>
      <c r="I8" s="282"/>
    </row>
    <row r="9" spans="1:9" x14ac:dyDescent="0.2">
      <c r="A9" s="282"/>
      <c r="B9" s="282"/>
      <c r="C9" s="282"/>
      <c r="D9" s="282"/>
      <c r="E9" s="282"/>
      <c r="F9" s="282"/>
      <c r="G9" s="282"/>
      <c r="H9" s="282"/>
      <c r="I9" s="282"/>
    </row>
    <row r="10" spans="1:9" x14ac:dyDescent="0.2">
      <c r="A10" s="282"/>
      <c r="B10" s="282"/>
      <c r="C10" s="282"/>
      <c r="D10" s="282"/>
      <c r="E10" s="282"/>
      <c r="F10" s="282"/>
      <c r="G10" s="282"/>
      <c r="H10" s="282"/>
      <c r="I10" s="282"/>
    </row>
    <row r="11" spans="1:9" x14ac:dyDescent="0.2">
      <c r="A11" s="282"/>
      <c r="B11" s="282"/>
      <c r="C11" s="282"/>
      <c r="D11" s="282"/>
      <c r="E11" s="282"/>
      <c r="F11" s="282"/>
      <c r="G11" s="282"/>
      <c r="H11" s="282"/>
      <c r="I11" s="282"/>
    </row>
    <row r="12" spans="1:9" x14ac:dyDescent="0.2">
      <c r="A12" s="282"/>
      <c r="B12" s="282"/>
      <c r="C12" s="282"/>
      <c r="D12" s="282"/>
      <c r="E12" s="282"/>
      <c r="F12" s="282"/>
      <c r="G12" s="282"/>
      <c r="H12" s="282"/>
      <c r="I12" s="282"/>
    </row>
    <row r="13" spans="1:9" x14ac:dyDescent="0.2">
      <c r="A13" s="282"/>
      <c r="B13" s="282"/>
      <c r="C13" s="282"/>
      <c r="D13" s="282"/>
      <c r="E13" s="282"/>
      <c r="F13" s="282"/>
      <c r="G13" s="282"/>
      <c r="H13" s="282"/>
      <c r="I13" s="282"/>
    </row>
    <row r="14" spans="1:9" x14ac:dyDescent="0.2">
      <c r="A14" s="282"/>
      <c r="B14" s="282"/>
      <c r="C14" s="282"/>
      <c r="D14" s="282"/>
      <c r="E14" s="282"/>
      <c r="F14" s="282"/>
      <c r="G14" s="282"/>
      <c r="H14" s="282"/>
      <c r="I14" s="282"/>
    </row>
    <row r="15" spans="1:9" x14ac:dyDescent="0.2">
      <c r="A15" s="282"/>
      <c r="B15" s="282"/>
      <c r="C15" s="282"/>
      <c r="D15" s="282"/>
      <c r="E15" s="282"/>
      <c r="F15" s="282"/>
      <c r="G15" s="282"/>
      <c r="H15" s="282"/>
      <c r="I15" s="282"/>
    </row>
    <row r="16" spans="1:9" x14ac:dyDescent="0.2">
      <c r="A16" s="282"/>
      <c r="B16" s="282"/>
      <c r="C16" s="282"/>
      <c r="D16" s="282"/>
      <c r="E16" s="282"/>
      <c r="F16" s="282"/>
      <c r="G16" s="282"/>
      <c r="H16" s="282"/>
      <c r="I16" s="282"/>
    </row>
    <row r="17" spans="1:9" x14ac:dyDescent="0.2">
      <c r="A17" s="282"/>
      <c r="B17" s="282"/>
      <c r="C17" s="282"/>
      <c r="D17" s="282"/>
      <c r="E17" s="282"/>
      <c r="F17" s="282"/>
      <c r="G17" s="282"/>
      <c r="H17" s="282"/>
      <c r="I17" s="282"/>
    </row>
    <row r="18" spans="1:9" x14ac:dyDescent="0.2">
      <c r="A18" s="282"/>
      <c r="B18" s="282"/>
      <c r="C18" s="282"/>
      <c r="D18" s="282"/>
      <c r="E18" s="282"/>
      <c r="F18" s="282"/>
      <c r="G18" s="282"/>
      <c r="H18" s="282"/>
      <c r="I18" s="282"/>
    </row>
    <row r="19" spans="1:9" x14ac:dyDescent="0.2">
      <c r="A19" s="282"/>
      <c r="B19" s="282"/>
      <c r="C19" s="282"/>
      <c r="D19" s="282"/>
      <c r="E19" s="282"/>
      <c r="F19" s="282"/>
      <c r="G19" s="282"/>
      <c r="H19" s="282"/>
      <c r="I19" s="282"/>
    </row>
    <row r="20" spans="1:9" x14ac:dyDescent="0.2">
      <c r="A20" s="282"/>
      <c r="B20" s="282"/>
      <c r="C20" s="282"/>
      <c r="D20" s="282"/>
      <c r="E20" s="282"/>
      <c r="F20" s="282"/>
      <c r="G20" s="282"/>
      <c r="H20" s="282"/>
      <c r="I20" s="282"/>
    </row>
    <row r="21" spans="1:9" x14ac:dyDescent="0.2">
      <c r="A21" s="282"/>
      <c r="B21" s="282"/>
      <c r="C21" s="282"/>
      <c r="D21" s="282"/>
      <c r="E21" s="282"/>
      <c r="F21" s="282"/>
      <c r="G21" s="282"/>
      <c r="H21" s="282"/>
      <c r="I21" s="282"/>
    </row>
    <row r="22" spans="1:9" x14ac:dyDescent="0.2">
      <c r="A22" s="282"/>
      <c r="B22" s="282"/>
      <c r="C22" s="282"/>
      <c r="D22" s="282"/>
      <c r="E22" s="282"/>
      <c r="F22" s="282"/>
      <c r="G22" s="282"/>
      <c r="H22" s="282"/>
      <c r="I22" s="282"/>
    </row>
    <row r="23" spans="1:9" x14ac:dyDescent="0.2">
      <c r="A23" s="282"/>
      <c r="B23" s="282"/>
      <c r="C23" s="282"/>
      <c r="D23" s="282"/>
      <c r="E23" s="282"/>
      <c r="F23" s="282"/>
      <c r="G23" s="282"/>
      <c r="H23" s="282"/>
      <c r="I23" s="282"/>
    </row>
    <row r="24" spans="1:9" x14ac:dyDescent="0.2">
      <c r="A24" s="282"/>
      <c r="B24" s="282"/>
      <c r="C24" s="282"/>
      <c r="D24" s="282"/>
      <c r="E24" s="282"/>
      <c r="F24" s="282"/>
      <c r="G24" s="282"/>
      <c r="H24" s="282"/>
      <c r="I24" s="282"/>
    </row>
    <row r="25" spans="1:9" x14ac:dyDescent="0.2">
      <c r="A25" s="282"/>
      <c r="B25" s="282"/>
      <c r="C25" s="282"/>
      <c r="D25" s="282"/>
      <c r="E25" s="282"/>
      <c r="F25" s="282"/>
      <c r="G25" s="282"/>
      <c r="H25" s="282"/>
      <c r="I25" s="282"/>
    </row>
    <row r="26" spans="1:9" x14ac:dyDescent="0.2">
      <c r="A26" s="282"/>
      <c r="B26" s="282"/>
      <c r="C26" s="282"/>
      <c r="D26" s="282"/>
      <c r="E26" s="282"/>
      <c r="F26" s="282"/>
      <c r="G26" s="282"/>
      <c r="H26" s="282"/>
      <c r="I26" s="282"/>
    </row>
    <row r="27" spans="1:9" x14ac:dyDescent="0.2">
      <c r="A27" s="282"/>
      <c r="B27" s="282"/>
      <c r="C27" s="282"/>
      <c r="D27" s="282"/>
      <c r="E27" s="282"/>
      <c r="F27" s="282"/>
      <c r="G27" s="282"/>
      <c r="H27" s="282"/>
      <c r="I27" s="282"/>
    </row>
    <row r="28" spans="1:9" x14ac:dyDescent="0.2">
      <c r="A28" s="282"/>
      <c r="B28" s="282"/>
      <c r="C28" s="282"/>
      <c r="D28" s="282"/>
      <c r="E28" s="282"/>
      <c r="F28" s="282"/>
      <c r="G28" s="282"/>
      <c r="H28" s="282"/>
      <c r="I28" s="282"/>
    </row>
    <row r="29" spans="1:9" x14ac:dyDescent="0.2">
      <c r="A29" s="282"/>
      <c r="B29" s="282"/>
      <c r="C29" s="282"/>
      <c r="D29" s="282"/>
      <c r="E29" s="282"/>
      <c r="F29" s="282"/>
      <c r="G29" s="282"/>
      <c r="H29" s="282"/>
      <c r="I29" s="282"/>
    </row>
    <row r="30" spans="1:9" x14ac:dyDescent="0.2">
      <c r="A30" s="282"/>
      <c r="B30" s="282"/>
      <c r="C30" s="282"/>
      <c r="D30" s="282"/>
      <c r="E30" s="282"/>
      <c r="F30" s="282"/>
      <c r="G30" s="282"/>
      <c r="H30" s="282"/>
      <c r="I30" s="282"/>
    </row>
    <row r="31" spans="1:9" x14ac:dyDescent="0.2">
      <c r="A31" s="282"/>
      <c r="B31" s="282"/>
      <c r="C31" s="282"/>
      <c r="D31" s="282"/>
      <c r="E31" s="282"/>
      <c r="F31" s="282"/>
      <c r="G31" s="282"/>
      <c r="H31" s="282"/>
      <c r="I31" s="282"/>
    </row>
    <row r="32" spans="1:9" x14ac:dyDescent="0.2">
      <c r="A32" s="282"/>
      <c r="B32" s="282"/>
      <c r="C32" s="282"/>
      <c r="D32" s="282"/>
      <c r="E32" s="282"/>
      <c r="F32" s="282"/>
      <c r="G32" s="282"/>
      <c r="H32" s="282"/>
      <c r="I32" s="282"/>
    </row>
    <row r="33" spans="1:9" x14ac:dyDescent="0.2">
      <c r="A33" s="282"/>
      <c r="B33" s="282"/>
      <c r="C33" s="282"/>
      <c r="D33" s="282"/>
      <c r="E33" s="282"/>
      <c r="F33" s="282"/>
      <c r="G33" s="282"/>
      <c r="H33" s="282"/>
      <c r="I33" s="282"/>
    </row>
    <row r="34" spans="1:9" x14ac:dyDescent="0.2">
      <c r="A34" s="282"/>
      <c r="B34" s="282"/>
      <c r="C34" s="282"/>
      <c r="D34" s="282"/>
      <c r="E34" s="282"/>
      <c r="F34" s="282"/>
      <c r="G34" s="282"/>
      <c r="H34" s="282"/>
      <c r="I34" s="282"/>
    </row>
    <row r="35" spans="1:9" x14ac:dyDescent="0.2">
      <c r="A35" s="282"/>
      <c r="B35" s="282"/>
      <c r="C35" s="282"/>
      <c r="D35" s="282"/>
      <c r="E35" s="282"/>
      <c r="F35" s="282"/>
      <c r="G35" s="282"/>
      <c r="H35" s="282"/>
      <c r="I35" s="282"/>
    </row>
    <row r="36" spans="1:9" x14ac:dyDescent="0.2">
      <c r="A36" s="282"/>
      <c r="B36" s="282"/>
      <c r="C36" s="282"/>
      <c r="D36" s="282"/>
      <c r="E36" s="282"/>
      <c r="F36" s="282"/>
      <c r="G36" s="282"/>
      <c r="H36" s="282"/>
      <c r="I36" s="282"/>
    </row>
    <row r="37" spans="1:9" x14ac:dyDescent="0.2">
      <c r="A37" s="282"/>
      <c r="B37" s="282"/>
      <c r="C37" s="282"/>
      <c r="D37" s="282"/>
      <c r="E37" s="282"/>
      <c r="F37" s="282"/>
      <c r="G37" s="282"/>
      <c r="H37" s="282"/>
      <c r="I37" s="282"/>
    </row>
    <row r="38" spans="1:9" x14ac:dyDescent="0.2">
      <c r="A38" s="282"/>
      <c r="B38" s="282"/>
      <c r="C38" s="282"/>
      <c r="D38" s="282"/>
      <c r="E38" s="282"/>
      <c r="F38" s="282"/>
      <c r="G38" s="282"/>
      <c r="H38" s="282"/>
      <c r="I38" s="282"/>
    </row>
    <row r="39" spans="1:9" x14ac:dyDescent="0.2">
      <c r="A39" s="282"/>
      <c r="B39" s="282"/>
      <c r="C39" s="282"/>
      <c r="D39" s="282"/>
      <c r="E39" s="282"/>
      <c r="F39" s="282"/>
      <c r="G39" s="282"/>
      <c r="H39" s="282"/>
      <c r="I39" s="282"/>
    </row>
    <row r="40" spans="1:9" ht="162" customHeight="1" x14ac:dyDescent="0.2">
      <c r="A40" s="282"/>
      <c r="B40" s="282"/>
      <c r="C40" s="282"/>
      <c r="D40" s="282"/>
      <c r="E40" s="282"/>
      <c r="F40" s="282"/>
      <c r="G40" s="282"/>
      <c r="H40" s="282"/>
      <c r="I40" s="282"/>
    </row>
    <row r="43" spans="1:9" x14ac:dyDescent="0.2">
      <c r="A43" s="132" t="s">
        <v>536</v>
      </c>
    </row>
    <row r="45" spans="1:9" x14ac:dyDescent="0.2">
      <c r="A45" s="133" t="s">
        <v>537</v>
      </c>
    </row>
    <row r="46" spans="1:9" x14ac:dyDescent="0.2">
      <c r="A46" s="133" t="s">
        <v>569</v>
      </c>
    </row>
    <row r="47" spans="1:9" x14ac:dyDescent="0.2">
      <c r="A47" s="133"/>
    </row>
    <row r="48" spans="1:9" x14ac:dyDescent="0.2">
      <c r="A48" s="133" t="s">
        <v>538</v>
      </c>
    </row>
    <row r="49" spans="1:1" x14ac:dyDescent="0.2">
      <c r="A49" s="133" t="s">
        <v>572</v>
      </c>
    </row>
    <row r="50" spans="1:1" x14ac:dyDescent="0.2">
      <c r="A50" s="133" t="s">
        <v>539</v>
      </c>
    </row>
    <row r="51" spans="1:1" x14ac:dyDescent="0.2">
      <c r="A51" s="133"/>
    </row>
    <row r="52" spans="1:1" x14ac:dyDescent="0.2">
      <c r="A52" s="133" t="s">
        <v>540</v>
      </c>
    </row>
    <row r="53" spans="1:1" x14ac:dyDescent="0.2">
      <c r="A53" s="133" t="s">
        <v>541</v>
      </c>
    </row>
    <row r="54" spans="1:1" x14ac:dyDescent="0.2">
      <c r="A54" s="133" t="s">
        <v>542</v>
      </c>
    </row>
    <row r="55" spans="1:1" x14ac:dyDescent="0.2">
      <c r="A55" s="133"/>
    </row>
    <row r="56" spans="1:1" x14ac:dyDescent="0.2">
      <c r="A56" s="133" t="s">
        <v>543</v>
      </c>
    </row>
    <row r="57" spans="1:1" x14ac:dyDescent="0.2">
      <c r="A57" s="133" t="s">
        <v>570</v>
      </c>
    </row>
    <row r="58" spans="1:1" x14ac:dyDescent="0.2">
      <c r="A58" s="133"/>
    </row>
    <row r="59" spans="1:1" x14ac:dyDescent="0.2">
      <c r="A59" s="133" t="s">
        <v>544</v>
      </c>
    </row>
    <row r="60" spans="1:1" x14ac:dyDescent="0.2">
      <c r="A60" s="133" t="s">
        <v>570</v>
      </c>
    </row>
    <row r="62" spans="1:1" x14ac:dyDescent="0.2">
      <c r="A62" s="133" t="s">
        <v>545</v>
      </c>
    </row>
    <row r="63" spans="1:1" x14ac:dyDescent="0.2">
      <c r="A63" s="133" t="s">
        <v>570</v>
      </c>
    </row>
    <row r="65" spans="1:1" x14ac:dyDescent="0.2">
      <c r="A65" s="133" t="s">
        <v>546</v>
      </c>
    </row>
    <row r="66" spans="1:1" x14ac:dyDescent="0.2">
      <c r="A66" s="133" t="s">
        <v>571</v>
      </c>
    </row>
    <row r="67" spans="1:1" x14ac:dyDescent="0.2">
      <c r="A67" s="133" t="s">
        <v>547</v>
      </c>
    </row>
    <row r="68" spans="1:1" x14ac:dyDescent="0.2">
      <c r="A68" s="133"/>
    </row>
    <row r="69" spans="1:1" x14ac:dyDescent="0.2">
      <c r="A69" s="133" t="s">
        <v>548</v>
      </c>
    </row>
    <row r="70" spans="1:1" x14ac:dyDescent="0.2">
      <c r="A70" s="133" t="s">
        <v>570</v>
      </c>
    </row>
    <row r="72" spans="1:1" x14ac:dyDescent="0.2">
      <c r="A72" t="s">
        <v>549</v>
      </c>
    </row>
    <row r="73" spans="1:1" x14ac:dyDescent="0.2">
      <c r="A73" s="133" t="s">
        <v>569</v>
      </c>
    </row>
    <row r="74" spans="1:1" x14ac:dyDescent="0.2">
      <c r="A74" s="133"/>
    </row>
    <row r="75" spans="1:1" x14ac:dyDescent="0.2">
      <c r="A75" t="s">
        <v>550</v>
      </c>
    </row>
    <row r="76" spans="1:1" x14ac:dyDescent="0.2">
      <c r="A76" s="133" t="s">
        <v>570</v>
      </c>
    </row>
    <row r="78" spans="1:1" x14ac:dyDescent="0.2">
      <c r="A78" t="s">
        <v>551</v>
      </c>
    </row>
    <row r="79" spans="1:1" x14ac:dyDescent="0.2">
      <c r="A79" s="133" t="s">
        <v>570</v>
      </c>
    </row>
    <row r="81" spans="1:1" x14ac:dyDescent="0.2">
      <c r="A81" t="s">
        <v>552</v>
      </c>
    </row>
    <row r="82" spans="1:1" x14ac:dyDescent="0.2">
      <c r="A82" s="133" t="s">
        <v>570</v>
      </c>
    </row>
    <row r="84" spans="1:1" x14ac:dyDescent="0.2">
      <c r="A84" t="s">
        <v>553</v>
      </c>
    </row>
    <row r="85" spans="1:1" x14ac:dyDescent="0.2">
      <c r="A85" s="133" t="s">
        <v>570</v>
      </c>
    </row>
    <row r="87" spans="1:1" x14ac:dyDescent="0.2">
      <c r="A87" t="s">
        <v>554</v>
      </c>
    </row>
    <row r="88" spans="1:1" x14ac:dyDescent="0.2">
      <c r="A88" s="133" t="s">
        <v>570</v>
      </c>
    </row>
    <row r="90" spans="1:1" x14ac:dyDescent="0.2">
      <c r="A90" t="s">
        <v>555</v>
      </c>
    </row>
    <row r="91" spans="1:1" x14ac:dyDescent="0.2">
      <c r="A91" s="133" t="s">
        <v>570</v>
      </c>
    </row>
    <row r="93" spans="1:1" x14ac:dyDescent="0.2">
      <c r="A93" t="s">
        <v>556</v>
      </c>
    </row>
    <row r="94" spans="1:1" x14ac:dyDescent="0.2">
      <c r="A94" s="134" t="s">
        <v>557</v>
      </c>
    </row>
    <row r="96" spans="1:1" x14ac:dyDescent="0.2">
      <c r="A96" t="s">
        <v>558</v>
      </c>
    </row>
    <row r="97" spans="1:1" x14ac:dyDescent="0.2">
      <c r="A97" s="133" t="s">
        <v>559</v>
      </c>
    </row>
    <row r="99" spans="1:1" x14ac:dyDescent="0.2">
      <c r="A99" t="s">
        <v>560</v>
      </c>
    </row>
    <row r="100" spans="1:1" x14ac:dyDescent="0.2">
      <c r="A100" s="133" t="s">
        <v>570</v>
      </c>
    </row>
    <row r="102" spans="1:1" x14ac:dyDescent="0.2">
      <c r="A102" t="s">
        <v>561</v>
      </c>
    </row>
    <row r="103" spans="1:1" x14ac:dyDescent="0.2">
      <c r="A103" s="133" t="s">
        <v>562</v>
      </c>
    </row>
    <row r="105" spans="1:1" x14ac:dyDescent="0.2">
      <c r="A105" t="s">
        <v>563</v>
      </c>
    </row>
    <row r="106" spans="1:1" x14ac:dyDescent="0.2">
      <c r="A106" s="133" t="s">
        <v>564</v>
      </c>
    </row>
    <row r="108" spans="1:1" x14ac:dyDescent="0.2">
      <c r="A108" t="s">
        <v>565</v>
      </c>
    </row>
    <row r="109" spans="1:1" x14ac:dyDescent="0.2">
      <c r="A109" s="133" t="s">
        <v>566</v>
      </c>
    </row>
    <row r="111" spans="1:1" x14ac:dyDescent="0.2">
      <c r="A111" t="s">
        <v>567</v>
      </c>
    </row>
    <row r="112" spans="1:1" x14ac:dyDescent="0.2">
      <c r="A112" s="133" t="s">
        <v>570</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2022-02-22T22:59:51Z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