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ac\Desktop\"/>
    </mc:Choice>
  </mc:AlternateContent>
  <xr:revisionPtr revIDLastSave="0" documentId="13_ncr:1_{A51EA54C-37A7-4DE5-BD42-566AFF2610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truktura portfelja" sheetId="1" r:id="rId1"/>
    <sheet name="Diskont" sheetId="2" r:id="rId2"/>
  </sheets>
  <calcPr calcId="191029"/>
</workbook>
</file>

<file path=xl/calcChain.xml><?xml version="1.0" encoding="utf-8"?>
<calcChain xmlns="http://schemas.openxmlformats.org/spreadsheetml/2006/main">
  <c r="G9" i="1" l="1"/>
  <c r="G18" i="1"/>
  <c r="G8" i="1" l="1"/>
  <c r="G28" i="1" s="1"/>
  <c r="G32" i="1" l="1"/>
  <c r="H27" i="1"/>
  <c r="H30" i="1" l="1"/>
  <c r="H17" i="1"/>
  <c r="H11" i="1"/>
  <c r="H15" i="1"/>
  <c r="H19" i="1"/>
  <c r="H23" i="1"/>
  <c r="H7" i="1"/>
  <c r="H6" i="1"/>
  <c r="H25" i="1"/>
  <c r="H14" i="1"/>
  <c r="H22" i="1"/>
  <c r="H10" i="1"/>
  <c r="H12" i="1"/>
  <c r="H16" i="1"/>
  <c r="H20" i="1"/>
  <c r="H24" i="1"/>
  <c r="H8" i="1"/>
  <c r="H13" i="1"/>
  <c r="H21" i="1"/>
  <c r="H9" i="1"/>
  <c r="H18" i="1"/>
  <c r="H26" i="1"/>
  <c r="H3" i="2"/>
  <c r="G34" i="1"/>
  <c r="H5" i="2" s="1"/>
  <c r="H7" i="2" s="1"/>
  <c r="H28" i="1" l="1"/>
</calcChain>
</file>

<file path=xl/sharedStrings.xml><?xml version="1.0" encoding="utf-8"?>
<sst xmlns="http://schemas.openxmlformats.org/spreadsheetml/2006/main" count="40" uniqueCount="27">
  <si>
    <t>Struktura ulaganja investicijskog fonda na datum:</t>
  </si>
  <si>
    <t>Naziv investicijskog fonda: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</si>
  <si>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</si>
  <si>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</si>
  <si>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</si>
  <si>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</si>
  <si>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</si>
  <si>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</si>
  <si>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</si>
  <si>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</si>
  <si>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</si>
  <si>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</si>
  <si>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</si>
  <si>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</si>
  <si>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</si>
  <si>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</si>
  <si>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</si>
  <si>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</si>
  <si>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</si>
  <si>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</si>
  <si>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</si>
  <si>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</si>
  <si>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</si>
  <si>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</si>
  <si>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</si>
  <si>
    <t>31.01.2023.</t>
  </si>
  <si>
    <t>Vrijednost u EUR / Value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</si>
</sst>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0"/>
    <numFmt numFmtId="165" formatCode="###,###,###,###,##0.00"/>
    <numFmt numFmtId="166" formatCode="#,##0.00\ [$€-1]"/>
    <numFmt numFmtId="167" formatCode="###,###,###,###,##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2" fontId="7" fillId="0" borderId="1" xfId="0" applyNumberFormat="1" applyFont="1" applyBorder="1"/>
    <xf numFmtId="165" fontId="8" fillId="0" borderId="4" xfId="0" applyNumberFormat="1" applyFont="1" applyBorder="1" applyAlignment="1">
      <alignment horizontal="right"/>
    </xf>
    <xf numFmtId="165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5" fontId="11" fillId="0" borderId="4" xfId="0" applyNumberFormat="1" applyFont="1" applyBorder="1" applyAlignment="1">
      <alignment horizontal="right"/>
    </xf>
    <xf numFmtId="165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10" fontId="7" fillId="0" borderId="0" xfId="1" applyNumberFormat="1" applyFont="1"/>
    <xf numFmtId="166" fontId="7" fillId="0" borderId="0" xfId="0" applyNumberFormat="1" applyFont="1"/>
    <xf numFmtId="167" fontId="12" fillId="2" borderId="5" xfId="0" applyNumberFormat="1" applyFont="1" applyFill="1" applyBorder="1" applyAlignment="1">
      <alignment horizontal="right"/>
    </xf>
    <xf numFmtId="3" fontId="7" fillId="0" borderId="0" xfId="0" applyNumberFormat="1" applyFont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14" fontId="2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Normal="100" workbookViewId="0">
      <selection activeCell="D3" sqref="D3:H3"/>
    </sheetView>
  </sheetViews>
  <sheetFormatPr defaultColWidth="8.796875"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19" t="s">
        <v>0</v>
      </c>
      <c r="B2" s="19"/>
      <c r="C2" s="19"/>
      <c r="D2" s="19"/>
      <c r="E2" s="19"/>
      <c r="F2" s="21" t="s">
        <v>25</v>
      </c>
      <c r="G2" s="21"/>
      <c r="H2" s="21"/>
    </row>
    <row r="3" spans="1:8" ht="14.25" customHeight="1" x14ac:dyDescent="0.2">
      <c r="A3" s="19" t="s">
        <v>1</v>
      </c>
      <c r="B3" s="19"/>
      <c r="C3" s="19"/>
      <c r="D3" s="19" t="s">
        <v>24</v>
      </c>
      <c r="E3" s="19"/>
      <c r="F3" s="19"/>
      <c r="G3" s="19"/>
      <c r="H3" s="19"/>
    </row>
    <row r="5" spans="1:8" ht="38.25" x14ac:dyDescent="0.2">
      <c r="G5" s="5" t="s">
        <v>26</v>
      </c>
      <c r="H5" s="5" t="s">
        <v>2</v>
      </c>
    </row>
    <row r="6" spans="1:8" ht="14.25" customHeight="1" x14ac:dyDescent="0.3">
      <c r="A6" s="19" t="s">
        <v>3</v>
      </c>
      <c r="B6" s="19"/>
      <c r="C6" s="19"/>
      <c r="G6" s="8">
        <v>281250.43</v>
      </c>
      <c r="H6" s="11">
        <f>(G6/$G$32)*100</f>
        <v>5.1334377096059267</v>
      </c>
    </row>
    <row r="7" spans="1:8" ht="14.25" customHeight="1" x14ac:dyDescent="0.3">
      <c r="A7" s="19" t="s">
        <v>4</v>
      </c>
      <c r="B7" s="19"/>
      <c r="C7" s="19"/>
      <c r="G7" s="8">
        <v>171.14</v>
      </c>
      <c r="H7" s="11">
        <f t="shared" ref="H7:H26" si="0">(G7/$G$32)*100</f>
        <v>3.1236806628951938E-3</v>
      </c>
    </row>
    <row r="8" spans="1:8" ht="14.25" customHeight="1" x14ac:dyDescent="0.3">
      <c r="A8" s="19" t="s">
        <v>5</v>
      </c>
      <c r="B8" s="19"/>
      <c r="C8" s="19"/>
      <c r="D8" s="19"/>
      <c r="E8" s="19"/>
      <c r="F8" s="19"/>
      <c r="G8" s="8">
        <f>G9+G18</f>
        <v>5583980.6500000004</v>
      </c>
      <c r="H8" s="11">
        <f t="shared" si="0"/>
        <v>101.91990404572826</v>
      </c>
    </row>
    <row r="9" spans="1:8" ht="14.25" customHeight="1" x14ac:dyDescent="0.3">
      <c r="B9" s="19" t="s">
        <v>6</v>
      </c>
      <c r="C9" s="19"/>
      <c r="D9" s="19"/>
      <c r="E9" s="19"/>
      <c r="F9" s="19"/>
      <c r="G9" s="8">
        <f>G10+G15+G14</f>
        <v>2629221.19</v>
      </c>
      <c r="H9" s="11">
        <f t="shared" si="0"/>
        <v>47.989058020785848</v>
      </c>
    </row>
    <row r="10" spans="1:8" ht="15.75" customHeight="1" x14ac:dyDescent="0.3">
      <c r="C10" s="20" t="s">
        <v>7</v>
      </c>
      <c r="D10" s="20"/>
      <c r="E10" s="20"/>
      <c r="F10" s="20"/>
      <c r="G10" s="8">
        <v>2629221.19</v>
      </c>
      <c r="H10" s="11">
        <f t="shared" si="0"/>
        <v>47.989058020785848</v>
      </c>
    </row>
    <row r="11" spans="1:8" ht="15.75" x14ac:dyDescent="0.3">
      <c r="C11" s="20" t="s">
        <v>8</v>
      </c>
      <c r="D11" s="20"/>
      <c r="E11" s="20"/>
      <c r="F11" s="20"/>
      <c r="G11" s="8">
        <v>0</v>
      </c>
      <c r="H11" s="11">
        <f t="shared" si="0"/>
        <v>0</v>
      </c>
    </row>
    <row r="12" spans="1:8" ht="15.75" x14ac:dyDescent="0.3">
      <c r="C12" s="20" t="s">
        <v>9</v>
      </c>
      <c r="D12" s="20"/>
      <c r="E12" s="20"/>
      <c r="F12" s="20"/>
      <c r="G12" s="8">
        <v>0</v>
      </c>
      <c r="H12" s="11">
        <f t="shared" si="0"/>
        <v>0</v>
      </c>
    </row>
    <row r="13" spans="1:8" ht="15.75" x14ac:dyDescent="0.3">
      <c r="C13" s="20" t="s">
        <v>10</v>
      </c>
      <c r="D13" s="20"/>
      <c r="E13" s="20"/>
      <c r="F13" s="20"/>
      <c r="G13" s="8">
        <v>0</v>
      </c>
      <c r="H13" s="11">
        <f t="shared" si="0"/>
        <v>0</v>
      </c>
    </row>
    <row r="14" spans="1:8" ht="15.75" x14ac:dyDescent="0.3">
      <c r="C14" s="20" t="s">
        <v>11</v>
      </c>
      <c r="D14" s="20"/>
      <c r="E14" s="20"/>
      <c r="F14" s="20"/>
      <c r="G14" s="8">
        <v>0</v>
      </c>
      <c r="H14" s="11">
        <f t="shared" si="0"/>
        <v>0</v>
      </c>
    </row>
    <row r="15" spans="1:8" ht="15.75" x14ac:dyDescent="0.3">
      <c r="C15" s="20" t="s">
        <v>12</v>
      </c>
      <c r="D15" s="20"/>
      <c r="E15" s="20"/>
      <c r="F15" s="20"/>
      <c r="G15" s="8">
        <v>0</v>
      </c>
      <c r="H15" s="11">
        <f t="shared" si="0"/>
        <v>0</v>
      </c>
    </row>
    <row r="16" spans="1:8" ht="15.75" x14ac:dyDescent="0.3">
      <c r="C16" s="20" t="s">
        <v>13</v>
      </c>
      <c r="D16" s="20"/>
      <c r="E16" s="20"/>
      <c r="F16" s="20"/>
      <c r="G16" s="8">
        <v>0</v>
      </c>
      <c r="H16" s="11">
        <f t="shared" si="0"/>
        <v>0</v>
      </c>
    </row>
    <row r="17" spans="1:10" ht="15.75" x14ac:dyDescent="0.3">
      <c r="C17" s="20" t="s">
        <v>14</v>
      </c>
      <c r="D17" s="20"/>
      <c r="E17" s="3"/>
      <c r="F17" s="3"/>
      <c r="G17" s="8">
        <v>0</v>
      </c>
      <c r="H17" s="11">
        <f t="shared" si="0"/>
        <v>0</v>
      </c>
    </row>
    <row r="18" spans="1:10" ht="14.25" customHeight="1" x14ac:dyDescent="0.3">
      <c r="B18" s="19" t="s">
        <v>15</v>
      </c>
      <c r="C18" s="19"/>
      <c r="D18" s="19"/>
      <c r="E18" s="19"/>
      <c r="F18" s="19"/>
      <c r="G18" s="8">
        <f>SUM(G19:G27)</f>
        <v>2954759.46</v>
      </c>
      <c r="H18" s="11">
        <f t="shared" si="0"/>
        <v>53.930846024942412</v>
      </c>
    </row>
    <row r="19" spans="1:10" ht="15.75" customHeight="1" x14ac:dyDescent="0.3">
      <c r="C19" s="20" t="s">
        <v>7</v>
      </c>
      <c r="D19" s="20"/>
      <c r="E19" s="20"/>
      <c r="F19" s="20"/>
      <c r="G19" s="8">
        <v>2954759.46</v>
      </c>
      <c r="H19" s="11">
        <f t="shared" si="0"/>
        <v>53.930846024942412</v>
      </c>
    </row>
    <row r="20" spans="1:10" ht="15.75" x14ac:dyDescent="0.3">
      <c r="C20" s="20" t="s">
        <v>8</v>
      </c>
      <c r="D20" s="20"/>
      <c r="E20" s="20"/>
      <c r="F20" s="20"/>
      <c r="G20" s="8">
        <v>0</v>
      </c>
      <c r="H20" s="11">
        <f t="shared" si="0"/>
        <v>0</v>
      </c>
    </row>
    <row r="21" spans="1:10" ht="15.75" x14ac:dyDescent="0.3">
      <c r="C21" s="20" t="s">
        <v>9</v>
      </c>
      <c r="D21" s="20"/>
      <c r="E21" s="20"/>
      <c r="F21" s="20"/>
      <c r="G21" s="8">
        <v>0</v>
      </c>
      <c r="H21" s="11">
        <f t="shared" si="0"/>
        <v>0</v>
      </c>
    </row>
    <row r="22" spans="1:10" ht="15.75" x14ac:dyDescent="0.3">
      <c r="C22" s="20" t="s">
        <v>10</v>
      </c>
      <c r="D22" s="20"/>
      <c r="E22" s="20"/>
      <c r="F22" s="20"/>
      <c r="G22" s="8">
        <v>0</v>
      </c>
      <c r="H22" s="11">
        <f t="shared" si="0"/>
        <v>0</v>
      </c>
    </row>
    <row r="23" spans="1:10" ht="15.75" x14ac:dyDescent="0.3">
      <c r="C23" s="20" t="s">
        <v>11</v>
      </c>
      <c r="D23" s="20"/>
      <c r="E23" s="20"/>
      <c r="F23" s="20"/>
      <c r="G23" s="8">
        <v>0</v>
      </c>
      <c r="H23" s="11">
        <f t="shared" si="0"/>
        <v>0</v>
      </c>
    </row>
    <row r="24" spans="1:10" ht="15.75" x14ac:dyDescent="0.3">
      <c r="C24" s="20" t="s">
        <v>12</v>
      </c>
      <c r="D24" s="20"/>
      <c r="E24" s="20"/>
      <c r="F24" s="20"/>
      <c r="G24" s="8">
        <v>0</v>
      </c>
      <c r="H24" s="11">
        <f t="shared" si="0"/>
        <v>0</v>
      </c>
    </row>
    <row r="25" spans="1:10" ht="15.75" x14ac:dyDescent="0.3">
      <c r="C25" s="20" t="s">
        <v>13</v>
      </c>
      <c r="D25" s="20"/>
      <c r="E25" s="20"/>
      <c r="F25" s="20"/>
      <c r="G25" s="8">
        <v>0</v>
      </c>
      <c r="H25" s="11">
        <f t="shared" si="0"/>
        <v>0</v>
      </c>
    </row>
    <row r="26" spans="1:10" ht="15.75" x14ac:dyDescent="0.3">
      <c r="C26" s="20" t="s">
        <v>14</v>
      </c>
      <c r="D26" s="20"/>
      <c r="E26" s="3"/>
      <c r="F26" s="3"/>
      <c r="G26" s="8">
        <v>0</v>
      </c>
      <c r="H26" s="11">
        <f t="shared" si="0"/>
        <v>0</v>
      </c>
    </row>
    <row r="27" spans="1:10" ht="15" customHeight="1" thickBot="1" x14ac:dyDescent="0.35">
      <c r="A27" s="19" t="s">
        <v>16</v>
      </c>
      <c r="B27" s="19"/>
      <c r="C27" s="19"/>
      <c r="D27" s="19"/>
      <c r="G27" s="8">
        <v>0</v>
      </c>
      <c r="H27" s="11">
        <f t="shared" ref="H27" si="1">(G27/$G$28)*100</f>
        <v>0</v>
      </c>
    </row>
    <row r="28" spans="1:10" ht="15" customHeight="1" thickBot="1" x14ac:dyDescent="0.35">
      <c r="A28" s="19" t="s">
        <v>17</v>
      </c>
      <c r="B28" s="19"/>
      <c r="C28" s="19"/>
      <c r="D28" s="19"/>
      <c r="G28" s="9">
        <f>G8+G7+G6</f>
        <v>5865402.2199999997</v>
      </c>
      <c r="H28" s="12">
        <f>H8+H7+H6</f>
        <v>107.05646543599708</v>
      </c>
      <c r="J28"/>
    </row>
    <row r="29" spans="1:10" ht="16.5" customHeight="1" thickBot="1" x14ac:dyDescent="0.25">
      <c r="G29"/>
      <c r="H29" s="7"/>
    </row>
    <row r="30" spans="1:10" ht="15" customHeight="1" thickBot="1" x14ac:dyDescent="0.35">
      <c r="A30" s="19" t="s">
        <v>18</v>
      </c>
      <c r="B30" s="19"/>
      <c r="C30" s="19"/>
      <c r="D30" s="19"/>
      <c r="G30" s="9">
        <v>386609.14</v>
      </c>
      <c r="H30" s="13">
        <f>G30/G32*100</f>
        <v>7.0564654359970831</v>
      </c>
    </row>
    <row r="31" spans="1:10" ht="16.5" customHeight="1" thickBot="1" x14ac:dyDescent="0.25">
      <c r="G31"/>
      <c r="H31" s="14"/>
    </row>
    <row r="32" spans="1:10" ht="15" customHeight="1" thickBot="1" x14ac:dyDescent="0.35">
      <c r="A32" s="19" t="s">
        <v>19</v>
      </c>
      <c r="B32" s="19"/>
      <c r="C32" s="19"/>
      <c r="D32" s="19"/>
      <c r="G32" s="12">
        <f>G28-G30</f>
        <v>5478793.0800000001</v>
      </c>
      <c r="H32" s="12">
        <v>100</v>
      </c>
    </row>
    <row r="33" spans="1:8" ht="15" customHeight="1" thickBot="1" x14ac:dyDescent="0.35">
      <c r="A33" s="19" t="s">
        <v>20</v>
      </c>
      <c r="B33" s="19"/>
      <c r="C33" s="19"/>
      <c r="D33" s="19"/>
      <c r="E33" s="19"/>
      <c r="G33" s="17">
        <v>506000</v>
      </c>
      <c r="H33"/>
    </row>
    <row r="34" spans="1:8" ht="25.5" customHeight="1" thickBot="1" x14ac:dyDescent="0.35">
      <c r="A34" s="19" t="s">
        <v>21</v>
      </c>
      <c r="B34" s="19"/>
      <c r="C34" s="19"/>
      <c r="D34" s="19"/>
      <c r="E34" s="19"/>
      <c r="G34" s="12">
        <f>G32/G33</f>
        <v>10.827654308300396</v>
      </c>
      <c r="H34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D1" sqref="D1:H1"/>
    </sheetView>
  </sheetViews>
  <sheetFormatPr defaultColWidth="8.796875" defaultRowHeight="12.75" x14ac:dyDescent="0.2"/>
  <cols>
    <col min="1" max="7" width="8.796875" style="4"/>
    <col min="8" max="8" width="15" style="4" bestFit="1" customWidth="1"/>
    <col min="9" max="9" width="9.8984375" style="4" bestFit="1" customWidth="1"/>
    <col min="10" max="16384" width="8.796875" style="4"/>
  </cols>
  <sheetData>
    <row r="1" spans="1:9" x14ac:dyDescent="0.2">
      <c r="A1" s="19" t="s">
        <v>1</v>
      </c>
      <c r="B1" s="19"/>
      <c r="C1" s="19"/>
      <c r="D1" s="19" t="s">
        <v>24</v>
      </c>
      <c r="E1" s="19"/>
      <c r="F1" s="19"/>
      <c r="G1" s="19"/>
      <c r="H1" s="19"/>
    </row>
    <row r="2" spans="1:9" ht="15" customHeight="1" x14ac:dyDescent="0.2"/>
    <row r="3" spans="1:9" x14ac:dyDescent="0.2">
      <c r="A3" s="4" t="s">
        <v>19</v>
      </c>
      <c r="H3" s="16">
        <f>'Struktura portfelja'!G32</f>
        <v>5478793.0800000001</v>
      </c>
    </row>
    <row r="4" spans="1:9" x14ac:dyDescent="0.2">
      <c r="A4" s="4" t="s">
        <v>20</v>
      </c>
      <c r="H4" s="18">
        <v>506000</v>
      </c>
    </row>
    <row r="5" spans="1:9" x14ac:dyDescent="0.2">
      <c r="A5" s="4" t="s">
        <v>21</v>
      </c>
      <c r="H5" s="16">
        <f>'Struktura portfelja'!G34</f>
        <v>10.827654308300396</v>
      </c>
    </row>
    <row r="6" spans="1:9" x14ac:dyDescent="0.2">
      <c r="A6" s="4" t="s">
        <v>23</v>
      </c>
      <c r="H6" s="16">
        <v>9.2899999999999991</v>
      </c>
    </row>
    <row r="7" spans="1:9" x14ac:dyDescent="0.2">
      <c r="A7" s="4" t="s">
        <v>22</v>
      </c>
      <c r="H7" s="15">
        <f>((H6/H5)-1)*(-1)</f>
        <v>0.14201176584679498</v>
      </c>
      <c r="I7" s="6"/>
    </row>
    <row r="14" spans="1:9" ht="14.25" x14ac:dyDescent="0.2">
      <c r="H14" s="10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Luka Palac</cp:lastModifiedBy>
  <cp:lastPrinted>2017-10-02T12:49:47Z</cp:lastPrinted>
  <dcterms:created xsi:type="dcterms:W3CDTF">2008-05-28T10:01:55Z</dcterms:created>
  <dcterms:modified xsi:type="dcterms:W3CDTF">2023-02-16T14:53:10Z</dcterms:modified>
</cp:coreProperties>
</file>