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546A2F00-CDA7-43A6-8D6F-5972BCA81136}" xr6:coauthVersionLast="47" xr6:coauthVersionMax="47" xr10:uidLastSave="{00000000-0000-0000-0000-000000000000}"/>
  <bookViews>
    <workbookView xWindow="-7785" yWindow="2235" windowWidth="18900" windowHeight="11055" xr2:uid="{00000000-000D-0000-FFFF-FFFF00000000}"/>
  </bookViews>
  <sheets>
    <sheet name="Struktura portfelja" sheetId="1" r:id="rId1"/>
    <sheet name="Disko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8" i="1"/>
  <c r="G8" i="1" l="1"/>
  <c r="G28" i="1" s="1"/>
  <c r="G32" i="1" l="1"/>
  <c r="H27" i="1"/>
  <c r="H30" i="1" l="1"/>
  <c r="H17" i="1"/>
  <c r="H11" i="1"/>
  <c r="H15" i="1"/>
  <c r="H19" i="1"/>
  <c r="H23" i="1"/>
  <c r="H7" i="1"/>
  <c r="H6" i="1"/>
  <c r="H25" i="1"/>
  <c r="H14" i="1"/>
  <c r="H22" i="1"/>
  <c r="H10" i="1"/>
  <c r="H12" i="1"/>
  <c r="H16" i="1"/>
  <c r="H20" i="1"/>
  <c r="H24" i="1"/>
  <c r="H8" i="1"/>
  <c r="H13" i="1"/>
  <c r="H21" i="1"/>
  <c r="H9" i="1"/>
  <c r="H18" i="1"/>
  <c r="H26" i="1"/>
  <c r="H3" i="2"/>
  <c r="G34" i="1"/>
  <c r="H5" i="2" s="1"/>
  <c r="H7" i="2" s="1"/>
  <c r="H28" i="1" l="1"/>
</calcChain>
</file>

<file path=xl/sharedStrings.xml><?xml version="1.0" encoding="utf-8"?>
<sst xmlns="http://schemas.openxmlformats.org/spreadsheetml/2006/main" count="40" uniqueCount="27">
  <si>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</si>
  <si>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</si>
  <si>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</si>
  <si>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</si>
  <si>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</si>
  <si>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</si>
  <si>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</si>
  <si>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</si>
  <si>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</si>
  <si>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</si>
  <si>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</si>
  <si>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</si>
  <si>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</si>
  <si>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</si>
  <si>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</si>
  <si>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</si>
  <si>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</si>
  <si>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</si>
  <si>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</si>
  <si>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</si>
  <si>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</si>
  <si>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</si>
  <si>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</si>
  <si>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</si>
  <si>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</si>
  <si>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</si>
  <si>
    <t>31.05.2022.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</si>
</sst>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G4" sqref="G4"/>
    </sheetView>
  </sheetViews>
  <sheetFormatPr defaultColWidth="8.796875"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1" t="s">
        <v>26</v>
      </c>
      <c r="G2" s="21"/>
      <c r="H2" s="21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20" t="s">
        <v>4</v>
      </c>
      <c r="B6" s="20"/>
      <c r="C6" s="20"/>
      <c r="G6" s="11">
        <v>3309490.61</v>
      </c>
      <c r="H6" s="14">
        <f>(G6/$G$32)*100</f>
        <v>8.4498324317005924</v>
      </c>
    </row>
    <row r="7" spans="1:8" ht="14.25" customHeight="1" x14ac:dyDescent="0.3">
      <c r="A7" s="20" t="s">
        <v>5</v>
      </c>
      <c r="B7" s="20"/>
      <c r="C7" s="20"/>
      <c r="G7" s="11">
        <v>144871.79999999999</v>
      </c>
      <c r="H7" s="14">
        <f t="shared" ref="H7:H26" si="0">(G7/$G$32)*100</f>
        <v>0.36988847479426507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1">
        <f>G9+G18</f>
        <v>39403647.719999999</v>
      </c>
      <c r="H8" s="14">
        <f t="shared" si="0"/>
        <v>100.60588158966286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1">
        <f>G10+G15+G14</f>
        <v>18785451.989999998</v>
      </c>
      <c r="H9" s="14">
        <f t="shared" si="0"/>
        <v>47.963248782040338</v>
      </c>
    </row>
    <row r="10" spans="1:8" ht="15.75" customHeight="1" x14ac:dyDescent="0.3">
      <c r="C10" s="19" t="s">
        <v>8</v>
      </c>
      <c r="D10" s="19"/>
      <c r="E10" s="19"/>
      <c r="F10" s="19"/>
      <c r="G10" s="11">
        <v>18785451.989999998</v>
      </c>
      <c r="H10" s="14">
        <f t="shared" si="0"/>
        <v>47.963248782040338</v>
      </c>
    </row>
    <row r="11" spans="1:8" ht="15.75" x14ac:dyDescent="0.3">
      <c r="C11" s="19" t="s">
        <v>9</v>
      </c>
      <c r="D11" s="19"/>
      <c r="E11" s="19"/>
      <c r="F11" s="19"/>
      <c r="G11" s="11">
        <v>0</v>
      </c>
      <c r="H11" s="14">
        <f t="shared" si="0"/>
        <v>0</v>
      </c>
    </row>
    <row r="12" spans="1:8" ht="15.75" x14ac:dyDescent="0.3">
      <c r="C12" s="19" t="s">
        <v>10</v>
      </c>
      <c r="D12" s="19"/>
      <c r="E12" s="19"/>
      <c r="F12" s="19"/>
      <c r="G12" s="11">
        <v>0</v>
      </c>
      <c r="H12" s="14">
        <f t="shared" si="0"/>
        <v>0</v>
      </c>
    </row>
    <row r="13" spans="1:8" ht="15.75" x14ac:dyDescent="0.3">
      <c r="C13" s="19" t="s">
        <v>11</v>
      </c>
      <c r="D13" s="19"/>
      <c r="E13" s="19"/>
      <c r="F13" s="19"/>
      <c r="G13" s="11">
        <v>0</v>
      </c>
      <c r="H13" s="14">
        <f t="shared" si="0"/>
        <v>0</v>
      </c>
    </row>
    <row r="14" spans="1:8" ht="15.75" x14ac:dyDescent="0.3">
      <c r="C14" s="19" t="s">
        <v>12</v>
      </c>
      <c r="D14" s="19"/>
      <c r="E14" s="19"/>
      <c r="F14" s="19"/>
      <c r="G14" s="11">
        <v>0</v>
      </c>
      <c r="H14" s="14">
        <f t="shared" si="0"/>
        <v>0</v>
      </c>
    </row>
    <row r="15" spans="1:8" ht="15.75" x14ac:dyDescent="0.3">
      <c r="C15" s="19" t="s">
        <v>13</v>
      </c>
      <c r="D15" s="19"/>
      <c r="E15" s="19"/>
      <c r="F15" s="19"/>
      <c r="G15" s="11">
        <v>0</v>
      </c>
      <c r="H15" s="14">
        <f t="shared" si="0"/>
        <v>0</v>
      </c>
    </row>
    <row r="16" spans="1:8" ht="15.75" x14ac:dyDescent="0.3">
      <c r="C16" s="19" t="s">
        <v>14</v>
      </c>
      <c r="D16" s="19"/>
      <c r="E16" s="19"/>
      <c r="F16" s="19"/>
      <c r="G16" s="11">
        <v>0</v>
      </c>
      <c r="H16" s="14">
        <f t="shared" si="0"/>
        <v>0</v>
      </c>
    </row>
    <row r="17" spans="1:10" ht="15.75" x14ac:dyDescent="0.3">
      <c r="C17" s="19" t="s">
        <v>15</v>
      </c>
      <c r="D17" s="19"/>
      <c r="E17" s="3"/>
      <c r="F17" s="3"/>
      <c r="G17" s="11">
        <v>0</v>
      </c>
      <c r="H17" s="14">
        <f t="shared" si="0"/>
        <v>0</v>
      </c>
    </row>
    <row r="18" spans="1:10" ht="14.25" customHeight="1" x14ac:dyDescent="0.3">
      <c r="B18" s="20" t="s">
        <v>16</v>
      </c>
      <c r="C18" s="20"/>
      <c r="D18" s="20"/>
      <c r="E18" s="20"/>
      <c r="F18" s="20"/>
      <c r="G18" s="11">
        <f>SUM(G19:G27)</f>
        <v>20618195.73</v>
      </c>
      <c r="H18" s="14">
        <f t="shared" si="0"/>
        <v>52.642632807622526</v>
      </c>
    </row>
    <row r="19" spans="1:10" ht="15.75" customHeight="1" x14ac:dyDescent="0.3">
      <c r="C19" s="19" t="s">
        <v>8</v>
      </c>
      <c r="D19" s="19"/>
      <c r="E19" s="19"/>
      <c r="F19" s="19"/>
      <c r="G19" s="11">
        <v>20618195.73</v>
      </c>
      <c r="H19" s="14">
        <f t="shared" si="0"/>
        <v>52.642632807622526</v>
      </c>
    </row>
    <row r="20" spans="1:10" ht="15.75" x14ac:dyDescent="0.3">
      <c r="C20" s="19" t="s">
        <v>9</v>
      </c>
      <c r="D20" s="19"/>
      <c r="E20" s="19"/>
      <c r="F20" s="19"/>
      <c r="G20" s="11">
        <v>0</v>
      </c>
      <c r="H20" s="14">
        <f t="shared" si="0"/>
        <v>0</v>
      </c>
    </row>
    <row r="21" spans="1:10" ht="15.75" x14ac:dyDescent="0.3">
      <c r="C21" s="19" t="s">
        <v>10</v>
      </c>
      <c r="D21" s="19"/>
      <c r="E21" s="19"/>
      <c r="F21" s="19"/>
      <c r="G21" s="11">
        <v>0</v>
      </c>
      <c r="H21" s="14">
        <f t="shared" si="0"/>
        <v>0</v>
      </c>
    </row>
    <row r="22" spans="1:10" ht="15.75" x14ac:dyDescent="0.3">
      <c r="C22" s="19" t="s">
        <v>11</v>
      </c>
      <c r="D22" s="19"/>
      <c r="E22" s="19"/>
      <c r="F22" s="19"/>
      <c r="G22" s="11">
        <v>0</v>
      </c>
      <c r="H22" s="14">
        <f t="shared" si="0"/>
        <v>0</v>
      </c>
    </row>
    <row r="23" spans="1:10" ht="15.75" x14ac:dyDescent="0.3">
      <c r="C23" s="19" t="s">
        <v>12</v>
      </c>
      <c r="D23" s="19"/>
      <c r="E23" s="19"/>
      <c r="F23" s="19"/>
      <c r="G23" s="11">
        <v>0</v>
      </c>
      <c r="H23" s="14">
        <f t="shared" si="0"/>
        <v>0</v>
      </c>
    </row>
    <row r="24" spans="1:10" ht="15.75" x14ac:dyDescent="0.3">
      <c r="C24" s="19" t="s">
        <v>13</v>
      </c>
      <c r="D24" s="19"/>
      <c r="E24" s="19"/>
      <c r="F24" s="19"/>
      <c r="G24" s="11">
        <v>0</v>
      </c>
      <c r="H24" s="14">
        <f t="shared" si="0"/>
        <v>0</v>
      </c>
    </row>
    <row r="25" spans="1:10" ht="15.75" x14ac:dyDescent="0.3">
      <c r="C25" s="19" t="s">
        <v>14</v>
      </c>
      <c r="D25" s="19"/>
      <c r="E25" s="19"/>
      <c r="F25" s="19"/>
      <c r="G25" s="11">
        <v>0</v>
      </c>
      <c r="H25" s="14">
        <f t="shared" si="0"/>
        <v>0</v>
      </c>
    </row>
    <row r="26" spans="1:10" ht="15.75" x14ac:dyDescent="0.3">
      <c r="C26" s="19" t="s">
        <v>15</v>
      </c>
      <c r="D26" s="19"/>
      <c r="E26" s="3"/>
      <c r="F26" s="3"/>
      <c r="G26" s="11">
        <v>0</v>
      </c>
      <c r="H26" s="14">
        <f t="shared" si="0"/>
        <v>0</v>
      </c>
    </row>
    <row r="27" spans="1:10" ht="15" customHeight="1" thickBot="1" x14ac:dyDescent="0.35">
      <c r="A27" s="20" t="s">
        <v>17</v>
      </c>
      <c r="B27" s="20"/>
      <c r="C27" s="20"/>
      <c r="D27" s="20"/>
      <c r="G27" s="11">
        <v>0</v>
      </c>
      <c r="H27" s="14">
        <f t="shared" ref="H27" si="1">(G27/$G$28)*100</f>
        <v>0</v>
      </c>
    </row>
    <row r="28" spans="1:10" ht="15" customHeight="1" thickBot="1" x14ac:dyDescent="0.35">
      <c r="A28" s="20" t="s">
        <v>18</v>
      </c>
      <c r="B28" s="20"/>
      <c r="C28" s="20"/>
      <c r="D28" s="20"/>
      <c r="G28" s="12">
        <f>G8+G7+G6</f>
        <v>42858010.129999995</v>
      </c>
      <c r="H28" s="15">
        <f>H8+H7+H6</f>
        <v>109.42560249615772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20" t="s">
        <v>19</v>
      </c>
      <c r="B30" s="20"/>
      <c r="C30" s="20"/>
      <c r="D30" s="20"/>
      <c r="G30" s="12">
        <v>3691664.09</v>
      </c>
      <c r="H30" s="16">
        <f>G30/G32*100</f>
        <v>9.4256024961576959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20" t="s">
        <v>20</v>
      </c>
      <c r="B32" s="20"/>
      <c r="C32" s="20"/>
      <c r="D32" s="20"/>
      <c r="G32" s="15">
        <f>G28-G30</f>
        <v>39166346.039999992</v>
      </c>
      <c r="H32" s="15"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5">
        <v>506000</v>
      </c>
      <c r="H33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5">
        <f>G32/G33</f>
        <v>77.403845928853741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opLeftCell="C4" workbookViewId="0">
      <selection activeCell="H6" sqref="H6"/>
    </sheetView>
  </sheetViews>
  <sheetFormatPr defaultColWidth="8.796875" defaultRowHeight="12.75" x14ac:dyDescent="0.2"/>
  <cols>
    <col min="1" max="7" width="8.796875" style="4"/>
    <col min="8" max="8" width="15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/>
    <row r="3" spans="1:9" x14ac:dyDescent="0.2">
      <c r="A3" s="4" t="s">
        <v>20</v>
      </c>
      <c r="H3" s="9">
        <f>'Struktura portfelja'!G32</f>
        <v>39166346.039999992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f>'Struktura portfelja'!G34</f>
        <v>77.403845928853741</v>
      </c>
    </row>
    <row r="6" spans="1:9" x14ac:dyDescent="0.2">
      <c r="A6" s="4" t="s">
        <v>24</v>
      </c>
      <c r="H6" s="7">
        <v>52</v>
      </c>
    </row>
    <row r="7" spans="1:9" x14ac:dyDescent="0.2">
      <c r="A7" s="4" t="s">
        <v>23</v>
      </c>
      <c r="H7" s="18">
        <f>((H6/H5)-1)*(-1)</f>
        <v>0.32819875581122748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2022-06-13T09:38:30Z</dcterms:modified>
</cp:coreProperties>
</file>