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9AC99D30-97AF-4AD4-B66A-74E33A36ED2B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truktura portfelja" sheetId="1" r:id="rId1"/>
    <sheet name="Disko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8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7" i="1"/>
  <c r="H8" i="1"/>
  <c r="H9" i="1"/>
  <c r="H10" i="1"/>
  <c r="H6" i="1"/>
  <c r="G9" i="1"/>
  <c r="G18" i="1"/>
  <c r="G8" i="1" l="1"/>
  <c r="G28" i="1" s="1"/>
  <c r="G32" i="1" l="1"/>
  <c r="H27" i="1"/>
  <c r="H3" i="2" l="1"/>
  <c r="G34" i="1"/>
  <c r="H5" i="2" s="1"/>
  <c r="H7" i="2" s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<sst xmlns="http://schemas.openxmlformats.org/spreadsheetml/2006/main" count="39" uniqueCount="26">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</sst>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>
      <selection activeCell="J12" sqref="J12"/>
    </sheetView>
  </sheetViews>
  <sheetFormatPr defaultColWidth="8.81640625" defaultRowHeight="13.8" x14ac:dyDescent="0.25"/>
  <cols>
    <col min="1" max="4" width="8.81640625" style="2"/>
    <col min="5" max="5" width="8.36328125" style="2" customWidth="1"/>
    <col min="6" max="6" width="5.81640625" style="2" customWidth="1"/>
    <col min="7" max="7" width="11.36328125" style="2" customWidth="1"/>
    <col min="8" max="8" width="7.81640625" style="2" customWidth="1"/>
    <col min="9" max="16384" width="8.81640625" style="2"/>
  </cols>
  <sheetData>
    <row r="1" spans="1:8" s="1" customFormat="1" x14ac:dyDescent="0.25"/>
    <row r="2" spans="1:8" ht="14.25" customHeight="1" x14ac:dyDescent="0.25">
      <c r="A2" s="20" t="s">
        <v>0</v>
      </c>
      <c r="B2" s="20"/>
      <c r="C2" s="20"/>
      <c r="D2" s="20"/>
      <c r="E2" s="20"/>
      <c r="F2" s="21">
        <v>44651</v>
      </c>
      <c r="G2" s="21"/>
      <c r="H2" s="21"/>
    </row>
    <row r="3" spans="1:8" ht="14.25" customHeight="1" x14ac:dyDescent="0.25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50.4" x14ac:dyDescent="0.25">
      <c r="G5" s="6" t="s">
        <v>2</v>
      </c>
      <c r="H5" s="6" t="s">
        <v>3</v>
      </c>
    </row>
    <row r="6" spans="1:8" ht="14.25" customHeight="1" x14ac:dyDescent="0.35">
      <c r="A6" s="20" t="s">
        <v>4</v>
      </c>
      <c r="B6" s="20"/>
      <c r="C6" s="20"/>
      <c r="G6" s="11">
        <v>51549.24</v>
      </c>
      <c r="H6" s="14">
        <f>(G6/$G$32)*100</f>
        <v>0.12632741260793962</v>
      </c>
    </row>
    <row r="7" spans="1:8" ht="14.25" customHeight="1" x14ac:dyDescent="0.35">
      <c r="A7" s="20" t="s">
        <v>5</v>
      </c>
      <c r="B7" s="20"/>
      <c r="C7" s="20"/>
      <c r="G7" s="11">
        <v>492923.9</v>
      </c>
      <c r="H7" s="14">
        <f t="shared" ref="H7:H26" si="0">(G7/$G$32)*100</f>
        <v>1.2079673900064245</v>
      </c>
    </row>
    <row r="8" spans="1:8" ht="14.25" customHeight="1" x14ac:dyDescent="0.35">
      <c r="A8" s="20" t="s">
        <v>6</v>
      </c>
      <c r="B8" s="20"/>
      <c r="C8" s="20"/>
      <c r="D8" s="20"/>
      <c r="E8" s="20"/>
      <c r="F8" s="20"/>
      <c r="G8" s="11">
        <f>G9+G18</f>
        <v>42346098.659999996</v>
      </c>
      <c r="H8" s="14">
        <f t="shared" si="0"/>
        <v>103.77404356996027</v>
      </c>
    </row>
    <row r="9" spans="1:8" ht="14.25" customHeight="1" x14ac:dyDescent="0.35">
      <c r="B9" s="20" t="s">
        <v>7</v>
      </c>
      <c r="C9" s="20"/>
      <c r="D9" s="20"/>
      <c r="E9" s="20"/>
      <c r="F9" s="20"/>
      <c r="G9" s="11">
        <f>G10+G15+G14</f>
        <v>23145014.789999999</v>
      </c>
      <c r="H9" s="14">
        <f t="shared" si="0"/>
        <v>56.719552668345742</v>
      </c>
    </row>
    <row r="10" spans="1:8" ht="15.75" customHeight="1" x14ac:dyDescent="0.35">
      <c r="C10" s="19" t="s">
        <v>8</v>
      </c>
      <c r="D10" s="19"/>
      <c r="E10" s="19"/>
      <c r="F10" s="19"/>
      <c r="G10" s="11">
        <v>23145014.789999999</v>
      </c>
      <c r="H10" s="14">
        <f t="shared" si="0"/>
        <v>56.719552668345742</v>
      </c>
    </row>
    <row r="11" spans="1:8" ht="15" x14ac:dyDescent="0.35">
      <c r="C11" s="19" t="s">
        <v>9</v>
      </c>
      <c r="D11" s="19"/>
      <c r="E11" s="19"/>
      <c r="F11" s="19"/>
      <c r="G11" s="11">
        <v>0</v>
      </c>
      <c r="H11" s="14">
        <f t="shared" si="0"/>
        <v>0</v>
      </c>
    </row>
    <row r="12" spans="1:8" ht="15" x14ac:dyDescent="0.35">
      <c r="C12" s="19" t="s">
        <v>10</v>
      </c>
      <c r="D12" s="19"/>
      <c r="E12" s="19"/>
      <c r="F12" s="19"/>
      <c r="G12" s="11">
        <v>0</v>
      </c>
      <c r="H12" s="14">
        <f t="shared" si="0"/>
        <v>0</v>
      </c>
    </row>
    <row r="13" spans="1:8" ht="15" x14ac:dyDescent="0.35">
      <c r="C13" s="19" t="s">
        <v>11</v>
      </c>
      <c r="D13" s="19"/>
      <c r="E13" s="19"/>
      <c r="F13" s="19"/>
      <c r="G13" s="11">
        <v>0</v>
      </c>
      <c r="H13" s="14">
        <f t="shared" si="0"/>
        <v>0</v>
      </c>
    </row>
    <row r="14" spans="1:8" ht="15" x14ac:dyDescent="0.35">
      <c r="C14" s="19" t="s">
        <v>12</v>
      </c>
      <c r="D14" s="19"/>
      <c r="E14" s="19"/>
      <c r="F14" s="19"/>
      <c r="G14" s="11">
        <v>0</v>
      </c>
      <c r="H14" s="14">
        <f t="shared" si="0"/>
        <v>0</v>
      </c>
    </row>
    <row r="15" spans="1:8" ht="15" x14ac:dyDescent="0.35">
      <c r="C15" s="19" t="s">
        <v>13</v>
      </c>
      <c r="D15" s="19"/>
      <c r="E15" s="19"/>
      <c r="F15" s="19"/>
      <c r="G15" s="11">
        <v>0</v>
      </c>
      <c r="H15" s="14">
        <f t="shared" si="0"/>
        <v>0</v>
      </c>
    </row>
    <row r="16" spans="1:8" ht="15" x14ac:dyDescent="0.35">
      <c r="C16" s="19" t="s">
        <v>14</v>
      </c>
      <c r="D16" s="19"/>
      <c r="E16" s="19"/>
      <c r="F16" s="19"/>
      <c r="G16" s="11">
        <v>0</v>
      </c>
      <c r="H16" s="14">
        <f t="shared" si="0"/>
        <v>0</v>
      </c>
    </row>
    <row r="17" spans="1:10" ht="15" x14ac:dyDescent="0.35">
      <c r="C17" s="19" t="s">
        <v>15</v>
      </c>
      <c r="D17" s="19"/>
      <c r="E17" s="3"/>
      <c r="F17" s="3"/>
      <c r="G17" s="11">
        <v>0</v>
      </c>
      <c r="H17" s="14">
        <f t="shared" si="0"/>
        <v>0</v>
      </c>
    </row>
    <row r="18" spans="1:10" ht="14.25" customHeight="1" x14ac:dyDescent="0.35">
      <c r="B18" s="20" t="s">
        <v>16</v>
      </c>
      <c r="C18" s="20"/>
      <c r="D18" s="20"/>
      <c r="E18" s="20"/>
      <c r="F18" s="20"/>
      <c r="G18" s="11">
        <f>SUM(G19:G27)</f>
        <v>19201083.870000001</v>
      </c>
      <c r="H18" s="14">
        <f t="shared" si="0"/>
        <v>47.054490901614535</v>
      </c>
    </row>
    <row r="19" spans="1:10" ht="15.75" customHeight="1" x14ac:dyDescent="0.35">
      <c r="C19" s="19" t="s">
        <v>8</v>
      </c>
      <c r="D19" s="19"/>
      <c r="E19" s="19"/>
      <c r="F19" s="19"/>
      <c r="G19" s="11">
        <v>19201083.870000001</v>
      </c>
      <c r="H19" s="14">
        <f t="shared" si="0"/>
        <v>47.054490901614535</v>
      </c>
    </row>
    <row r="20" spans="1:10" ht="15" x14ac:dyDescent="0.35">
      <c r="C20" s="19" t="s">
        <v>9</v>
      </c>
      <c r="D20" s="19"/>
      <c r="E20" s="19"/>
      <c r="F20" s="19"/>
      <c r="G20" s="11">
        <v>0</v>
      </c>
      <c r="H20" s="14">
        <f t="shared" si="0"/>
        <v>0</v>
      </c>
    </row>
    <row r="21" spans="1:10" ht="15" x14ac:dyDescent="0.35">
      <c r="C21" s="19" t="s">
        <v>10</v>
      </c>
      <c r="D21" s="19"/>
      <c r="E21" s="19"/>
      <c r="F21" s="19"/>
      <c r="G21" s="11">
        <v>0</v>
      </c>
      <c r="H21" s="14">
        <f t="shared" si="0"/>
        <v>0</v>
      </c>
    </row>
    <row r="22" spans="1:10" ht="15" x14ac:dyDescent="0.35">
      <c r="C22" s="19" t="s">
        <v>11</v>
      </c>
      <c r="D22" s="19"/>
      <c r="E22" s="19"/>
      <c r="F22" s="19"/>
      <c r="G22" s="11">
        <v>0</v>
      </c>
      <c r="H22" s="14">
        <f t="shared" si="0"/>
        <v>0</v>
      </c>
    </row>
    <row r="23" spans="1:10" ht="15" x14ac:dyDescent="0.35">
      <c r="C23" s="19" t="s">
        <v>12</v>
      </c>
      <c r="D23" s="19"/>
      <c r="E23" s="19"/>
      <c r="F23" s="19"/>
      <c r="G23" s="11">
        <v>0</v>
      </c>
      <c r="H23" s="14">
        <f t="shared" si="0"/>
        <v>0</v>
      </c>
    </row>
    <row r="24" spans="1:10" ht="15" x14ac:dyDescent="0.35">
      <c r="C24" s="19" t="s">
        <v>13</v>
      </c>
      <c r="D24" s="19"/>
      <c r="E24" s="19"/>
      <c r="F24" s="19"/>
      <c r="G24" s="11">
        <v>0</v>
      </c>
      <c r="H24" s="14">
        <f t="shared" si="0"/>
        <v>0</v>
      </c>
    </row>
    <row r="25" spans="1:10" ht="15" x14ac:dyDescent="0.35">
      <c r="C25" s="19" t="s">
        <v>14</v>
      </c>
      <c r="D25" s="19"/>
      <c r="E25" s="19"/>
      <c r="F25" s="19"/>
      <c r="G25" s="11">
        <v>0</v>
      </c>
      <c r="H25" s="14">
        <f t="shared" si="0"/>
        <v>0</v>
      </c>
    </row>
    <row r="26" spans="1:10" ht="15" x14ac:dyDescent="0.35">
      <c r="C26" s="19" t="s">
        <v>15</v>
      </c>
      <c r="D26" s="19"/>
      <c r="E26" s="3"/>
      <c r="F26" s="3"/>
      <c r="G26" s="11">
        <v>0</v>
      </c>
      <c r="H26" s="14">
        <f t="shared" si="0"/>
        <v>0</v>
      </c>
    </row>
    <row r="27" spans="1:10" ht="15" customHeight="1" thickBot="1" x14ac:dyDescent="0.4">
      <c r="A27" s="20" t="s">
        <v>17</v>
      </c>
      <c r="B27" s="20"/>
      <c r="C27" s="20"/>
      <c r="D27" s="20"/>
      <c r="G27" s="11">
        <v>0</v>
      </c>
      <c r="H27" s="14">
        <f t="shared" ref="H27" si="1">(G27/$G$28)*100</f>
        <v>0</v>
      </c>
    </row>
    <row r="28" spans="1:10" ht="15" customHeight="1" thickBot="1" x14ac:dyDescent="0.4">
      <c r="A28" s="20" t="s">
        <v>18</v>
      </c>
      <c r="B28" s="20"/>
      <c r="C28" s="20"/>
      <c r="D28" s="20"/>
      <c r="G28" s="12">
        <f>G8+G7+G6</f>
        <v>42890571.799999997</v>
      </c>
      <c r="H28" s="15">
        <f>H8+H7+H6</f>
        <v>105.10833837257464</v>
      </c>
      <c r="J28"/>
    </row>
    <row r="29" spans="1:10" ht="16.5" customHeight="1" thickBot="1" x14ac:dyDescent="0.3">
      <c r="G29"/>
      <c r="H29" s="10"/>
    </row>
    <row r="30" spans="1:10" ht="15" customHeight="1" thickBot="1" x14ac:dyDescent="0.4">
      <c r="A30" s="20" t="s">
        <v>19</v>
      </c>
      <c r="B30" s="20"/>
      <c r="C30" s="20"/>
      <c r="D30" s="20"/>
      <c r="G30" s="12">
        <v>2084511.63</v>
      </c>
      <c r="H30" s="16">
        <f>G30/G32*100</f>
        <v>5.1083383725746252</v>
      </c>
    </row>
    <row r="31" spans="1:10" ht="16.5" customHeight="1" thickBot="1" x14ac:dyDescent="0.3">
      <c r="G31"/>
      <c r="H31" s="17"/>
    </row>
    <row r="32" spans="1:10" ht="15" customHeight="1" thickBot="1" x14ac:dyDescent="0.4">
      <c r="A32" s="20" t="s">
        <v>20</v>
      </c>
      <c r="B32" s="20"/>
      <c r="C32" s="20"/>
      <c r="D32" s="20"/>
      <c r="G32" s="15">
        <f>G28-G30</f>
        <v>40806060.169999994</v>
      </c>
      <c r="H32" s="15">
        <v>100</v>
      </c>
    </row>
    <row r="33" spans="1:8" ht="15" customHeight="1" thickBot="1" x14ac:dyDescent="0.4">
      <c r="A33" s="20" t="s">
        <v>21</v>
      </c>
      <c r="B33" s="20"/>
      <c r="C33" s="20"/>
      <c r="D33" s="20"/>
      <c r="E33" s="20"/>
      <c r="G33" s="15">
        <v>506000</v>
      </c>
      <c r="H33"/>
    </row>
    <row r="34" spans="1:8" ht="25.5" customHeight="1" thickBot="1" x14ac:dyDescent="0.4">
      <c r="A34" s="20" t="s">
        <v>22</v>
      </c>
      <c r="B34" s="20"/>
      <c r="C34" s="20"/>
      <c r="D34" s="20"/>
      <c r="E34" s="20"/>
      <c r="G34" s="15">
        <f>G32/G33</f>
        <v>80.644387687747027</v>
      </c>
      <c r="H3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H3" sqref="H3"/>
    </sheetView>
  </sheetViews>
  <sheetFormatPr defaultColWidth="8.81640625" defaultRowHeight="12.6" x14ac:dyDescent="0.2"/>
  <cols>
    <col min="1" max="7" width="8.81640625" style="4"/>
    <col min="8" max="8" width="15" style="4" bestFit="1" customWidth="1"/>
    <col min="9" max="9" width="9.90625" style="4" bestFit="1" customWidth="1"/>
    <col min="10" max="16384" width="8.8164062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/>
    <row r="3" spans="1:9" x14ac:dyDescent="0.2">
      <c r="A3" s="4" t="s">
        <v>20</v>
      </c>
      <c r="H3" s="9">
        <f>'Struktura portfelja'!G32</f>
        <v>40806060.169999994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f>'Struktura portfelja'!G34</f>
        <v>80.644387687747027</v>
      </c>
    </row>
    <row r="6" spans="1:9" x14ac:dyDescent="0.2">
      <c r="A6" s="4" t="s">
        <v>24</v>
      </c>
      <c r="H6" s="7">
        <v>51</v>
      </c>
    </row>
    <row r="7" spans="1:9" x14ac:dyDescent="0.2">
      <c r="A7" s="4" t="s">
        <v>23</v>
      </c>
      <c r="H7" s="18">
        <f>((H6/H5)-1)*(-1)</f>
        <v>0.3675939335360735</v>
      </c>
      <c r="I7" s="8"/>
    </row>
    <row r="14" spans="1:9" ht="13.8" x14ac:dyDescent="0.25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2022-04-15T08:55:44Z</dcterms:modified>
</cp:coreProperties>
</file>