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028E777A-41C0-4A66-B975-1B2359089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<sst xmlns="http://schemas.openxmlformats.org/spreadsheetml/2006/main" count="40" uniqueCount="27">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</sst>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###,###,###,###,##0.00"/>
    <numFmt numFmtId="166" formatCode="#,##0.00\ [$€-1]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2" fontId="7" fillId="0" borderId="1" xfId="0" applyNumberFormat="1" applyFont="1" applyBorder="1"/>
    <xf numFmtId="165" fontId="8" fillId="0" borderId="4" xfId="0" applyNumberFormat="1" applyFont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5" fontId="11" fillId="0" borderId="4" xfId="0" applyNumberFormat="1" applyFont="1" applyBorder="1" applyAlignment="1">
      <alignment horizontal="right"/>
    </xf>
    <xf numFmtId="165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166" fontId="7" fillId="0" borderId="0" xfId="0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G4" sqref="G4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8" t="s">
        <v>0</v>
      </c>
      <c r="B2" s="18"/>
      <c r="C2" s="18"/>
      <c r="D2" s="18"/>
      <c r="E2" s="18"/>
      <c r="F2" s="20" t="s">
        <v>26</v>
      </c>
      <c r="G2" s="20"/>
      <c r="H2" s="20"/>
    </row>
    <row r="3" spans="1:8" ht="14.25" customHeight="1" x14ac:dyDescent="0.2">
      <c r="A3" s="18" t="s">
        <v>1</v>
      </c>
      <c r="B3" s="18"/>
      <c r="C3" s="18"/>
      <c r="D3" s="18" t="s">
        <v>25</v>
      </c>
      <c r="E3" s="18"/>
      <c r="F3" s="18"/>
      <c r="G3" s="18"/>
      <c r="H3" s="18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8" t="s">
        <v>4</v>
      </c>
      <c r="B6" s="18"/>
      <c r="C6" s="18"/>
      <c r="G6" s="9">
        <v>281250.43</v>
      </c>
      <c r="H6" s="12">
        <f>(G6/$G$32)*100</f>
        <v>5.1334377096059267</v>
      </c>
    </row>
    <row r="7" spans="1:8" ht="14.25" customHeight="1" x14ac:dyDescent="0.3">
      <c r="A7" s="18" t="s">
        <v>5</v>
      </c>
      <c r="B7" s="18"/>
      <c r="C7" s="18"/>
      <c r="G7" s="9">
        <v>171.14</v>
      </c>
      <c r="H7" s="12">
        <f t="shared" ref="H7:H26" si="0">(G7/$G$32)*100</f>
        <v>3.1236806628951938E-3</v>
      </c>
    </row>
    <row r="8" spans="1:8" ht="14.25" customHeight="1" x14ac:dyDescent="0.3">
      <c r="A8" s="18" t="s">
        <v>6</v>
      </c>
      <c r="B8" s="18"/>
      <c r="C8" s="18"/>
      <c r="D8" s="18"/>
      <c r="E8" s="18"/>
      <c r="F8" s="18"/>
      <c r="G8" s="9">
        <f>G9+G18</f>
        <v>5583980.6500000004</v>
      </c>
      <c r="H8" s="12">
        <f t="shared" si="0"/>
        <v>101.91990404572826</v>
      </c>
    </row>
    <row r="9" spans="1:8" ht="14.25" customHeight="1" x14ac:dyDescent="0.3">
      <c r="B9" s="18" t="s">
        <v>7</v>
      </c>
      <c r="C9" s="18"/>
      <c r="D9" s="18"/>
      <c r="E9" s="18"/>
      <c r="F9" s="18"/>
      <c r="G9" s="9">
        <f>G10+G15+G14</f>
        <v>2629221.19</v>
      </c>
      <c r="H9" s="12">
        <f t="shared" si="0"/>
        <v>47.989058020785848</v>
      </c>
    </row>
    <row r="10" spans="1:8" ht="15.75" customHeight="1" x14ac:dyDescent="0.3">
      <c r="C10" s="19" t="s">
        <v>8</v>
      </c>
      <c r="D10" s="19"/>
      <c r="E10" s="19"/>
      <c r="F10" s="19"/>
      <c r="G10" s="9">
        <v>2629221.19</v>
      </c>
      <c r="H10" s="12">
        <f t="shared" si="0"/>
        <v>47.989058020785848</v>
      </c>
    </row>
    <row r="11" spans="1:8" ht="15.75" x14ac:dyDescent="0.3">
      <c r="C11" s="19" t="s">
        <v>9</v>
      </c>
      <c r="D11" s="19"/>
      <c r="E11" s="19"/>
      <c r="F11" s="19"/>
      <c r="G11" s="9">
        <v>0</v>
      </c>
      <c r="H11" s="12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9">
        <v>0</v>
      </c>
      <c r="H12" s="12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9">
        <v>0</v>
      </c>
      <c r="H13" s="12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9">
        <v>0</v>
      </c>
      <c r="H14" s="12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9">
        <v>0</v>
      </c>
      <c r="H15" s="12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9">
        <v>0</v>
      </c>
      <c r="H16" s="12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9">
        <v>0</v>
      </c>
      <c r="H17" s="12">
        <f t="shared" si="0"/>
        <v>0</v>
      </c>
    </row>
    <row r="18" spans="1:10" ht="14.25" customHeight="1" x14ac:dyDescent="0.3">
      <c r="B18" s="18" t="s">
        <v>16</v>
      </c>
      <c r="C18" s="18"/>
      <c r="D18" s="18"/>
      <c r="E18" s="18"/>
      <c r="F18" s="18"/>
      <c r="G18" s="9">
        <f>SUM(G19:G27)</f>
        <v>2954759.46</v>
      </c>
      <c r="H18" s="12">
        <f t="shared" si="0"/>
        <v>53.930846024942412</v>
      </c>
    </row>
    <row r="19" spans="1:10" ht="15.75" customHeight="1" x14ac:dyDescent="0.3">
      <c r="C19" s="19" t="s">
        <v>8</v>
      </c>
      <c r="D19" s="19"/>
      <c r="E19" s="19"/>
      <c r="F19" s="19"/>
      <c r="G19" s="9">
        <v>2954759.46</v>
      </c>
      <c r="H19" s="12">
        <f t="shared" si="0"/>
        <v>53.930846024942412</v>
      </c>
    </row>
    <row r="20" spans="1:10" ht="15.75" x14ac:dyDescent="0.3">
      <c r="C20" s="19" t="s">
        <v>9</v>
      </c>
      <c r="D20" s="19"/>
      <c r="E20" s="19"/>
      <c r="F20" s="19"/>
      <c r="G20" s="9">
        <v>0</v>
      </c>
      <c r="H20" s="12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9">
        <v>0</v>
      </c>
      <c r="H21" s="12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9">
        <v>0</v>
      </c>
      <c r="H22" s="12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9">
        <v>0</v>
      </c>
      <c r="H23" s="12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9">
        <v>0</v>
      </c>
      <c r="H24" s="12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9">
        <v>0</v>
      </c>
      <c r="H25" s="12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9">
        <v>0</v>
      </c>
      <c r="H26" s="12">
        <f t="shared" si="0"/>
        <v>0</v>
      </c>
    </row>
    <row r="27" spans="1:10" ht="15" customHeight="1" thickBot="1" x14ac:dyDescent="0.35">
      <c r="A27" s="18" t="s">
        <v>17</v>
      </c>
      <c r="B27" s="18"/>
      <c r="C27" s="18"/>
      <c r="D27" s="18"/>
      <c r="G27" s="9">
        <v>0</v>
      </c>
      <c r="H27" s="12">
        <f t="shared" ref="H27" si="1">(G27/$G$28)*100</f>
        <v>0</v>
      </c>
    </row>
    <row r="28" spans="1:10" ht="15" customHeight="1" thickBot="1" x14ac:dyDescent="0.35">
      <c r="A28" s="18" t="s">
        <v>18</v>
      </c>
      <c r="B28" s="18"/>
      <c r="C28" s="18"/>
      <c r="D28" s="18"/>
      <c r="G28" s="10">
        <f>G8+G7+G6</f>
        <v>5865402.2199999997</v>
      </c>
      <c r="H28" s="13">
        <f>H8+H7+H6</f>
        <v>107.05646543599708</v>
      </c>
      <c r="J28"/>
    </row>
    <row r="29" spans="1:10" ht="16.5" customHeight="1" thickBot="1" x14ac:dyDescent="0.25">
      <c r="G29"/>
      <c r="H29" s="8"/>
    </row>
    <row r="30" spans="1:10" ht="15" customHeight="1" thickBot="1" x14ac:dyDescent="0.35">
      <c r="A30" s="18" t="s">
        <v>19</v>
      </c>
      <c r="B30" s="18"/>
      <c r="C30" s="18"/>
      <c r="D30" s="18"/>
      <c r="G30" s="10">
        <v>386609.14</v>
      </c>
      <c r="H30" s="14">
        <f>G30/G32*100</f>
        <v>7.0564654359970831</v>
      </c>
    </row>
    <row r="31" spans="1:10" ht="16.5" customHeight="1" thickBot="1" x14ac:dyDescent="0.25">
      <c r="G31"/>
      <c r="H31" s="15"/>
    </row>
    <row r="32" spans="1:10" ht="15" customHeight="1" thickBot="1" x14ac:dyDescent="0.35">
      <c r="A32" s="18" t="s">
        <v>20</v>
      </c>
      <c r="B32" s="18"/>
      <c r="C32" s="18"/>
      <c r="D32" s="18"/>
      <c r="G32" s="13">
        <f>G28-G30</f>
        <v>5478793.0800000001</v>
      </c>
      <c r="H32" s="13">
        <v>100</v>
      </c>
    </row>
    <row r="33" spans="1:8" ht="15" customHeight="1" thickBot="1" x14ac:dyDescent="0.35">
      <c r="A33" s="18" t="s">
        <v>21</v>
      </c>
      <c r="B33" s="18"/>
      <c r="C33" s="18"/>
      <c r="D33" s="18"/>
      <c r="E33" s="18"/>
      <c r="G33" s="13">
        <v>506000</v>
      </c>
      <c r="H33"/>
    </row>
    <row r="34" spans="1:8" ht="25.5" customHeight="1" thickBot="1" x14ac:dyDescent="0.35">
      <c r="A34" s="18" t="s">
        <v>22</v>
      </c>
      <c r="B34" s="18"/>
      <c r="C34" s="18"/>
      <c r="D34" s="18"/>
      <c r="E34" s="18"/>
      <c r="G34" s="13">
        <f>G32/G33</f>
        <v>10.827654308300396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F21" sqref="F21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18" t="s">
        <v>1</v>
      </c>
      <c r="B1" s="18"/>
      <c r="C1" s="18"/>
      <c r="D1" s="18" t="s">
        <v>25</v>
      </c>
      <c r="E1" s="18"/>
      <c r="F1" s="18"/>
      <c r="G1" s="18"/>
      <c r="H1" s="18"/>
    </row>
    <row r="2" spans="1:9" ht="15" customHeight="1" x14ac:dyDescent="0.2"/>
    <row r="3" spans="1:9" x14ac:dyDescent="0.2">
      <c r="A3" s="4" t="s">
        <v>20</v>
      </c>
      <c r="H3" s="17">
        <f>'Struktura portfelja'!G32</f>
        <v>5478793.0800000001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7">
        <f>'Struktura portfelja'!G34</f>
        <v>10.827654308300396</v>
      </c>
    </row>
    <row r="6" spans="1:9" x14ac:dyDescent="0.2">
      <c r="A6" s="4" t="s">
        <v>24</v>
      </c>
      <c r="H6" s="17">
        <v>9.2899999999999991</v>
      </c>
    </row>
    <row r="7" spans="1:9" x14ac:dyDescent="0.2">
      <c r="A7" s="4" t="s">
        <v>23</v>
      </c>
      <c r="H7" s="16">
        <f>((H6/H5)-1)*(-1)</f>
        <v>0.14201176584679498</v>
      </c>
      <c r="I7" s="7"/>
    </row>
    <row r="14" spans="1:9" ht="14.25" x14ac:dyDescent="0.2">
      <c r="H14" s="11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2023-02-15T12:11:21Z</dcterms:modified>
</cp:coreProperties>
</file>