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saveExternalLinkValues="0" codeName="ThisWorkbook" defaultThemeVersion="124226"/>
  <mc:AlternateContent xmlns:mc="http://schemas.openxmlformats.org/markup-compatibility/2006">
    <mc:Choice Requires="x15">
      <x15ac:absPath xmlns:x15ac="http://schemas.microsoft.com/office/spreadsheetml/2010/11/ac" url="C:\Users\VMilanovic-Litre\Filr\My Files\IZVJEŠĆA\2022\GFI 2022\HANFA-BURZA\BRM KONSOLIDACIJA\"/>
    </mc:Choice>
  </mc:AlternateContent>
  <xr:revisionPtr revIDLastSave="0" documentId="13_ncr:1_{16A38E9E-4198-45D7-8BF2-FDD15B42CC9D}" xr6:coauthVersionLast="36" xr6:coauthVersionMax="36" xr10:uidLastSave="{00000000-0000-0000-0000-000000000000}"/>
  <bookViews>
    <workbookView xWindow="0" yWindow="0" windowWidth="23250" windowHeight="11175"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90" i="19" l="1"/>
  <c r="H90" i="19"/>
  <c r="I97" i="19"/>
  <c r="H97" i="19"/>
  <c r="I89" i="19" l="1"/>
  <c r="H107" i="19"/>
  <c r="I107" i="19"/>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3" i="19" s="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88" i="19" s="1"/>
  <c r="H108" i="19" s="1"/>
  <c r="H67" i="19"/>
  <c r="I66" i="19"/>
  <c r="I67" i="19"/>
  <c r="I88" i="19" s="1"/>
  <c r="I65" i="19"/>
  <c r="H65" i="19"/>
  <c r="I108" i="19" l="1"/>
</calcChain>
</file>

<file path=xl/sharedStrings.xml><?xml version="1.0" encoding="utf-8"?>
<sst xmlns="http://schemas.openxmlformats.org/spreadsheetml/2006/main" count="547" uniqueCount="483">
  <si>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</si>
  <si>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</si>
  <si>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</si>
  <si>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</si>
  <si>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</si>
  <si>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</si>
  <si>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</si>
  <si>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</si>
  <si>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</si>
  <si>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</si>
  <si>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</si>
  <si>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</si>
  <si>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</si>
  <si>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</si>
  <si>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</si>
  <si>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</si>
  <si>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</si>
  <si>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</si>
  <si>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</si>
  <si>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</si>
  <si>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</si>
  <si>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</si>
  <si>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</si>
  <si>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</si>
  <si>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</si>
  <si>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</si>
  <si>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</si>
  <si>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</si>
  <si>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</si>
  <si>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</si>
  <si>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</si>
  <si>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</si>
  <si>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</si>
  <si>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</si>
  <si>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</si>
  <si>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</si>
  <si>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</si>
  <si>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</si>
  <si>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</si>
  <si>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</si>
  <si>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</si>
  <si>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</si>
  <si>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</si>
  <si>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</si>
  <si>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</si>
  <si>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</si>
  <si>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</si>
  <si>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</si>
  <si>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</si>
  <si>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</si>
  <si>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</si>
  <si>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</si>
  <si>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</si>
  <si>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</si>
  <si>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</si>
  <si>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</si>
  <si>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</si>
  <si>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</si>
  <si>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</si>
  <si>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</si>
  <si>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</si>
  <si>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</si>
  <si>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</si>
  <si>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</si>
  <si>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</si>
  <si>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</si>
  <si>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</si>
  <si>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</si>
  <si>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</si>
  <si>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</si>
  <si>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</si>
  <si>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</si>
  <si>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</si>
  <si>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</si>
  <si>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</si>
  <si>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</si>
  <si>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</si>
  <si>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</si>
  <si>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</si>
  <si>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</si>
  <si>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</si>
  <si>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</si>
  <si>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</si>
  <si>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</si>
  <si>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</si>
  <si>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</si>
  <si>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</si>
  <si>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</si>
  <si>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</si>
  <si>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</si>
  <si>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</si>
  <si>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</si>
  <si>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</si>
  <si>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</si>
  <si>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</si>
  <si>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</si>
  <si>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</si>
  <si>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</si>
  <si>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</si>
  <si>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</si>
  <si>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</si>
  <si>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</si>
  <si>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</si>
  <si>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</si>
  <si>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</si>
  <si>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</si>
  <si>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</si>
  <si>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</si>
  <si>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</si>
  <si>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</si>
  <si>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</si>
  <si>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</si>
  <si>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</si>
  <si>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</si>
  <si>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</si>
  <si>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</si>
  <si>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</si>
  <si>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</si>
  <si>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</si>
  <si>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</si>
  <si>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</si>
  <si>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</si>
  <si>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</si>
  <si>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</si>
  <si>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</si>
  <si>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</si>
  <si>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</si>
  <si>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</si>
  <si>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</si>
  <si>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</si>
  <si>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</si>
  <si>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</si>
  <si>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</si>
  <si>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</si>
  <si>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</si>
  <si>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</si>
  <si>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</si>
  <si>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</si>
  <si>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</si>
  <si>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</si>
  <si>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</si>
  <si>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</si>
  <si>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</si>
  <si>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</si>
  <si>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</si>
  <si>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</si>
  <si>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</si>
  <si>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</si>
  <si>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</si>
  <si>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</si>
  <si>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</si>
  <si>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</si>
  <si>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</si>
  <si>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</si>
  <si>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</si>
  <si>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</si>
  <si>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</si>
  <si>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</si>
  <si>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</si>
  <si>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</si>
  <si>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</si>
  <si>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</si>
  <si>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</si>
  <si>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</si>
  <si>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</si>
  <si>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</si>
  <si>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</si>
  <si>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</si>
  <si>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</si>
  <si>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</si>
  <si>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</si>
  <si>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</si>
  <si>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</si>
  <si>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</si>
  <si>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</si>
  <si>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</si>
  <si>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</si>
  <si>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</si>
  <si>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</si>
  <si>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</si>
  <si>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</si>
  <si>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</si>
  <si>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</si>
  <si>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</si>
  <si>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</si>
  <si>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</si>
  <si>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</si>
  <si>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</si>
  <si>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</si>
  <si>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</si>
  <si>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</si>
  <si>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</si>
  <si>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</si>
  <si>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</si>
  <si>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</si>
  <si>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</si>
  <si>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</si>
  <si>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</si>
  <si>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</si>
  <si>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</si>
  <si>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</si>
  <si>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</si>
  <si>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</si>
  <si>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</si>
  <si>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</si>
  <si>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</si>
  <si>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</si>
  <si>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</si>
  <si>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</si>
  <si>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</si>
  <si>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</si>
  <si>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</si>
  <si>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</si>
  <si>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</si>
  <si>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</si>
  <si>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</si>
  <si>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</si>
  <si>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</si>
  <si>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</si>
  <si>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</si>
  <si>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</si>
  <si>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</si>
  <si>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</si>
  <si>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</si>
  <si>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</si>
  <si>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</si>
  <si>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</si>
  <si>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</si>
  <si>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</si>
  <si>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</si>
  <si>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</si>
  <si>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</si>
  <si>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</si>
  <si>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</si>
  <si>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</si>
  <si>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</si>
  <si>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</si>
  <si>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</si>
  <si>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</si>
  <si>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</si>
  <si>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</si>
  <si>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</si>
  <si>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</si>
  <si>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</si>
  <si>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</si>
  <si>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</si>
  <si>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</si>
  <si>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</si>
  <si>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</si>
  <si>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</si>
  <si>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</si>
  <si>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</si>
  <si>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</si>
  <si>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</si>
  <si>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</si>
  <si>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</si>
  <si>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</si>
  <si>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</si>
  <si>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</si>
  <si>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</si>
  <si>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</si>
  <si>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</si>
  <si>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</si>
  <si>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</si>
  <si>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</si>
  <si>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</si>
  <si>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</si>
  <si>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</si>
  <si>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</si>
  <si>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</si>
  <si>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</si>
  <si>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</si>
  <si>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</si>
  <si>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</si>
  <si>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</si>
  <si>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</si>
  <si>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</si>
  <si>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</si>
  <si>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</si>
  <si>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</si>
  <si>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</si>
  <si>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</si>
  <si>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</si>
  <si>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</si>
  <si>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</si>
  <si>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</si>
  <si>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</si>
  <si>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</si>
  <si>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</si>
  <si>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</si>
  <si>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</si>
  <si>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</si>
  <si>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</si>
  <si>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</si>
  <si>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</si>
  <si>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</si>
  <si>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</si>
  <si>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</si>
  <si>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</si>
  <si>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</si>
  <si>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</si>
  <si>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</si>
  <si>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</si>
  <si>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</si>
  <si>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</si>
  <si>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</si>
  <si>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</si>
  <si>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</si>
  <si>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</si>
  <si>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</si>
  <si>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</si>
  <si>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</si>
  <si>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</si>
  <si>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</si>
  <si>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</si>
  <si>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</si>
  <si>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</si>
  <si>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</si>
  <si>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</si>
  <si>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</si>
  <si>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</si>
  <si>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</si>
  <si>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</si>
  <si>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</si>
  <si>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</si>
  <si>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</si>
  <si>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</si>
  <si>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</si>
  <si>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</si>
  <si>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</si>
  <si>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</si>
  <si>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</si>
  <si>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</si>
  <si>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</si>
  <si>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</si>
  <si>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</si>
  <si>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</si>
  <si>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</si>
  <si>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</si>
  <si>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</si>
  <si>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</si>
  <si>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</si>
  <si>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</si>
  <si>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</si>
  <si>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</si>
  <si>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</si>
  <si>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</si>
  <si>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</si>
  <si>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</si>
  <si>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</si>
  <si>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</si>
  <si>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</si>
  <si>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</si>
  <si>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</si>
  <si>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</si>
  <si>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</si>
  <si>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</si>
  <si>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</si>
  <si>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</si>
  <si>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</si>
  <si>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</si>
  <si>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</si>
  <si>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</si>
  <si>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</si>
  <si>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</si>
  <si>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</si>
  <si>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</si>
  <si>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</si>
  <si>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</si>
  <si>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</si>
  <si>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</si>
  <si>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</si>
  <si>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</si>
  <si>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</si>
  <si>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</si>
  <si>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</si>
  <si>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</si>
  <si>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</si>
  <si>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</si>
  <si>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</si>
  <si>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</si>
  <si>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</si>
  <si>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</si>
  <si>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</si>
  <si>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</si>
  <si>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</si>
  <si>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</si>
  <si>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</si>
  <si>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</si>
  <si>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</si>
  <si>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</si>
  <si>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</si>
  <si>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</si>
  <si>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</si>
  <si>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</si>
  <si>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</si>
  <si>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</si>
  <si>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</si>
  <si>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</si>
  <si>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</si>
  <si>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</si>
  <si>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</si>
  <si>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</si>
  <si>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</si>
  <si>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</si>
  <si>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</si>
  <si>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</si>
  <si>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</si>
  <si>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</si>
  <si>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</si>
  <si>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</si>
  <si>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</si>
  <si>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</si>
  <si>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</si>
  <si>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</si>
  <si>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</si>
  <si>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</si>
  <si>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</si>
  <si>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</si>
  <si>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</si>
  <si>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</si>
  <si>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</si>
  <si>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</si>
  <si>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</si>
  <si>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</si>
  <si>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</si>
  <si>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</si>
  <si>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</si>
  <si>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</si>
  <si>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</si>
  <si>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</si>
  <si>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</si>
  <si>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</si>
  <si>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</si>
  <si>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</si>
  <si>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</si>
  <si>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</si>
  <si>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</si>
  <si>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</si>
  <si>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</si>
  <si>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</si>
  <si>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</si>
  <si>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</si>
  <si>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</si>
  <si>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</si>
  <si>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</si>
  <si>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Obveznik: BRODOMERKUR trgovina i usluge d.d. Split</t>
  </si>
  <si>
    <t>3141390</t>
  </si>
  <si>
    <t>HR</t>
  </si>
  <si>
    <t>060001850</t>
  </si>
  <si>
    <t>33956120458</t>
  </si>
  <si>
    <t>7478000060AH2U6LOU47</t>
  </si>
  <si>
    <t>330</t>
  </si>
  <si>
    <t>BRODOMERKUR trgovina i usluge d.d.</t>
  </si>
  <si>
    <t>SPLIT</t>
  </si>
  <si>
    <t>SOLINSKA 47</t>
  </si>
  <si>
    <t>www.brodomerkur.hr</t>
  </si>
  <si>
    <t>Milanović-Litre Vedran</t>
  </si>
  <si>
    <t>021/301-421</t>
  </si>
  <si>
    <t>vedran.milanovic-litre@brodomerkur.hr</t>
  </si>
  <si>
    <t>BRODOMERKUR ENERGETIKA d.o.o.</t>
  </si>
  <si>
    <t>brodomerkur@brodomerkur.hr</t>
  </si>
  <si>
    <t>BILJEŠKE UZ FINANCIJSKE IZVJEŠTAJE - GFI</t>
  </si>
  <si>
    <t>Naziv izdavatelja:</t>
  </si>
  <si>
    <t>BRODOMERKUR d.d.</t>
  </si>
  <si>
    <t>OIB:</t>
  </si>
  <si>
    <t>Izvještajno razdoblje:</t>
  </si>
  <si>
    <t>Bilješke uz financijske izvještaje priložene su u revidiranom financijskom izvještaju Brodomerkur d.d. dostupnom na internet stranici Zagrebačke burze kao i u službenom registru propisanih informacija pri Hrvatskoj agenciji za nadzor financijskih usluga.</t>
  </si>
  <si>
    <t>Bilanca</t>
  </si>
  <si>
    <t>1. (AOP 097) i (AOP 101) GFI-POD stavke "Obveze za zajmove , depozite i slično poduzetnika unutar grupe"  i "Obveze prema bankama i drugim financijskim institucijama"  u revidiranom izvještaju  prikazana je pod pozicijama "Obveze s osnove kredita i pozajmica,</t>
  </si>
  <si>
    <t>Račun dobiti i gubitka</t>
  </si>
  <si>
    <t>5. (AOP 11) stavka "Trošak prodane robe" i (AOP 018) stavka "Ostali troškovi", dio, u revidiranom izvještaju  prikazana je pod pozicijama "Troškovi osnovne djelatnosti".</t>
  </si>
  <si>
    <t>Rekapitulacija usporedbe GFI-POD i revidiranih konsolidiranih izvještaja za 2021. godinu</t>
  </si>
  <si>
    <t xml:space="preserve">7. (AOP 038) stavke "Tečajne razlike i ostali financijski prihodi" u revidiranom izvještaju su netirane s "Tečajnim razlikama i ostalim rashodima" (AOP 045 i 048) </t>
  </si>
  <si>
    <t>u razdoblju 01.01.2022. do 31.12.2022.</t>
  </si>
  <si>
    <t xml:space="preserve">stanje na dan 31.12.2022. </t>
  </si>
  <si>
    <t>KPMG Croatia d.o.o.</t>
  </si>
  <si>
    <t>Joško Džida</t>
  </si>
  <si>
    <t>01.01.2022. -31.12.2022.</t>
  </si>
  <si>
    <t>2. (AOP 091)  stavke "Rezerviranja za mirovine, otpremnine i slične obveze" u revidiranom izvještaju  prikazana je na poziciji Obveze prema dobavljačima i ostale obveze (odgovaralo bi AOP-u 117), (AOP 123) stavke "Ostale kratkoročne obveze" (dio) u revidiranom izvještaju prikazan na poziciji Obveze za najmove..</t>
  </si>
  <si>
    <t xml:space="preserve">3. (AOP 006) stavke "Ostali poslovni prihodi (izvan grupe" dio koji se odnosi na Prihode od naknadnih odobrenja  u revidiranom izvještaju je "netiran" s Troškovima prodane robe (AOP 011). </t>
  </si>
  <si>
    <t>4. (AOP 012) stavke "Ostali vanjski troškovi", dio,  u revidiranom izvještaju  prikazana je pod pozicijama "Trošak prodane robe".</t>
  </si>
  <si>
    <t>6. (AOP 018) GFI-POD stavka "Ostali troškovi", dio,  u revidiranom izvještaju  prikazana je pod pozicijoma "Troškovi zaposlenih".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</si>
</sst>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name val="Arial"/>
      <family val="2"/>
      <charset val="238"/>
    </font>
    <font>
      <b/>
      <sz val="14"/>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9" fillId="0" borderId="0"/>
    <xf numFmtId="0" fontId="2" fillId="0" borderId="0"/>
  </cellStyleXfs>
  <cellXfs count="264">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3" fontId="5" fillId="0" borderId="31" xfId="0" applyNumberFormat="1" applyFont="1" applyFill="1" applyBorder="1" applyAlignment="1" applyProtection="1">
      <alignment horizontal="right" vertical="center" shrinkToFit="1"/>
      <protection locked="0"/>
    </xf>
    <xf numFmtId="0" fontId="4" fillId="11" borderId="4" xfId="0" applyFont="1" applyFill="1" applyBorder="1" applyAlignment="1" applyProtection="1">
      <alignment horizontal="center" vertical="center"/>
      <protection locked="0"/>
    </xf>
    <xf numFmtId="0" fontId="27" fillId="0" borderId="0" xfId="0" applyFont="1"/>
    <xf numFmtId="0" fontId="27" fillId="0" borderId="0" xfId="0" applyFont="1" applyAlignment="1">
      <alignment horizontal="left"/>
    </xf>
    <xf numFmtId="0" fontId="40" fillId="0" borderId="0" xfId="0" applyFont="1"/>
    <xf numFmtId="0" fontId="0" fillId="0" borderId="0" xfId="0" applyFill="1"/>
    <xf numFmtId="0" fontId="0" fillId="0" borderId="0" xfId="5" applyFont="1"/>
    <xf numFmtId="0" fontId="28" fillId="10" borderId="0" xfId="0" applyFont="1" applyFill="1" applyBorder="1"/>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0" applyFont="1" applyAlignment="1">
      <alignment horizontal="left" vertical="center" wrapText="1"/>
    </xf>
    <xf numFmtId="0" fontId="2" fillId="0" borderId="0" xfId="5" applyFont="1" applyAlignment="1">
      <alignment horizontal="left" vertical="center" wrapText="1"/>
    </xf>
    <xf numFmtId="0" fontId="8" fillId="0" borderId="0" xfId="0" applyFont="1" applyAlignment="1">
      <alignment horizontal="left" wrapText="1"/>
    </xf>
    <xf numFmtId="0" fontId="40" fillId="0" borderId="0" xfId="4" applyFont="1" applyFill="1" applyBorder="1" applyAlignment="1" applyProtection="1">
      <alignment horizontal="left" vertical="top" wrapText="1"/>
    </xf>
  </cellXfs>
  <cellStyles count="7">
    <cellStyle name="Hyperlink 2" xfId="2" xr:uid="{00000000-0005-0000-0000-000000000000}"/>
    <cellStyle name="Normal" xfId="0" builtinId="0"/>
    <cellStyle name="Normal 2" xfId="3" xr:uid="{00000000-0005-0000-0000-000002000000}"/>
    <cellStyle name="Normal 2 2" xfId="6" xr:uid="{00000000-0005-0000-0000-000003000000}"/>
    <cellStyle name="Normal 3" xfId="5" xr:uid="{00000000-0005-0000-0000-000004000000}"/>
    <cellStyle name="Normal 3 2" xfId="4" xr:uid="{00000000-0005-0000-0000-000005000000}"/>
    <cellStyle name="Style 1" xfId="1" xr:uid="{00000000-0005-0000-0000-000006000000}"/>
  </cellStyles>
  <dxfs count="4">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5" workbookViewId="0">
      <selection activeCell="D63" sqref="D63"/>
    </sheetView>
  </sheetViews>
  <sheetFormatPr defaultRowHeight="12.75" x14ac:dyDescent="0.2"/>
  <cols>
    <col min="9" max="9" width="13.42578125" customWidth="1"/>
  </cols>
  <sheetData>
    <row r="1" spans="1:10" ht="15.75" x14ac:dyDescent="0.2">
      <c r="A1" s="126"/>
      <c r="B1" s="127"/>
      <c r="C1" s="127"/>
      <c r="D1" s="17"/>
      <c r="E1" s="17"/>
      <c r="F1" s="17"/>
      <c r="G1" s="17"/>
      <c r="H1" s="17"/>
      <c r="I1" s="17"/>
      <c r="J1" s="18"/>
    </row>
    <row r="2" spans="1:10" ht="14.45" customHeight="1" x14ac:dyDescent="0.2">
      <c r="A2" s="128" t="s">
        <v>319</v>
      </c>
      <c r="B2" s="129"/>
      <c r="C2" s="129"/>
      <c r="D2" s="129"/>
      <c r="E2" s="129"/>
      <c r="F2" s="129"/>
      <c r="G2" s="129"/>
      <c r="H2" s="129"/>
      <c r="I2" s="129"/>
      <c r="J2" s="130"/>
    </row>
    <row r="3" spans="1:10" ht="15" x14ac:dyDescent="0.2">
      <c r="A3" s="54"/>
      <c r="B3" s="55"/>
      <c r="C3" s="55"/>
      <c r="D3" s="55"/>
      <c r="E3" s="55"/>
      <c r="F3" s="55"/>
      <c r="G3" s="55"/>
      <c r="H3" s="55"/>
      <c r="I3" s="55"/>
      <c r="J3" s="56"/>
    </row>
    <row r="4" spans="1:10" ht="33.6" customHeight="1" x14ac:dyDescent="0.2">
      <c r="A4" s="131" t="s">
        <v>304</v>
      </c>
      <c r="B4" s="132"/>
      <c r="C4" s="132"/>
      <c r="D4" s="132"/>
      <c r="E4" s="133">
        <v>44562</v>
      </c>
      <c r="F4" s="134"/>
      <c r="G4" s="62" t="s">
        <v>0</v>
      </c>
      <c r="H4" s="133">
        <v>44926</v>
      </c>
      <c r="I4" s="134"/>
      <c r="J4" s="19"/>
    </row>
    <row r="5" spans="1:10" s="67" customFormat="1" ht="10.15" customHeight="1" x14ac:dyDescent="0.25">
      <c r="A5" s="135"/>
      <c r="B5" s="136"/>
      <c r="C5" s="136"/>
      <c r="D5" s="136"/>
      <c r="E5" s="136"/>
      <c r="F5" s="136"/>
      <c r="G5" s="136"/>
      <c r="H5" s="136"/>
      <c r="I5" s="136"/>
      <c r="J5" s="137"/>
    </row>
    <row r="6" spans="1:10" ht="20.45" customHeight="1" x14ac:dyDescent="0.2">
      <c r="A6" s="57"/>
      <c r="B6" s="68" t="s">
        <v>324</v>
      </c>
      <c r="C6" s="58"/>
      <c r="D6" s="58"/>
      <c r="E6" s="80">
        <v>2022</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140" t="s">
        <v>325</v>
      </c>
      <c r="B8" s="141"/>
      <c r="C8" s="141"/>
      <c r="D8" s="141"/>
      <c r="E8" s="141"/>
      <c r="F8" s="141"/>
      <c r="G8" s="141"/>
      <c r="H8" s="141"/>
      <c r="I8" s="141"/>
      <c r="J8" s="20"/>
    </row>
    <row r="9" spans="1:10" ht="14.25" x14ac:dyDescent="0.2">
      <c r="A9" s="21"/>
      <c r="B9" s="51"/>
      <c r="C9" s="51"/>
      <c r="D9" s="51"/>
      <c r="E9" s="139"/>
      <c r="F9" s="139"/>
      <c r="G9" s="112"/>
      <c r="H9" s="112"/>
      <c r="I9" s="60"/>
      <c r="J9" s="61"/>
    </row>
    <row r="10" spans="1:10" ht="25.9" customHeight="1" x14ac:dyDescent="0.2">
      <c r="A10" s="142" t="s">
        <v>305</v>
      </c>
      <c r="B10" s="143"/>
      <c r="C10" s="144" t="s">
        <v>447</v>
      </c>
      <c r="D10" s="145"/>
      <c r="E10" s="52"/>
      <c r="F10" s="146" t="s">
        <v>326</v>
      </c>
      <c r="G10" s="147"/>
      <c r="H10" s="148" t="s">
        <v>448</v>
      </c>
      <c r="I10" s="149"/>
      <c r="J10" s="22"/>
    </row>
    <row r="11" spans="1:10" ht="15.6" customHeight="1" x14ac:dyDescent="0.2">
      <c r="A11" s="21"/>
      <c r="B11" s="51"/>
      <c r="C11" s="51"/>
      <c r="D11" s="51"/>
      <c r="E11" s="138"/>
      <c r="F11" s="138"/>
      <c r="G11" s="138"/>
      <c r="H11" s="138"/>
      <c r="I11" s="53"/>
      <c r="J11" s="22"/>
    </row>
    <row r="12" spans="1:10" ht="21" customHeight="1" x14ac:dyDescent="0.2">
      <c r="A12" s="113" t="s">
        <v>320</v>
      </c>
      <c r="B12" s="143"/>
      <c r="C12" s="144" t="s">
        <v>449</v>
      </c>
      <c r="D12" s="145"/>
      <c r="E12" s="152"/>
      <c r="F12" s="138"/>
      <c r="G12" s="138"/>
      <c r="H12" s="138"/>
      <c r="I12" s="53"/>
      <c r="J12" s="22"/>
    </row>
    <row r="13" spans="1:10" ht="10.9" customHeight="1" x14ac:dyDescent="0.2">
      <c r="A13" s="52"/>
      <c r="B13" s="53"/>
      <c r="C13" s="51"/>
      <c r="D13" s="51"/>
      <c r="E13" s="112"/>
      <c r="F13" s="112"/>
      <c r="G13" s="112"/>
      <c r="H13" s="112"/>
      <c r="I13" s="51"/>
      <c r="J13" s="23"/>
    </row>
    <row r="14" spans="1:10" ht="22.9" customHeight="1" x14ac:dyDescent="0.2">
      <c r="A14" s="113" t="s">
        <v>306</v>
      </c>
      <c r="B14" s="153"/>
      <c r="C14" s="144" t="s">
        <v>450</v>
      </c>
      <c r="D14" s="145"/>
      <c r="E14" s="150"/>
      <c r="F14" s="151"/>
      <c r="G14" s="66" t="s">
        <v>327</v>
      </c>
      <c r="H14" s="148" t="s">
        <v>451</v>
      </c>
      <c r="I14" s="149"/>
      <c r="J14" s="63"/>
    </row>
    <row r="15" spans="1:10" ht="14.45" customHeight="1" x14ac:dyDescent="0.2">
      <c r="A15" s="52"/>
      <c r="B15" s="53"/>
      <c r="C15" s="51"/>
      <c r="D15" s="51"/>
      <c r="E15" s="112"/>
      <c r="F15" s="112"/>
      <c r="G15" s="112"/>
      <c r="H15" s="112"/>
      <c r="I15" s="51"/>
      <c r="J15" s="23"/>
    </row>
    <row r="16" spans="1:10" ht="13.15" customHeight="1" x14ac:dyDescent="0.2">
      <c r="A16" s="113" t="s">
        <v>328</v>
      </c>
      <c r="B16" s="153"/>
      <c r="C16" s="144" t="s">
        <v>452</v>
      </c>
      <c r="D16" s="145"/>
      <c r="E16" s="59"/>
      <c r="F16" s="59"/>
      <c r="G16" s="59"/>
      <c r="H16" s="59"/>
      <c r="I16" s="59"/>
      <c r="J16" s="63"/>
    </row>
    <row r="17" spans="1:10" ht="14.45" customHeight="1" x14ac:dyDescent="0.2">
      <c r="A17" s="154"/>
      <c r="B17" s="155"/>
      <c r="C17" s="155"/>
      <c r="D17" s="155"/>
      <c r="E17" s="155"/>
      <c r="F17" s="155"/>
      <c r="G17" s="155"/>
      <c r="H17" s="155"/>
      <c r="I17" s="155"/>
      <c r="J17" s="156"/>
    </row>
    <row r="18" spans="1:10" x14ac:dyDescent="0.2">
      <c r="A18" s="142" t="s">
        <v>307</v>
      </c>
      <c r="B18" s="143"/>
      <c r="C18" s="157" t="s">
        <v>453</v>
      </c>
      <c r="D18" s="158"/>
      <c r="E18" s="158"/>
      <c r="F18" s="158"/>
      <c r="G18" s="158"/>
      <c r="H18" s="158"/>
      <c r="I18" s="158"/>
      <c r="J18" s="159"/>
    </row>
    <row r="19" spans="1:10" ht="14.25" x14ac:dyDescent="0.2">
      <c r="A19" s="21"/>
      <c r="B19" s="51"/>
      <c r="C19" s="65"/>
      <c r="D19" s="51"/>
      <c r="E19" s="112"/>
      <c r="F19" s="112"/>
      <c r="G19" s="112"/>
      <c r="H19" s="112"/>
      <c r="I19" s="51"/>
      <c r="J19" s="23"/>
    </row>
    <row r="20" spans="1:10" ht="14.25" x14ac:dyDescent="0.2">
      <c r="A20" s="142" t="s">
        <v>308</v>
      </c>
      <c r="B20" s="143"/>
      <c r="C20" s="148">
        <v>21000</v>
      </c>
      <c r="D20" s="149"/>
      <c r="E20" s="112"/>
      <c r="F20" s="112"/>
      <c r="G20" s="157" t="s">
        <v>454</v>
      </c>
      <c r="H20" s="158"/>
      <c r="I20" s="158"/>
      <c r="J20" s="159"/>
    </row>
    <row r="21" spans="1:10" ht="14.25" x14ac:dyDescent="0.2">
      <c r="A21" s="21"/>
      <c r="B21" s="51"/>
      <c r="C21" s="51"/>
      <c r="D21" s="51"/>
      <c r="E21" s="112"/>
      <c r="F21" s="112"/>
      <c r="G21" s="112"/>
      <c r="H21" s="112"/>
      <c r="I21" s="51"/>
      <c r="J21" s="23"/>
    </row>
    <row r="22" spans="1:10" x14ac:dyDescent="0.2">
      <c r="A22" s="142" t="s">
        <v>309</v>
      </c>
      <c r="B22" s="143"/>
      <c r="C22" s="157" t="s">
        <v>455</v>
      </c>
      <c r="D22" s="158"/>
      <c r="E22" s="158"/>
      <c r="F22" s="158"/>
      <c r="G22" s="158"/>
      <c r="H22" s="158"/>
      <c r="I22" s="158"/>
      <c r="J22" s="159"/>
    </row>
    <row r="23" spans="1:10" ht="14.25" x14ac:dyDescent="0.2">
      <c r="A23" s="21"/>
      <c r="B23" s="51"/>
      <c r="C23" s="51"/>
      <c r="D23" s="51"/>
      <c r="E23" s="112"/>
      <c r="F23" s="112"/>
      <c r="G23" s="112"/>
      <c r="H23" s="112"/>
      <c r="I23" s="51"/>
      <c r="J23" s="23"/>
    </row>
    <row r="24" spans="1:10" ht="14.25" x14ac:dyDescent="0.2">
      <c r="A24" s="142" t="s">
        <v>310</v>
      </c>
      <c r="B24" s="143"/>
      <c r="C24" s="160" t="s">
        <v>461</v>
      </c>
      <c r="D24" s="161"/>
      <c r="E24" s="161"/>
      <c r="F24" s="161"/>
      <c r="G24" s="161"/>
      <c r="H24" s="161"/>
      <c r="I24" s="161"/>
      <c r="J24" s="162"/>
    </row>
    <row r="25" spans="1:10" ht="14.25" x14ac:dyDescent="0.2">
      <c r="A25" s="21"/>
      <c r="B25" s="51"/>
      <c r="C25" s="65"/>
      <c r="D25" s="51"/>
      <c r="E25" s="112"/>
      <c r="F25" s="112"/>
      <c r="G25" s="112"/>
      <c r="H25" s="112"/>
      <c r="I25" s="51"/>
      <c r="J25" s="23"/>
    </row>
    <row r="26" spans="1:10" ht="14.25" x14ac:dyDescent="0.2">
      <c r="A26" s="142" t="s">
        <v>311</v>
      </c>
      <c r="B26" s="143"/>
      <c r="C26" s="160" t="s">
        <v>456</v>
      </c>
      <c r="D26" s="161"/>
      <c r="E26" s="161"/>
      <c r="F26" s="161"/>
      <c r="G26" s="161"/>
      <c r="H26" s="161"/>
      <c r="I26" s="161"/>
      <c r="J26" s="162"/>
    </row>
    <row r="27" spans="1:10" ht="13.9" customHeight="1" x14ac:dyDescent="0.2">
      <c r="A27" s="21"/>
      <c r="B27" s="51"/>
      <c r="C27" s="65"/>
      <c r="D27" s="51"/>
      <c r="E27" s="112"/>
      <c r="F27" s="112"/>
      <c r="G27" s="112"/>
      <c r="H27" s="112"/>
      <c r="I27" s="51"/>
      <c r="J27" s="23"/>
    </row>
    <row r="28" spans="1:10" ht="22.9" customHeight="1" x14ac:dyDescent="0.2">
      <c r="A28" s="113" t="s">
        <v>321</v>
      </c>
      <c r="B28" s="143"/>
      <c r="C28" s="36">
        <v>205</v>
      </c>
      <c r="D28" s="24"/>
      <c r="E28" s="120"/>
      <c r="F28" s="120"/>
      <c r="G28" s="120"/>
      <c r="H28" s="120"/>
      <c r="I28" s="163"/>
      <c r="J28" s="164"/>
    </row>
    <row r="29" spans="1:10" ht="14.25" x14ac:dyDescent="0.2">
      <c r="A29" s="21"/>
      <c r="B29" s="51"/>
      <c r="C29" s="51"/>
      <c r="D29" s="51"/>
      <c r="E29" s="112"/>
      <c r="F29" s="112"/>
      <c r="G29" s="112"/>
      <c r="H29" s="112"/>
      <c r="I29" s="51"/>
      <c r="J29" s="23"/>
    </row>
    <row r="30" spans="1:10" ht="15" x14ac:dyDescent="0.2">
      <c r="A30" s="142" t="s">
        <v>312</v>
      </c>
      <c r="B30" s="143"/>
      <c r="C30" s="79" t="s">
        <v>331</v>
      </c>
      <c r="D30" s="165" t="s">
        <v>329</v>
      </c>
      <c r="E30" s="124"/>
      <c r="F30" s="124"/>
      <c r="G30" s="124"/>
      <c r="H30" s="72" t="s">
        <v>330</v>
      </c>
      <c r="I30" s="73" t="s">
        <v>331</v>
      </c>
      <c r="J30" s="74"/>
    </row>
    <row r="31" spans="1:10" x14ac:dyDescent="0.2">
      <c r="A31" s="142"/>
      <c r="B31" s="143"/>
      <c r="C31" s="25"/>
      <c r="D31" s="62"/>
      <c r="E31" s="151"/>
      <c r="F31" s="151"/>
      <c r="G31" s="151"/>
      <c r="H31" s="151"/>
      <c r="I31" s="166"/>
      <c r="J31" s="167"/>
    </row>
    <row r="32" spans="1:10" x14ac:dyDescent="0.2">
      <c r="A32" s="142" t="s">
        <v>322</v>
      </c>
      <c r="B32" s="143"/>
      <c r="C32" s="36" t="s">
        <v>334</v>
      </c>
      <c r="D32" s="165" t="s">
        <v>332</v>
      </c>
      <c r="E32" s="124"/>
      <c r="F32" s="124"/>
      <c r="G32" s="124"/>
      <c r="H32" s="75" t="s">
        <v>333</v>
      </c>
      <c r="I32" s="76" t="s">
        <v>334</v>
      </c>
      <c r="J32" s="77"/>
    </row>
    <row r="33" spans="1:10" ht="14.25" x14ac:dyDescent="0.2">
      <c r="A33" s="21"/>
      <c r="B33" s="51"/>
      <c r="C33" s="51"/>
      <c r="D33" s="51"/>
      <c r="E33" s="112"/>
      <c r="F33" s="112"/>
      <c r="G33" s="112"/>
      <c r="H33" s="112"/>
      <c r="I33" s="51"/>
      <c r="J33" s="23"/>
    </row>
    <row r="34" spans="1:10" x14ac:dyDescent="0.2">
      <c r="A34" s="165" t="s">
        <v>323</v>
      </c>
      <c r="B34" s="124"/>
      <c r="C34" s="124"/>
      <c r="D34" s="124"/>
      <c r="E34" s="124" t="s">
        <v>313</v>
      </c>
      <c r="F34" s="124"/>
      <c r="G34" s="124"/>
      <c r="H34" s="124"/>
      <c r="I34" s="124"/>
      <c r="J34" s="26" t="s">
        <v>314</v>
      </c>
    </row>
    <row r="35" spans="1:10" ht="14.25" x14ac:dyDescent="0.2">
      <c r="A35" s="21"/>
      <c r="B35" s="51"/>
      <c r="C35" s="51"/>
      <c r="D35" s="51"/>
      <c r="E35" s="112"/>
      <c r="F35" s="112"/>
      <c r="G35" s="112"/>
      <c r="H35" s="112"/>
      <c r="I35" s="51"/>
      <c r="J35" s="61"/>
    </row>
    <row r="36" spans="1:10" x14ac:dyDescent="0.2">
      <c r="A36" s="168" t="s">
        <v>460</v>
      </c>
      <c r="B36" s="169"/>
      <c r="C36" s="169"/>
      <c r="D36" s="169"/>
      <c r="E36" s="168" t="s">
        <v>454</v>
      </c>
      <c r="F36" s="169"/>
      <c r="G36" s="169"/>
      <c r="H36" s="169"/>
      <c r="I36" s="171"/>
      <c r="J36" s="106">
        <v>2881594</v>
      </c>
    </row>
    <row r="37" spans="1:10" ht="14.25" x14ac:dyDescent="0.2">
      <c r="A37" s="21"/>
      <c r="B37" s="51"/>
      <c r="C37" s="65"/>
      <c r="D37" s="173"/>
      <c r="E37" s="173"/>
      <c r="F37" s="173"/>
      <c r="G37" s="173"/>
      <c r="H37" s="173"/>
      <c r="I37" s="173"/>
      <c r="J37" s="23"/>
    </row>
    <row r="38" spans="1:10" x14ac:dyDescent="0.2">
      <c r="A38" s="168"/>
      <c r="B38" s="169"/>
      <c r="C38" s="169"/>
      <c r="D38" s="171"/>
      <c r="E38" s="168"/>
      <c r="F38" s="169"/>
      <c r="G38" s="169"/>
      <c r="H38" s="169"/>
      <c r="I38" s="171"/>
      <c r="J38" s="36"/>
    </row>
    <row r="39" spans="1:10" ht="14.25" x14ac:dyDescent="0.2">
      <c r="A39" s="21"/>
      <c r="B39" s="51"/>
      <c r="C39" s="65"/>
      <c r="D39" s="64"/>
      <c r="E39" s="173"/>
      <c r="F39" s="173"/>
      <c r="G39" s="173"/>
      <c r="H39" s="173"/>
      <c r="I39" s="53"/>
      <c r="J39" s="23"/>
    </row>
    <row r="40" spans="1:10" x14ac:dyDescent="0.2">
      <c r="A40" s="168"/>
      <c r="B40" s="169"/>
      <c r="C40" s="169"/>
      <c r="D40" s="171"/>
      <c r="E40" s="168"/>
      <c r="F40" s="169"/>
      <c r="G40" s="169"/>
      <c r="H40" s="169"/>
      <c r="I40" s="171"/>
      <c r="J40" s="36"/>
    </row>
    <row r="41" spans="1:10" ht="14.25" x14ac:dyDescent="0.2">
      <c r="A41" s="21"/>
      <c r="B41" s="82"/>
      <c r="C41" s="81"/>
      <c r="D41" s="83"/>
      <c r="E41" s="83"/>
      <c r="F41" s="83"/>
      <c r="G41" s="83"/>
      <c r="H41" s="83"/>
      <c r="I41" s="84"/>
      <c r="J41" s="23"/>
    </row>
    <row r="42" spans="1:10" x14ac:dyDescent="0.2">
      <c r="A42" s="168"/>
      <c r="B42" s="169"/>
      <c r="C42" s="169"/>
      <c r="D42" s="171"/>
      <c r="E42" s="168"/>
      <c r="F42" s="169"/>
      <c r="G42" s="169"/>
      <c r="H42" s="169"/>
      <c r="I42" s="171"/>
      <c r="J42" s="36"/>
    </row>
    <row r="43" spans="1:10" ht="14.25" x14ac:dyDescent="0.2">
      <c r="A43" s="27"/>
      <c r="B43" s="65"/>
      <c r="C43" s="172"/>
      <c r="D43" s="172"/>
      <c r="E43" s="112"/>
      <c r="F43" s="112"/>
      <c r="G43" s="172"/>
      <c r="H43" s="172"/>
      <c r="I43" s="172"/>
      <c r="J43" s="23"/>
    </row>
    <row r="44" spans="1:10" x14ac:dyDescent="0.2">
      <c r="A44" s="168"/>
      <c r="B44" s="169"/>
      <c r="C44" s="169"/>
      <c r="D44" s="171"/>
      <c r="E44" s="168"/>
      <c r="F44" s="169"/>
      <c r="G44" s="169"/>
      <c r="H44" s="169"/>
      <c r="I44" s="171"/>
      <c r="J44" s="36"/>
    </row>
    <row r="45" spans="1:10" ht="14.25" x14ac:dyDescent="0.2">
      <c r="A45" s="27"/>
      <c r="B45" s="65"/>
      <c r="C45" s="65"/>
      <c r="D45" s="51"/>
      <c r="E45" s="170"/>
      <c r="F45" s="170"/>
      <c r="G45" s="172"/>
      <c r="H45" s="172"/>
      <c r="I45" s="51"/>
      <c r="J45" s="23"/>
    </row>
    <row r="46" spans="1:10" x14ac:dyDescent="0.2">
      <c r="A46" s="168"/>
      <c r="B46" s="169"/>
      <c r="C46" s="169"/>
      <c r="D46" s="171"/>
      <c r="E46" s="168"/>
      <c r="F46" s="169"/>
      <c r="G46" s="169"/>
      <c r="H46" s="169"/>
      <c r="I46" s="171"/>
      <c r="J46" s="36"/>
    </row>
    <row r="47" spans="1:10" ht="14.25" x14ac:dyDescent="0.2">
      <c r="A47" s="27"/>
      <c r="B47" s="65"/>
      <c r="C47" s="65"/>
      <c r="D47" s="51"/>
      <c r="E47" s="112"/>
      <c r="F47" s="112"/>
      <c r="G47" s="172"/>
      <c r="H47" s="172"/>
      <c r="I47" s="51"/>
      <c r="J47" s="78" t="s">
        <v>335</v>
      </c>
    </row>
    <row r="48" spans="1:10" ht="14.25" x14ac:dyDescent="0.2">
      <c r="A48" s="27"/>
      <c r="B48" s="65"/>
      <c r="C48" s="65"/>
      <c r="D48" s="51"/>
      <c r="E48" s="112"/>
      <c r="F48" s="112"/>
      <c r="G48" s="172"/>
      <c r="H48" s="172"/>
      <c r="I48" s="51"/>
      <c r="J48" s="78" t="s">
        <v>336</v>
      </c>
    </row>
    <row r="49" spans="1:10" ht="14.45" customHeight="1" x14ac:dyDescent="0.2">
      <c r="A49" s="113" t="s">
        <v>315</v>
      </c>
      <c r="B49" s="114"/>
      <c r="C49" s="148"/>
      <c r="D49" s="149"/>
      <c r="E49" s="174" t="s">
        <v>337</v>
      </c>
      <c r="F49" s="175"/>
      <c r="G49" s="157"/>
      <c r="H49" s="158"/>
      <c r="I49" s="158"/>
      <c r="J49" s="159"/>
    </row>
    <row r="50" spans="1:10" ht="14.25" x14ac:dyDescent="0.2">
      <c r="A50" s="27"/>
      <c r="B50" s="65"/>
      <c r="C50" s="172"/>
      <c r="D50" s="172"/>
      <c r="E50" s="112"/>
      <c r="F50" s="112"/>
      <c r="G50" s="118" t="s">
        <v>338</v>
      </c>
      <c r="H50" s="118"/>
      <c r="I50" s="118"/>
      <c r="J50" s="28"/>
    </row>
    <row r="51" spans="1:10" ht="13.9" customHeight="1" x14ac:dyDescent="0.2">
      <c r="A51" s="113" t="s">
        <v>316</v>
      </c>
      <c r="B51" s="114"/>
      <c r="C51" s="157" t="s">
        <v>457</v>
      </c>
      <c r="D51" s="158"/>
      <c r="E51" s="158"/>
      <c r="F51" s="158"/>
      <c r="G51" s="158"/>
      <c r="H51" s="158"/>
      <c r="I51" s="158"/>
      <c r="J51" s="159"/>
    </row>
    <row r="52" spans="1:10" ht="14.25" x14ac:dyDescent="0.2">
      <c r="A52" s="21"/>
      <c r="B52" s="51"/>
      <c r="C52" s="120" t="s">
        <v>317</v>
      </c>
      <c r="D52" s="120"/>
      <c r="E52" s="120"/>
      <c r="F52" s="120"/>
      <c r="G52" s="120"/>
      <c r="H52" s="120"/>
      <c r="I52" s="120"/>
      <c r="J52" s="23"/>
    </row>
    <row r="53" spans="1:10" ht="14.25" x14ac:dyDescent="0.2">
      <c r="A53" s="113" t="s">
        <v>318</v>
      </c>
      <c r="B53" s="114"/>
      <c r="C53" s="121" t="s">
        <v>458</v>
      </c>
      <c r="D53" s="122"/>
      <c r="E53" s="123"/>
      <c r="F53" s="112"/>
      <c r="G53" s="112"/>
      <c r="H53" s="124"/>
      <c r="I53" s="124"/>
      <c r="J53" s="125"/>
    </row>
    <row r="54" spans="1:10" ht="14.25" x14ac:dyDescent="0.2">
      <c r="A54" s="21"/>
      <c r="B54" s="51"/>
      <c r="C54" s="65"/>
      <c r="D54" s="51"/>
      <c r="E54" s="112"/>
      <c r="F54" s="112"/>
      <c r="G54" s="112"/>
      <c r="H54" s="112"/>
      <c r="I54" s="51"/>
      <c r="J54" s="23"/>
    </row>
    <row r="55" spans="1:10" ht="14.45" customHeight="1" x14ac:dyDescent="0.2">
      <c r="A55" s="113" t="s">
        <v>310</v>
      </c>
      <c r="B55" s="114"/>
      <c r="C55" s="115" t="s">
        <v>459</v>
      </c>
      <c r="D55" s="116"/>
      <c r="E55" s="116"/>
      <c r="F55" s="116"/>
      <c r="G55" s="116"/>
      <c r="H55" s="116"/>
      <c r="I55" s="116"/>
      <c r="J55" s="117"/>
    </row>
    <row r="56" spans="1:10" ht="14.25" x14ac:dyDescent="0.2">
      <c r="A56" s="21"/>
      <c r="B56" s="51"/>
      <c r="C56" s="51"/>
      <c r="D56" s="51"/>
      <c r="E56" s="112"/>
      <c r="F56" s="112"/>
      <c r="G56" s="112"/>
      <c r="H56" s="112"/>
      <c r="I56" s="51"/>
      <c r="J56" s="23"/>
    </row>
    <row r="57" spans="1:10" ht="14.25" x14ac:dyDescent="0.2">
      <c r="A57" s="113" t="s">
        <v>339</v>
      </c>
      <c r="B57" s="114"/>
      <c r="C57" s="115" t="s">
        <v>476</v>
      </c>
      <c r="D57" s="116"/>
      <c r="E57" s="116"/>
      <c r="F57" s="116"/>
      <c r="G57" s="116"/>
      <c r="H57" s="116"/>
      <c r="I57" s="116"/>
      <c r="J57" s="117"/>
    </row>
    <row r="58" spans="1:10" ht="14.45" customHeight="1" x14ac:dyDescent="0.2">
      <c r="A58" s="21"/>
      <c r="B58" s="51"/>
      <c r="C58" s="118" t="s">
        <v>340</v>
      </c>
      <c r="D58" s="118"/>
      <c r="E58" s="118"/>
      <c r="F58" s="118"/>
      <c r="G58" s="51"/>
      <c r="H58" s="51"/>
      <c r="I58" s="51"/>
      <c r="J58" s="23"/>
    </row>
    <row r="59" spans="1:10" ht="14.25" x14ac:dyDescent="0.2">
      <c r="A59" s="113" t="s">
        <v>341</v>
      </c>
      <c r="B59" s="114"/>
      <c r="C59" s="115" t="s">
        <v>477</v>
      </c>
      <c r="D59" s="116"/>
      <c r="E59" s="116"/>
      <c r="F59" s="116"/>
      <c r="G59" s="116"/>
      <c r="H59" s="116"/>
      <c r="I59" s="116"/>
      <c r="J59" s="117"/>
    </row>
    <row r="60" spans="1:10" ht="14.45" customHeight="1" x14ac:dyDescent="0.2">
      <c r="A60" s="29"/>
      <c r="B60" s="30"/>
      <c r="C60" s="119" t="s">
        <v>342</v>
      </c>
      <c r="D60" s="119"/>
      <c r="E60" s="119"/>
      <c r="F60" s="119"/>
      <c r="G60" s="119"/>
      <c r="H60" s="30"/>
      <c r="I60" s="30"/>
      <c r="J60" s="31"/>
    </row>
    <row r="67" ht="27" customHeight="1" x14ac:dyDescent="0.2"/>
    <row r="71" ht="38.450000000000003" customHeight="1" x14ac:dyDescent="0.2"/>
  </sheetData>
  <sheetProtection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110" workbookViewId="0">
      <selection activeCell="I95" sqref="I95"/>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84" t="s">
        <v>1</v>
      </c>
      <c r="B1" s="185"/>
      <c r="C1" s="185"/>
      <c r="D1" s="185"/>
      <c r="E1" s="185"/>
      <c r="F1" s="185"/>
      <c r="G1" s="185"/>
      <c r="H1" s="185"/>
      <c r="I1" s="185"/>
    </row>
    <row r="2" spans="1:9" x14ac:dyDescent="0.2">
      <c r="A2" s="186" t="s">
        <v>475</v>
      </c>
      <c r="B2" s="187"/>
      <c r="C2" s="187"/>
      <c r="D2" s="187"/>
      <c r="E2" s="187"/>
      <c r="F2" s="187"/>
      <c r="G2" s="187"/>
      <c r="H2" s="187"/>
      <c r="I2" s="187"/>
    </row>
    <row r="3" spans="1:9" x14ac:dyDescent="0.2">
      <c r="A3" s="188" t="s">
        <v>281</v>
      </c>
      <c r="B3" s="189"/>
      <c r="C3" s="189"/>
      <c r="D3" s="189"/>
      <c r="E3" s="189"/>
      <c r="F3" s="189"/>
      <c r="G3" s="189"/>
      <c r="H3" s="189"/>
      <c r="I3" s="189"/>
    </row>
    <row r="4" spans="1:9" x14ac:dyDescent="0.2">
      <c r="A4" s="190" t="s">
        <v>446</v>
      </c>
      <c r="B4" s="191"/>
      <c r="C4" s="191"/>
      <c r="D4" s="191"/>
      <c r="E4" s="191"/>
      <c r="F4" s="191"/>
      <c r="G4" s="191"/>
      <c r="H4" s="191"/>
      <c r="I4" s="192"/>
    </row>
    <row r="5" spans="1:9" ht="34.5" thickBot="1" x14ac:dyDescent="0.25">
      <c r="A5" s="196" t="s">
        <v>2</v>
      </c>
      <c r="B5" s="197"/>
      <c r="C5" s="197"/>
      <c r="D5" s="197"/>
      <c r="E5" s="197"/>
      <c r="F5" s="198"/>
      <c r="G5" s="14" t="s">
        <v>104</v>
      </c>
      <c r="H5" s="33" t="s">
        <v>294</v>
      </c>
      <c r="I5" s="34" t="s">
        <v>299</v>
      </c>
    </row>
    <row r="6" spans="1:9" x14ac:dyDescent="0.2">
      <c r="A6" s="193">
        <v>1</v>
      </c>
      <c r="B6" s="194"/>
      <c r="C6" s="194"/>
      <c r="D6" s="194"/>
      <c r="E6" s="194"/>
      <c r="F6" s="195"/>
      <c r="G6" s="15">
        <v>2</v>
      </c>
      <c r="H6" s="16">
        <v>3</v>
      </c>
      <c r="I6" s="16">
        <v>4</v>
      </c>
    </row>
    <row r="7" spans="1:9" x14ac:dyDescent="0.2">
      <c r="A7" s="199"/>
      <c r="B7" s="199"/>
      <c r="C7" s="199"/>
      <c r="D7" s="199"/>
      <c r="E7" s="199"/>
      <c r="F7" s="199"/>
      <c r="G7" s="199"/>
      <c r="H7" s="199"/>
      <c r="I7" s="200"/>
    </row>
    <row r="8" spans="1:9" ht="12.75" customHeight="1" x14ac:dyDescent="0.2">
      <c r="A8" s="177" t="s">
        <v>4</v>
      </c>
      <c r="B8" s="177"/>
      <c r="C8" s="177"/>
      <c r="D8" s="177"/>
      <c r="E8" s="177"/>
      <c r="F8" s="177"/>
      <c r="G8" s="85">
        <v>1</v>
      </c>
      <c r="H8" s="86">
        <v>0</v>
      </c>
      <c r="I8" s="86">
        <v>0</v>
      </c>
    </row>
    <row r="9" spans="1:9" ht="12.75" customHeight="1" x14ac:dyDescent="0.2">
      <c r="A9" s="178" t="s">
        <v>5</v>
      </c>
      <c r="B9" s="178"/>
      <c r="C9" s="178"/>
      <c r="D9" s="178"/>
      <c r="E9" s="178"/>
      <c r="F9" s="178"/>
      <c r="G9" s="87">
        <v>2</v>
      </c>
      <c r="H9" s="88">
        <f>H10+H17+H27+H38+H43</f>
        <v>264660646</v>
      </c>
      <c r="I9" s="88">
        <f>I10+I17+I27+I38+I43</f>
        <v>255070191</v>
      </c>
    </row>
    <row r="10" spans="1:9" ht="12.75" customHeight="1" x14ac:dyDescent="0.2">
      <c r="A10" s="181" t="s">
        <v>6</v>
      </c>
      <c r="B10" s="181"/>
      <c r="C10" s="181"/>
      <c r="D10" s="181"/>
      <c r="E10" s="181"/>
      <c r="F10" s="181"/>
      <c r="G10" s="87">
        <v>3</v>
      </c>
      <c r="H10" s="88">
        <f>H11+H12+H13+H14+H15+H16</f>
        <v>13187179</v>
      </c>
      <c r="I10" s="88">
        <f>I11+I12+I13+I14+I15+I16</f>
        <v>11130057</v>
      </c>
    </row>
    <row r="11" spans="1:9" ht="12.75" customHeight="1" x14ac:dyDescent="0.2">
      <c r="A11" s="176" t="s">
        <v>7</v>
      </c>
      <c r="B11" s="176"/>
      <c r="C11" s="176"/>
      <c r="D11" s="176"/>
      <c r="E11" s="176"/>
      <c r="F11" s="176"/>
      <c r="G11" s="85">
        <v>4</v>
      </c>
      <c r="H11" s="86">
        <v>0</v>
      </c>
      <c r="I11" s="86">
        <v>0</v>
      </c>
    </row>
    <row r="12" spans="1:9" ht="23.45" customHeight="1" x14ac:dyDescent="0.2">
      <c r="A12" s="176" t="s">
        <v>8</v>
      </c>
      <c r="B12" s="176"/>
      <c r="C12" s="176"/>
      <c r="D12" s="176"/>
      <c r="E12" s="176"/>
      <c r="F12" s="176"/>
      <c r="G12" s="85">
        <v>5</v>
      </c>
      <c r="H12" s="86">
        <v>13187179</v>
      </c>
      <c r="I12" s="86">
        <v>11130057</v>
      </c>
    </row>
    <row r="13" spans="1:9" ht="12.75" customHeight="1" x14ac:dyDescent="0.2">
      <c r="A13" s="176" t="s">
        <v>9</v>
      </c>
      <c r="B13" s="176"/>
      <c r="C13" s="176"/>
      <c r="D13" s="176"/>
      <c r="E13" s="176"/>
      <c r="F13" s="176"/>
      <c r="G13" s="85">
        <v>6</v>
      </c>
      <c r="H13" s="86">
        <v>0</v>
      </c>
      <c r="I13" s="86">
        <v>0</v>
      </c>
    </row>
    <row r="14" spans="1:9" ht="12.75" customHeight="1" x14ac:dyDescent="0.2">
      <c r="A14" s="176" t="s">
        <v>10</v>
      </c>
      <c r="B14" s="176"/>
      <c r="C14" s="176"/>
      <c r="D14" s="176"/>
      <c r="E14" s="176"/>
      <c r="F14" s="176"/>
      <c r="G14" s="85">
        <v>7</v>
      </c>
      <c r="H14" s="86">
        <v>0</v>
      </c>
      <c r="I14" s="86">
        <v>0</v>
      </c>
    </row>
    <row r="15" spans="1:9" ht="12.75" customHeight="1" x14ac:dyDescent="0.2">
      <c r="A15" s="176" t="s">
        <v>11</v>
      </c>
      <c r="B15" s="176"/>
      <c r="C15" s="176"/>
      <c r="D15" s="176"/>
      <c r="E15" s="176"/>
      <c r="F15" s="176"/>
      <c r="G15" s="85">
        <v>8</v>
      </c>
      <c r="H15" s="86">
        <v>0</v>
      </c>
      <c r="I15" s="86">
        <v>0</v>
      </c>
    </row>
    <row r="16" spans="1:9" ht="12.75" customHeight="1" x14ac:dyDescent="0.2">
      <c r="A16" s="176" t="s">
        <v>12</v>
      </c>
      <c r="B16" s="176"/>
      <c r="C16" s="176"/>
      <c r="D16" s="176"/>
      <c r="E16" s="176"/>
      <c r="F16" s="176"/>
      <c r="G16" s="85">
        <v>9</v>
      </c>
      <c r="H16" s="86">
        <v>0</v>
      </c>
      <c r="I16" s="86">
        <v>0</v>
      </c>
    </row>
    <row r="17" spans="1:9" ht="12.75" customHeight="1" x14ac:dyDescent="0.2">
      <c r="A17" s="181" t="s">
        <v>13</v>
      </c>
      <c r="B17" s="181"/>
      <c r="C17" s="181"/>
      <c r="D17" s="181"/>
      <c r="E17" s="181"/>
      <c r="F17" s="181"/>
      <c r="G17" s="87">
        <v>10</v>
      </c>
      <c r="H17" s="88">
        <f>H18+H19+H20+H21+H22+H23+H24+H25+H26</f>
        <v>245780821</v>
      </c>
      <c r="I17" s="88">
        <f>I18+I19+I20+I21+I22+I23+I24+I25+I26</f>
        <v>238316354</v>
      </c>
    </row>
    <row r="18" spans="1:9" ht="12.75" customHeight="1" x14ac:dyDescent="0.2">
      <c r="A18" s="176" t="s">
        <v>14</v>
      </c>
      <c r="B18" s="176"/>
      <c r="C18" s="176"/>
      <c r="D18" s="176"/>
      <c r="E18" s="176"/>
      <c r="F18" s="176"/>
      <c r="G18" s="85">
        <v>11</v>
      </c>
      <c r="H18" s="86">
        <v>10998084</v>
      </c>
      <c r="I18" s="86">
        <v>10998084</v>
      </c>
    </row>
    <row r="19" spans="1:9" ht="12.75" customHeight="1" x14ac:dyDescent="0.2">
      <c r="A19" s="176" t="s">
        <v>15</v>
      </c>
      <c r="B19" s="176"/>
      <c r="C19" s="176"/>
      <c r="D19" s="176"/>
      <c r="E19" s="176"/>
      <c r="F19" s="176"/>
      <c r="G19" s="85">
        <v>12</v>
      </c>
      <c r="H19" s="86">
        <v>38791669</v>
      </c>
      <c r="I19" s="86">
        <v>39585566</v>
      </c>
    </row>
    <row r="20" spans="1:9" ht="12.75" customHeight="1" x14ac:dyDescent="0.2">
      <c r="A20" s="176" t="s">
        <v>16</v>
      </c>
      <c r="B20" s="176"/>
      <c r="C20" s="176"/>
      <c r="D20" s="176"/>
      <c r="E20" s="176"/>
      <c r="F20" s="176"/>
      <c r="G20" s="85">
        <v>13</v>
      </c>
      <c r="H20" s="86">
        <v>656973</v>
      </c>
      <c r="I20" s="86">
        <v>1050794</v>
      </c>
    </row>
    <row r="21" spans="1:9" ht="12.75" customHeight="1" x14ac:dyDescent="0.2">
      <c r="A21" s="176" t="s">
        <v>17</v>
      </c>
      <c r="B21" s="176"/>
      <c r="C21" s="176"/>
      <c r="D21" s="176"/>
      <c r="E21" s="176"/>
      <c r="F21" s="176"/>
      <c r="G21" s="85">
        <v>14</v>
      </c>
      <c r="H21" s="86">
        <v>2819517</v>
      </c>
      <c r="I21" s="86">
        <v>5623361</v>
      </c>
    </row>
    <row r="22" spans="1:9" ht="12.75" customHeight="1" x14ac:dyDescent="0.2">
      <c r="A22" s="176" t="s">
        <v>18</v>
      </c>
      <c r="B22" s="176"/>
      <c r="C22" s="176"/>
      <c r="D22" s="176"/>
      <c r="E22" s="176"/>
      <c r="F22" s="176"/>
      <c r="G22" s="85">
        <v>15</v>
      </c>
      <c r="H22" s="86">
        <v>0</v>
      </c>
      <c r="I22" s="86">
        <v>0</v>
      </c>
    </row>
    <row r="23" spans="1:9" ht="12.75" customHeight="1" x14ac:dyDescent="0.2">
      <c r="A23" s="176" t="s">
        <v>19</v>
      </c>
      <c r="B23" s="176"/>
      <c r="C23" s="176"/>
      <c r="D23" s="176"/>
      <c r="E23" s="176"/>
      <c r="F23" s="176"/>
      <c r="G23" s="85">
        <v>16</v>
      </c>
      <c r="H23" s="86">
        <v>0</v>
      </c>
      <c r="I23" s="86">
        <v>0</v>
      </c>
    </row>
    <row r="24" spans="1:9" ht="12.75" customHeight="1" x14ac:dyDescent="0.2">
      <c r="A24" s="176" t="s">
        <v>20</v>
      </c>
      <c r="B24" s="176"/>
      <c r="C24" s="176"/>
      <c r="D24" s="176"/>
      <c r="E24" s="176"/>
      <c r="F24" s="176"/>
      <c r="G24" s="85">
        <v>17</v>
      </c>
      <c r="H24" s="86">
        <v>0</v>
      </c>
      <c r="I24" s="86">
        <v>28799</v>
      </c>
    </row>
    <row r="25" spans="1:9" ht="12.75" customHeight="1" x14ac:dyDescent="0.2">
      <c r="A25" s="176" t="s">
        <v>21</v>
      </c>
      <c r="B25" s="176"/>
      <c r="C25" s="176"/>
      <c r="D25" s="176"/>
      <c r="E25" s="176"/>
      <c r="F25" s="176"/>
      <c r="G25" s="85">
        <v>18</v>
      </c>
      <c r="H25" s="86">
        <v>0</v>
      </c>
      <c r="I25" s="86">
        <v>0</v>
      </c>
    </row>
    <row r="26" spans="1:9" ht="12.75" customHeight="1" x14ac:dyDescent="0.2">
      <c r="A26" s="176" t="s">
        <v>22</v>
      </c>
      <c r="B26" s="176"/>
      <c r="C26" s="176"/>
      <c r="D26" s="176"/>
      <c r="E26" s="176"/>
      <c r="F26" s="176"/>
      <c r="G26" s="85">
        <v>19</v>
      </c>
      <c r="H26" s="86">
        <v>192514578</v>
      </c>
      <c r="I26" s="86">
        <v>181029750</v>
      </c>
    </row>
    <row r="27" spans="1:9" ht="12.75" customHeight="1" x14ac:dyDescent="0.2">
      <c r="A27" s="181" t="s">
        <v>23</v>
      </c>
      <c r="B27" s="181"/>
      <c r="C27" s="181"/>
      <c r="D27" s="181"/>
      <c r="E27" s="181"/>
      <c r="F27" s="181"/>
      <c r="G27" s="87">
        <v>20</v>
      </c>
      <c r="H27" s="88">
        <f>SUM(H28:H37)</f>
        <v>2039804</v>
      </c>
      <c r="I27" s="88">
        <f>SUM(I28:I37)</f>
        <v>1030123</v>
      </c>
    </row>
    <row r="28" spans="1:9" ht="12.75" customHeight="1" x14ac:dyDescent="0.2">
      <c r="A28" s="176" t="s">
        <v>24</v>
      </c>
      <c r="B28" s="176"/>
      <c r="C28" s="176"/>
      <c r="D28" s="176"/>
      <c r="E28" s="176"/>
      <c r="F28" s="176"/>
      <c r="G28" s="85">
        <v>21</v>
      </c>
      <c r="H28" s="86">
        <v>20000</v>
      </c>
      <c r="I28" s="86">
        <v>20000</v>
      </c>
    </row>
    <row r="29" spans="1:9" ht="12.75" customHeight="1" x14ac:dyDescent="0.2">
      <c r="A29" s="176" t="s">
        <v>25</v>
      </c>
      <c r="B29" s="176"/>
      <c r="C29" s="176"/>
      <c r="D29" s="176"/>
      <c r="E29" s="176"/>
      <c r="F29" s="176"/>
      <c r="G29" s="85">
        <v>22</v>
      </c>
      <c r="H29" s="86">
        <v>0</v>
      </c>
      <c r="I29" s="86">
        <v>0</v>
      </c>
    </row>
    <row r="30" spans="1:9" ht="12.75" customHeight="1" x14ac:dyDescent="0.2">
      <c r="A30" s="176" t="s">
        <v>26</v>
      </c>
      <c r="B30" s="176"/>
      <c r="C30" s="176"/>
      <c r="D30" s="176"/>
      <c r="E30" s="176"/>
      <c r="F30" s="176"/>
      <c r="G30" s="85">
        <v>23</v>
      </c>
      <c r="H30" s="86">
        <v>0</v>
      </c>
      <c r="I30" s="86">
        <v>0</v>
      </c>
    </row>
    <row r="31" spans="1:9" ht="24.6" customHeight="1" x14ac:dyDescent="0.2">
      <c r="A31" s="176" t="s">
        <v>27</v>
      </c>
      <c r="B31" s="176"/>
      <c r="C31" s="176"/>
      <c r="D31" s="176"/>
      <c r="E31" s="176"/>
      <c r="F31" s="176"/>
      <c r="G31" s="85">
        <v>24</v>
      </c>
      <c r="H31" s="86">
        <v>10000</v>
      </c>
      <c r="I31" s="86">
        <v>10000</v>
      </c>
    </row>
    <row r="32" spans="1:9" ht="24" customHeight="1" x14ac:dyDescent="0.2">
      <c r="A32" s="176" t="s">
        <v>28</v>
      </c>
      <c r="B32" s="176"/>
      <c r="C32" s="176"/>
      <c r="D32" s="176"/>
      <c r="E32" s="176"/>
      <c r="F32" s="176"/>
      <c r="G32" s="85">
        <v>25</v>
      </c>
      <c r="H32" s="86">
        <v>0</v>
      </c>
      <c r="I32" s="86">
        <v>0</v>
      </c>
    </row>
    <row r="33" spans="1:9" ht="26.45" customHeight="1" x14ac:dyDescent="0.2">
      <c r="A33" s="176" t="s">
        <v>29</v>
      </c>
      <c r="B33" s="176"/>
      <c r="C33" s="176"/>
      <c r="D33" s="176"/>
      <c r="E33" s="176"/>
      <c r="F33" s="176"/>
      <c r="G33" s="85">
        <v>26</v>
      </c>
      <c r="H33" s="86">
        <v>0</v>
      </c>
      <c r="I33" s="86">
        <v>0</v>
      </c>
    </row>
    <row r="34" spans="1:9" ht="12.75" customHeight="1" x14ac:dyDescent="0.2">
      <c r="A34" s="176" t="s">
        <v>30</v>
      </c>
      <c r="B34" s="176"/>
      <c r="C34" s="176"/>
      <c r="D34" s="176"/>
      <c r="E34" s="176"/>
      <c r="F34" s="176"/>
      <c r="G34" s="85">
        <v>27</v>
      </c>
      <c r="H34" s="86">
        <v>1962447</v>
      </c>
      <c r="I34" s="86">
        <v>957914</v>
      </c>
    </row>
    <row r="35" spans="1:9" ht="12.75" customHeight="1" x14ac:dyDescent="0.2">
      <c r="A35" s="176" t="s">
        <v>31</v>
      </c>
      <c r="B35" s="176"/>
      <c r="C35" s="176"/>
      <c r="D35" s="176"/>
      <c r="E35" s="176"/>
      <c r="F35" s="176"/>
      <c r="G35" s="85">
        <v>28</v>
      </c>
      <c r="H35" s="86">
        <v>47357</v>
      </c>
      <c r="I35" s="86">
        <v>42209</v>
      </c>
    </row>
    <row r="36" spans="1:9" ht="12.75" customHeight="1" x14ac:dyDescent="0.2">
      <c r="A36" s="176" t="s">
        <v>32</v>
      </c>
      <c r="B36" s="176"/>
      <c r="C36" s="176"/>
      <c r="D36" s="176"/>
      <c r="E36" s="176"/>
      <c r="F36" s="176"/>
      <c r="G36" s="85">
        <v>29</v>
      </c>
      <c r="H36" s="86">
        <v>0</v>
      </c>
      <c r="I36" s="86">
        <v>0</v>
      </c>
    </row>
    <row r="37" spans="1:9" ht="12.75" customHeight="1" x14ac:dyDescent="0.2">
      <c r="A37" s="176" t="s">
        <v>33</v>
      </c>
      <c r="B37" s="176"/>
      <c r="C37" s="176"/>
      <c r="D37" s="176"/>
      <c r="E37" s="176"/>
      <c r="F37" s="176"/>
      <c r="G37" s="85">
        <v>30</v>
      </c>
      <c r="H37" s="86">
        <v>0</v>
      </c>
      <c r="I37" s="86">
        <v>0</v>
      </c>
    </row>
    <row r="38" spans="1:9" ht="12.75" customHeight="1" x14ac:dyDescent="0.2">
      <c r="A38" s="181" t="s">
        <v>34</v>
      </c>
      <c r="B38" s="181"/>
      <c r="C38" s="181"/>
      <c r="D38" s="181"/>
      <c r="E38" s="181"/>
      <c r="F38" s="181"/>
      <c r="G38" s="87">
        <v>31</v>
      </c>
      <c r="H38" s="88">
        <f>H39+H40+H41+H42</f>
        <v>226746</v>
      </c>
      <c r="I38" s="88">
        <f>I39+I40+I41+I42</f>
        <v>223691</v>
      </c>
    </row>
    <row r="39" spans="1:9" ht="12.75" customHeight="1" x14ac:dyDescent="0.2">
      <c r="A39" s="176" t="s">
        <v>35</v>
      </c>
      <c r="B39" s="176"/>
      <c r="C39" s="176"/>
      <c r="D39" s="176"/>
      <c r="E39" s="176"/>
      <c r="F39" s="176"/>
      <c r="G39" s="85">
        <v>32</v>
      </c>
      <c r="H39" s="86">
        <v>0</v>
      </c>
      <c r="I39" s="86">
        <v>0</v>
      </c>
    </row>
    <row r="40" spans="1:9" ht="12.75" customHeight="1" x14ac:dyDescent="0.2">
      <c r="A40" s="176" t="s">
        <v>36</v>
      </c>
      <c r="B40" s="176"/>
      <c r="C40" s="176"/>
      <c r="D40" s="176"/>
      <c r="E40" s="176"/>
      <c r="F40" s="176"/>
      <c r="G40" s="85">
        <v>33</v>
      </c>
      <c r="H40" s="86">
        <v>0</v>
      </c>
      <c r="I40" s="86">
        <v>0</v>
      </c>
    </row>
    <row r="41" spans="1:9" ht="12.75" customHeight="1" x14ac:dyDescent="0.2">
      <c r="A41" s="176" t="s">
        <v>37</v>
      </c>
      <c r="B41" s="176"/>
      <c r="C41" s="176"/>
      <c r="D41" s="176"/>
      <c r="E41" s="176"/>
      <c r="F41" s="176"/>
      <c r="G41" s="85">
        <v>34</v>
      </c>
      <c r="H41" s="86">
        <v>0</v>
      </c>
      <c r="I41" s="86">
        <v>0</v>
      </c>
    </row>
    <row r="42" spans="1:9" ht="12.75" customHeight="1" x14ac:dyDescent="0.2">
      <c r="A42" s="176" t="s">
        <v>38</v>
      </c>
      <c r="B42" s="176"/>
      <c r="C42" s="176"/>
      <c r="D42" s="176"/>
      <c r="E42" s="176"/>
      <c r="F42" s="176"/>
      <c r="G42" s="85">
        <v>35</v>
      </c>
      <c r="H42" s="86">
        <v>226746</v>
      </c>
      <c r="I42" s="86">
        <v>223691</v>
      </c>
    </row>
    <row r="43" spans="1:9" ht="12.75" customHeight="1" x14ac:dyDescent="0.2">
      <c r="A43" s="179" t="s">
        <v>39</v>
      </c>
      <c r="B43" s="179"/>
      <c r="C43" s="179"/>
      <c r="D43" s="179"/>
      <c r="E43" s="179"/>
      <c r="F43" s="179"/>
      <c r="G43" s="85">
        <v>36</v>
      </c>
      <c r="H43" s="86">
        <v>3426096</v>
      </c>
      <c r="I43" s="86">
        <v>4369966</v>
      </c>
    </row>
    <row r="44" spans="1:9" ht="12.75" customHeight="1" x14ac:dyDescent="0.2">
      <c r="A44" s="178" t="s">
        <v>40</v>
      </c>
      <c r="B44" s="178"/>
      <c r="C44" s="178"/>
      <c r="D44" s="178"/>
      <c r="E44" s="178"/>
      <c r="F44" s="178"/>
      <c r="G44" s="87">
        <v>37</v>
      </c>
      <c r="H44" s="88">
        <f>H45+H53+H60+H70</f>
        <v>113637218</v>
      </c>
      <c r="I44" s="88">
        <f>I45+I53+I60+I70</f>
        <v>156793705</v>
      </c>
    </row>
    <row r="45" spans="1:9" ht="12.75" customHeight="1" x14ac:dyDescent="0.2">
      <c r="A45" s="181" t="s">
        <v>41</v>
      </c>
      <c r="B45" s="181"/>
      <c r="C45" s="181"/>
      <c r="D45" s="181"/>
      <c r="E45" s="181"/>
      <c r="F45" s="181"/>
      <c r="G45" s="87">
        <v>38</v>
      </c>
      <c r="H45" s="88">
        <f>SUM(H46:H52)</f>
        <v>38949450</v>
      </c>
      <c r="I45" s="88">
        <f>SUM(I46:I52)</f>
        <v>120354985</v>
      </c>
    </row>
    <row r="46" spans="1:9" ht="12.75" customHeight="1" x14ac:dyDescent="0.2">
      <c r="A46" s="176" t="s">
        <v>42</v>
      </c>
      <c r="B46" s="176"/>
      <c r="C46" s="176"/>
      <c r="D46" s="176"/>
      <c r="E46" s="176"/>
      <c r="F46" s="176"/>
      <c r="G46" s="85">
        <v>39</v>
      </c>
      <c r="H46" s="86">
        <v>35418</v>
      </c>
      <c r="I46" s="86">
        <v>35418</v>
      </c>
    </row>
    <row r="47" spans="1:9" ht="12.75" customHeight="1" x14ac:dyDescent="0.2">
      <c r="A47" s="176" t="s">
        <v>43</v>
      </c>
      <c r="B47" s="176"/>
      <c r="C47" s="176"/>
      <c r="D47" s="176"/>
      <c r="E47" s="176"/>
      <c r="F47" s="176"/>
      <c r="G47" s="85">
        <v>40</v>
      </c>
      <c r="H47" s="86">
        <v>542797</v>
      </c>
      <c r="I47" s="86">
        <v>474215</v>
      </c>
    </row>
    <row r="48" spans="1:9" ht="12.75" customHeight="1" x14ac:dyDescent="0.2">
      <c r="A48" s="176" t="s">
        <v>44</v>
      </c>
      <c r="B48" s="176"/>
      <c r="C48" s="176"/>
      <c r="D48" s="176"/>
      <c r="E48" s="176"/>
      <c r="F48" s="176"/>
      <c r="G48" s="85">
        <v>41</v>
      </c>
      <c r="H48" s="86">
        <v>0</v>
      </c>
      <c r="I48" s="86">
        <v>0</v>
      </c>
    </row>
    <row r="49" spans="1:9" ht="12.75" customHeight="1" x14ac:dyDescent="0.2">
      <c r="A49" s="176" t="s">
        <v>45</v>
      </c>
      <c r="B49" s="176"/>
      <c r="C49" s="176"/>
      <c r="D49" s="176"/>
      <c r="E49" s="176"/>
      <c r="F49" s="176"/>
      <c r="G49" s="85">
        <v>42</v>
      </c>
      <c r="H49" s="86">
        <v>32742235</v>
      </c>
      <c r="I49" s="86">
        <v>32494947</v>
      </c>
    </row>
    <row r="50" spans="1:9" ht="12.75" customHeight="1" x14ac:dyDescent="0.2">
      <c r="A50" s="176" t="s">
        <v>46</v>
      </c>
      <c r="B50" s="176"/>
      <c r="C50" s="176"/>
      <c r="D50" s="176"/>
      <c r="E50" s="176"/>
      <c r="F50" s="176"/>
      <c r="G50" s="85">
        <v>43</v>
      </c>
      <c r="H50" s="86">
        <v>5629000</v>
      </c>
      <c r="I50" s="86">
        <v>131577</v>
      </c>
    </row>
    <row r="51" spans="1:9" ht="12.75" customHeight="1" x14ac:dyDescent="0.2">
      <c r="A51" s="176" t="s">
        <v>47</v>
      </c>
      <c r="B51" s="176"/>
      <c r="C51" s="176"/>
      <c r="D51" s="176"/>
      <c r="E51" s="176"/>
      <c r="F51" s="176"/>
      <c r="G51" s="85">
        <v>44</v>
      </c>
      <c r="H51" s="86">
        <v>0</v>
      </c>
      <c r="I51" s="86">
        <v>87218828</v>
      </c>
    </row>
    <row r="52" spans="1:9" ht="12.75" customHeight="1" x14ac:dyDescent="0.2">
      <c r="A52" s="176" t="s">
        <v>48</v>
      </c>
      <c r="B52" s="176"/>
      <c r="C52" s="176"/>
      <c r="D52" s="176"/>
      <c r="E52" s="176"/>
      <c r="F52" s="176"/>
      <c r="G52" s="85">
        <v>45</v>
      </c>
      <c r="H52" s="86">
        <v>0</v>
      </c>
      <c r="I52" s="86">
        <v>0</v>
      </c>
    </row>
    <row r="53" spans="1:9" ht="12.75" customHeight="1" x14ac:dyDescent="0.2">
      <c r="A53" s="181" t="s">
        <v>49</v>
      </c>
      <c r="B53" s="181"/>
      <c r="C53" s="181"/>
      <c r="D53" s="181"/>
      <c r="E53" s="181"/>
      <c r="F53" s="181"/>
      <c r="G53" s="87">
        <v>46</v>
      </c>
      <c r="H53" s="88">
        <f>SUM(H54:H59)</f>
        <v>72944208</v>
      </c>
      <c r="I53" s="88">
        <f>SUM(I54:I59)</f>
        <v>35284223</v>
      </c>
    </row>
    <row r="54" spans="1:9" ht="12.75" customHeight="1" x14ac:dyDescent="0.2">
      <c r="A54" s="176" t="s">
        <v>50</v>
      </c>
      <c r="B54" s="176"/>
      <c r="C54" s="176"/>
      <c r="D54" s="176"/>
      <c r="E54" s="176"/>
      <c r="F54" s="176"/>
      <c r="G54" s="85">
        <v>47</v>
      </c>
      <c r="H54" s="86">
        <v>139723</v>
      </c>
      <c r="I54" s="86">
        <v>972426</v>
      </c>
    </row>
    <row r="55" spans="1:9" ht="12.75" customHeight="1" x14ac:dyDescent="0.2">
      <c r="A55" s="176" t="s">
        <v>51</v>
      </c>
      <c r="B55" s="176"/>
      <c r="C55" s="176"/>
      <c r="D55" s="176"/>
      <c r="E55" s="176"/>
      <c r="F55" s="176"/>
      <c r="G55" s="85">
        <v>48</v>
      </c>
      <c r="H55" s="86">
        <v>0</v>
      </c>
      <c r="I55" s="86">
        <v>0</v>
      </c>
    </row>
    <row r="56" spans="1:9" ht="12.75" customHeight="1" x14ac:dyDescent="0.2">
      <c r="A56" s="176" t="s">
        <v>52</v>
      </c>
      <c r="B56" s="176"/>
      <c r="C56" s="176"/>
      <c r="D56" s="176"/>
      <c r="E56" s="176"/>
      <c r="F56" s="176"/>
      <c r="G56" s="85">
        <v>49</v>
      </c>
      <c r="H56" s="86">
        <v>71114691</v>
      </c>
      <c r="I56" s="86">
        <v>32626222</v>
      </c>
    </row>
    <row r="57" spans="1:9" ht="12.75" customHeight="1" x14ac:dyDescent="0.2">
      <c r="A57" s="176" t="s">
        <v>53</v>
      </c>
      <c r="B57" s="176"/>
      <c r="C57" s="176"/>
      <c r="D57" s="176"/>
      <c r="E57" s="176"/>
      <c r="F57" s="176"/>
      <c r="G57" s="85">
        <v>50</v>
      </c>
      <c r="H57" s="86">
        <v>1892</v>
      </c>
      <c r="I57" s="86">
        <v>1157</v>
      </c>
    </row>
    <row r="58" spans="1:9" ht="12.75" customHeight="1" x14ac:dyDescent="0.2">
      <c r="A58" s="176" t="s">
        <v>54</v>
      </c>
      <c r="B58" s="176"/>
      <c r="C58" s="176"/>
      <c r="D58" s="176"/>
      <c r="E58" s="176"/>
      <c r="F58" s="176"/>
      <c r="G58" s="85">
        <v>51</v>
      </c>
      <c r="H58" s="86">
        <v>166946</v>
      </c>
      <c r="I58" s="86">
        <v>141176</v>
      </c>
    </row>
    <row r="59" spans="1:9" ht="12.75" customHeight="1" x14ac:dyDescent="0.2">
      <c r="A59" s="176" t="s">
        <v>55</v>
      </c>
      <c r="B59" s="176"/>
      <c r="C59" s="176"/>
      <c r="D59" s="176"/>
      <c r="E59" s="176"/>
      <c r="F59" s="176"/>
      <c r="G59" s="85">
        <v>52</v>
      </c>
      <c r="H59" s="86">
        <v>1520956</v>
      </c>
      <c r="I59" s="86">
        <v>1543242</v>
      </c>
    </row>
    <row r="60" spans="1:9" ht="12.75" customHeight="1" x14ac:dyDescent="0.2">
      <c r="A60" s="181" t="s">
        <v>56</v>
      </c>
      <c r="B60" s="181"/>
      <c r="C60" s="181"/>
      <c r="D60" s="181"/>
      <c r="E60" s="181"/>
      <c r="F60" s="181"/>
      <c r="G60" s="87">
        <v>53</v>
      </c>
      <c r="H60" s="88">
        <f>SUM(H61:H69)</f>
        <v>35200</v>
      </c>
      <c r="I60" s="88">
        <f>SUM(I61:I69)</f>
        <v>184684</v>
      </c>
    </row>
    <row r="61" spans="1:9" ht="12.75" customHeight="1" x14ac:dyDescent="0.2">
      <c r="A61" s="176" t="s">
        <v>24</v>
      </c>
      <c r="B61" s="176"/>
      <c r="C61" s="176"/>
      <c r="D61" s="176"/>
      <c r="E61" s="176"/>
      <c r="F61" s="176"/>
      <c r="G61" s="85">
        <v>54</v>
      </c>
      <c r="H61" s="86">
        <v>0</v>
      </c>
      <c r="I61" s="86">
        <v>0</v>
      </c>
    </row>
    <row r="62" spans="1:9" ht="12.75" customHeight="1" x14ac:dyDescent="0.2">
      <c r="A62" s="176" t="s">
        <v>25</v>
      </c>
      <c r="B62" s="176"/>
      <c r="C62" s="176"/>
      <c r="D62" s="176"/>
      <c r="E62" s="176"/>
      <c r="F62" s="176"/>
      <c r="G62" s="85">
        <v>55</v>
      </c>
      <c r="H62" s="86">
        <v>0</v>
      </c>
      <c r="I62" s="86">
        <v>0</v>
      </c>
    </row>
    <row r="63" spans="1:9" ht="12.75" customHeight="1" x14ac:dyDescent="0.2">
      <c r="A63" s="176" t="s">
        <v>26</v>
      </c>
      <c r="B63" s="176"/>
      <c r="C63" s="176"/>
      <c r="D63" s="176"/>
      <c r="E63" s="176"/>
      <c r="F63" s="176"/>
      <c r="G63" s="85">
        <v>56</v>
      </c>
      <c r="H63" s="86">
        <v>0</v>
      </c>
      <c r="I63" s="86">
        <v>0</v>
      </c>
    </row>
    <row r="64" spans="1:9" ht="23.45" customHeight="1" x14ac:dyDescent="0.2">
      <c r="A64" s="176" t="s">
        <v>57</v>
      </c>
      <c r="B64" s="176"/>
      <c r="C64" s="176"/>
      <c r="D64" s="176"/>
      <c r="E64" s="176"/>
      <c r="F64" s="176"/>
      <c r="G64" s="85">
        <v>57</v>
      </c>
      <c r="H64" s="86">
        <v>0</v>
      </c>
      <c r="I64" s="86">
        <v>0</v>
      </c>
    </row>
    <row r="65" spans="1:9" ht="21" customHeight="1" x14ac:dyDescent="0.2">
      <c r="A65" s="176" t="s">
        <v>28</v>
      </c>
      <c r="B65" s="176"/>
      <c r="C65" s="176"/>
      <c r="D65" s="176"/>
      <c r="E65" s="176"/>
      <c r="F65" s="176"/>
      <c r="G65" s="85">
        <v>58</v>
      </c>
      <c r="H65" s="86">
        <v>0</v>
      </c>
      <c r="I65" s="86">
        <v>0</v>
      </c>
    </row>
    <row r="66" spans="1:9" ht="22.9" customHeight="1" x14ac:dyDescent="0.2">
      <c r="A66" s="176" t="s">
        <v>29</v>
      </c>
      <c r="B66" s="176"/>
      <c r="C66" s="176"/>
      <c r="D66" s="176"/>
      <c r="E66" s="176"/>
      <c r="F66" s="176"/>
      <c r="G66" s="85">
        <v>59</v>
      </c>
      <c r="H66" s="86">
        <v>4200</v>
      </c>
      <c r="I66" s="86">
        <v>0</v>
      </c>
    </row>
    <row r="67" spans="1:9" ht="12.75" customHeight="1" x14ac:dyDescent="0.2">
      <c r="A67" s="176" t="s">
        <v>30</v>
      </c>
      <c r="B67" s="176"/>
      <c r="C67" s="176"/>
      <c r="D67" s="176"/>
      <c r="E67" s="176"/>
      <c r="F67" s="176"/>
      <c r="G67" s="85">
        <v>60</v>
      </c>
      <c r="H67" s="86">
        <v>0</v>
      </c>
      <c r="I67" s="86">
        <v>0</v>
      </c>
    </row>
    <row r="68" spans="1:9" ht="12.75" customHeight="1" x14ac:dyDescent="0.2">
      <c r="A68" s="176" t="s">
        <v>31</v>
      </c>
      <c r="B68" s="176"/>
      <c r="C68" s="176"/>
      <c r="D68" s="176"/>
      <c r="E68" s="176"/>
      <c r="F68" s="176"/>
      <c r="G68" s="85">
        <v>61</v>
      </c>
      <c r="H68" s="86">
        <v>31000</v>
      </c>
      <c r="I68" s="86">
        <v>183684</v>
      </c>
    </row>
    <row r="69" spans="1:9" ht="12.75" customHeight="1" x14ac:dyDescent="0.2">
      <c r="A69" s="176" t="s">
        <v>58</v>
      </c>
      <c r="B69" s="176"/>
      <c r="C69" s="176"/>
      <c r="D69" s="176"/>
      <c r="E69" s="176"/>
      <c r="F69" s="176"/>
      <c r="G69" s="85">
        <v>62</v>
      </c>
      <c r="H69" s="86">
        <v>0</v>
      </c>
      <c r="I69" s="86">
        <v>1000</v>
      </c>
    </row>
    <row r="70" spans="1:9" ht="12.75" customHeight="1" x14ac:dyDescent="0.2">
      <c r="A70" s="179" t="s">
        <v>59</v>
      </c>
      <c r="B70" s="179"/>
      <c r="C70" s="179"/>
      <c r="D70" s="179"/>
      <c r="E70" s="179"/>
      <c r="F70" s="179"/>
      <c r="G70" s="85">
        <v>63</v>
      </c>
      <c r="H70" s="86">
        <v>1708360</v>
      </c>
      <c r="I70" s="86">
        <v>969813</v>
      </c>
    </row>
    <row r="71" spans="1:9" ht="12.75" customHeight="1" x14ac:dyDescent="0.2">
      <c r="A71" s="177" t="s">
        <v>60</v>
      </c>
      <c r="B71" s="177"/>
      <c r="C71" s="177"/>
      <c r="D71" s="177"/>
      <c r="E71" s="177"/>
      <c r="F71" s="177"/>
      <c r="G71" s="85">
        <v>64</v>
      </c>
      <c r="H71" s="86">
        <v>1379089</v>
      </c>
      <c r="I71" s="86">
        <v>313</v>
      </c>
    </row>
    <row r="72" spans="1:9" ht="12.75" customHeight="1" x14ac:dyDescent="0.2">
      <c r="A72" s="178" t="s">
        <v>61</v>
      </c>
      <c r="B72" s="178"/>
      <c r="C72" s="178"/>
      <c r="D72" s="178"/>
      <c r="E72" s="178"/>
      <c r="F72" s="178"/>
      <c r="G72" s="87">
        <v>65</v>
      </c>
      <c r="H72" s="88">
        <f>H8+H9+H44+H71</f>
        <v>379676953</v>
      </c>
      <c r="I72" s="88">
        <f>I8+I9+I44+I71</f>
        <v>411864209</v>
      </c>
    </row>
    <row r="73" spans="1:9" ht="12.75" customHeight="1" x14ac:dyDescent="0.2">
      <c r="A73" s="177" t="s">
        <v>62</v>
      </c>
      <c r="B73" s="177"/>
      <c r="C73" s="177"/>
      <c r="D73" s="177"/>
      <c r="E73" s="177"/>
      <c r="F73" s="177"/>
      <c r="G73" s="85">
        <v>66</v>
      </c>
      <c r="H73" s="105">
        <v>46707322</v>
      </c>
      <c r="I73" s="105">
        <v>43042396</v>
      </c>
    </row>
    <row r="74" spans="1:9" x14ac:dyDescent="0.2">
      <c r="A74" s="182" t="s">
        <v>63</v>
      </c>
      <c r="B74" s="183"/>
      <c r="C74" s="183"/>
      <c r="D74" s="183"/>
      <c r="E74" s="183"/>
      <c r="F74" s="183"/>
      <c r="G74" s="183"/>
      <c r="H74" s="183"/>
      <c r="I74" s="183"/>
    </row>
    <row r="75" spans="1:9" ht="12.75" customHeight="1" x14ac:dyDescent="0.2">
      <c r="A75" s="178" t="s">
        <v>351</v>
      </c>
      <c r="B75" s="178"/>
      <c r="C75" s="178"/>
      <c r="D75" s="178"/>
      <c r="E75" s="178"/>
      <c r="F75" s="178"/>
      <c r="G75" s="87">
        <v>67</v>
      </c>
      <c r="H75" s="88">
        <f>H76+H77+H78+H84+H85+H91+H94+H97</f>
        <v>131421042</v>
      </c>
      <c r="I75" s="88">
        <f>I76+I77+I78+I84+I85+I91+I94+I97</f>
        <v>135197848</v>
      </c>
    </row>
    <row r="76" spans="1:9" ht="12.75" customHeight="1" x14ac:dyDescent="0.2">
      <c r="A76" s="179" t="s">
        <v>64</v>
      </c>
      <c r="B76" s="179"/>
      <c r="C76" s="179"/>
      <c r="D76" s="179"/>
      <c r="E76" s="179"/>
      <c r="F76" s="179"/>
      <c r="G76" s="85">
        <v>68</v>
      </c>
      <c r="H76" s="89">
        <v>188728900</v>
      </c>
      <c r="I76" s="89">
        <v>188728900</v>
      </c>
    </row>
    <row r="77" spans="1:9" ht="12.75" customHeight="1" x14ac:dyDescent="0.2">
      <c r="A77" s="179" t="s">
        <v>65</v>
      </c>
      <c r="B77" s="179"/>
      <c r="C77" s="179"/>
      <c r="D77" s="179"/>
      <c r="E77" s="179"/>
      <c r="F77" s="179"/>
      <c r="G77" s="85">
        <v>69</v>
      </c>
      <c r="H77" s="89">
        <v>0</v>
      </c>
      <c r="I77" s="89">
        <v>0</v>
      </c>
    </row>
    <row r="78" spans="1:9" ht="12.75" customHeight="1" x14ac:dyDescent="0.2">
      <c r="A78" s="181" t="s">
        <v>66</v>
      </c>
      <c r="B78" s="181"/>
      <c r="C78" s="181"/>
      <c r="D78" s="181"/>
      <c r="E78" s="181"/>
      <c r="F78" s="181"/>
      <c r="G78" s="87">
        <v>70</v>
      </c>
      <c r="H78" s="88">
        <f>SUM(H79:H83)</f>
        <v>0</v>
      </c>
      <c r="I78" s="88">
        <f>SUM(I79:I83)</f>
        <v>0</v>
      </c>
    </row>
    <row r="79" spans="1:9" ht="12.75" customHeight="1" x14ac:dyDescent="0.2">
      <c r="A79" s="176" t="s">
        <v>67</v>
      </c>
      <c r="B79" s="176"/>
      <c r="C79" s="176"/>
      <c r="D79" s="176"/>
      <c r="E79" s="176"/>
      <c r="F79" s="176"/>
      <c r="G79" s="85">
        <v>71</v>
      </c>
      <c r="H79" s="89">
        <v>0</v>
      </c>
      <c r="I79" s="89">
        <v>0</v>
      </c>
    </row>
    <row r="80" spans="1:9" ht="12.75" customHeight="1" x14ac:dyDescent="0.2">
      <c r="A80" s="176" t="s">
        <v>68</v>
      </c>
      <c r="B80" s="176"/>
      <c r="C80" s="176"/>
      <c r="D80" s="176"/>
      <c r="E80" s="176"/>
      <c r="F80" s="176"/>
      <c r="G80" s="85">
        <v>72</v>
      </c>
      <c r="H80" s="89">
        <v>217800</v>
      </c>
      <c r="I80" s="89">
        <v>217800</v>
      </c>
    </row>
    <row r="81" spans="1:9" ht="12.75" customHeight="1" x14ac:dyDescent="0.2">
      <c r="A81" s="176" t="s">
        <v>69</v>
      </c>
      <c r="B81" s="176"/>
      <c r="C81" s="176"/>
      <c r="D81" s="176"/>
      <c r="E81" s="176"/>
      <c r="F81" s="176"/>
      <c r="G81" s="85">
        <v>73</v>
      </c>
      <c r="H81" s="89">
        <v>-217800</v>
      </c>
      <c r="I81" s="89">
        <v>-217800</v>
      </c>
    </row>
    <row r="82" spans="1:9" ht="12.75" customHeight="1" x14ac:dyDescent="0.2">
      <c r="A82" s="176" t="s">
        <v>70</v>
      </c>
      <c r="B82" s="176"/>
      <c r="C82" s="176"/>
      <c r="D82" s="176"/>
      <c r="E82" s="176"/>
      <c r="F82" s="176"/>
      <c r="G82" s="85">
        <v>74</v>
      </c>
      <c r="H82" s="89">
        <v>0</v>
      </c>
      <c r="I82" s="89">
        <v>0</v>
      </c>
    </row>
    <row r="83" spans="1:9" ht="12.75" customHeight="1" x14ac:dyDescent="0.2">
      <c r="A83" s="176" t="s">
        <v>71</v>
      </c>
      <c r="B83" s="176"/>
      <c r="C83" s="176"/>
      <c r="D83" s="176"/>
      <c r="E83" s="176"/>
      <c r="F83" s="176"/>
      <c r="G83" s="85">
        <v>75</v>
      </c>
      <c r="H83" s="89">
        <v>0</v>
      </c>
      <c r="I83" s="89">
        <v>0</v>
      </c>
    </row>
    <row r="84" spans="1:9" ht="12.75" customHeight="1" x14ac:dyDescent="0.2">
      <c r="A84" s="179" t="s">
        <v>72</v>
      </c>
      <c r="B84" s="179"/>
      <c r="C84" s="179"/>
      <c r="D84" s="179"/>
      <c r="E84" s="179"/>
      <c r="F84" s="179"/>
      <c r="G84" s="85">
        <v>76</v>
      </c>
      <c r="H84" s="89">
        <v>84614156</v>
      </c>
      <c r="I84" s="89">
        <v>80991201</v>
      </c>
    </row>
    <row r="85" spans="1:9" ht="12.75" customHeight="1" x14ac:dyDescent="0.2">
      <c r="A85" s="180" t="s">
        <v>445</v>
      </c>
      <c r="B85" s="180"/>
      <c r="C85" s="180"/>
      <c r="D85" s="180"/>
      <c r="E85" s="180"/>
      <c r="F85" s="180"/>
      <c r="G85" s="87">
        <v>77</v>
      </c>
      <c r="H85" s="88">
        <f>H86+H87+H88+H89+H90</f>
        <v>-363000</v>
      </c>
      <c r="I85" s="88">
        <f>I86+I87+I88+I89+I90</f>
        <v>-363000</v>
      </c>
    </row>
    <row r="86" spans="1:9" ht="25.5" customHeight="1" x14ac:dyDescent="0.2">
      <c r="A86" s="176" t="s">
        <v>444</v>
      </c>
      <c r="B86" s="176"/>
      <c r="C86" s="176"/>
      <c r="D86" s="176"/>
      <c r="E86" s="176"/>
      <c r="F86" s="176"/>
      <c r="G86" s="85">
        <v>78</v>
      </c>
      <c r="H86" s="86">
        <v>-363000</v>
      </c>
      <c r="I86" s="86">
        <v>-363000</v>
      </c>
    </row>
    <row r="87" spans="1:9" ht="12.75" customHeight="1" x14ac:dyDescent="0.2">
      <c r="A87" s="176" t="s">
        <v>73</v>
      </c>
      <c r="B87" s="176"/>
      <c r="C87" s="176"/>
      <c r="D87" s="176"/>
      <c r="E87" s="176"/>
      <c r="F87" s="176"/>
      <c r="G87" s="85">
        <v>79</v>
      </c>
      <c r="H87" s="86">
        <v>0</v>
      </c>
      <c r="I87" s="86">
        <v>0</v>
      </c>
    </row>
    <row r="88" spans="1:9" ht="12.75" customHeight="1" x14ac:dyDescent="0.2">
      <c r="A88" s="176" t="s">
        <v>74</v>
      </c>
      <c r="B88" s="176"/>
      <c r="C88" s="176"/>
      <c r="D88" s="176"/>
      <c r="E88" s="176"/>
      <c r="F88" s="176"/>
      <c r="G88" s="85">
        <v>80</v>
      </c>
      <c r="H88" s="86">
        <v>0</v>
      </c>
      <c r="I88" s="86">
        <v>0</v>
      </c>
    </row>
    <row r="89" spans="1:9" ht="12.75" customHeight="1" x14ac:dyDescent="0.2">
      <c r="A89" s="176" t="s">
        <v>343</v>
      </c>
      <c r="B89" s="176"/>
      <c r="C89" s="176"/>
      <c r="D89" s="176"/>
      <c r="E89" s="176"/>
      <c r="F89" s="176"/>
      <c r="G89" s="85">
        <v>81</v>
      </c>
      <c r="H89" s="86">
        <v>0</v>
      </c>
      <c r="I89" s="86">
        <v>0</v>
      </c>
    </row>
    <row r="90" spans="1:9" ht="24" customHeight="1" x14ac:dyDescent="0.2">
      <c r="A90" s="176" t="s">
        <v>344</v>
      </c>
      <c r="B90" s="176"/>
      <c r="C90" s="176"/>
      <c r="D90" s="176"/>
      <c r="E90" s="176"/>
      <c r="F90" s="176"/>
      <c r="G90" s="85">
        <v>82</v>
      </c>
      <c r="H90" s="86">
        <v>0</v>
      </c>
      <c r="I90" s="86">
        <v>0</v>
      </c>
    </row>
    <row r="91" spans="1:9" ht="12.75" customHeight="1" x14ac:dyDescent="0.2">
      <c r="A91" s="181" t="s">
        <v>345</v>
      </c>
      <c r="B91" s="181"/>
      <c r="C91" s="181"/>
      <c r="D91" s="181"/>
      <c r="E91" s="181"/>
      <c r="F91" s="181"/>
      <c r="G91" s="87">
        <v>83</v>
      </c>
      <c r="H91" s="88">
        <f>H92-H93</f>
        <v>-141889475</v>
      </c>
      <c r="I91" s="88">
        <f>I92-I93</f>
        <v>-137931607</v>
      </c>
    </row>
    <row r="92" spans="1:9" ht="12.75" customHeight="1" x14ac:dyDescent="0.2">
      <c r="A92" s="176" t="s">
        <v>75</v>
      </c>
      <c r="B92" s="176"/>
      <c r="C92" s="176"/>
      <c r="D92" s="176"/>
      <c r="E92" s="176"/>
      <c r="F92" s="176"/>
      <c r="G92" s="85">
        <v>84</v>
      </c>
      <c r="H92" s="89">
        <v>1424332</v>
      </c>
      <c r="I92" s="89">
        <v>5161589</v>
      </c>
    </row>
    <row r="93" spans="1:9" ht="12.75" customHeight="1" x14ac:dyDescent="0.2">
      <c r="A93" s="176" t="s">
        <v>76</v>
      </c>
      <c r="B93" s="176"/>
      <c r="C93" s="176"/>
      <c r="D93" s="176"/>
      <c r="E93" s="176"/>
      <c r="F93" s="176"/>
      <c r="G93" s="85">
        <v>85</v>
      </c>
      <c r="H93" s="89">
        <v>143313807</v>
      </c>
      <c r="I93" s="89">
        <v>143093196</v>
      </c>
    </row>
    <row r="94" spans="1:9" ht="12.75" customHeight="1" x14ac:dyDescent="0.2">
      <c r="A94" s="181" t="s">
        <v>346</v>
      </c>
      <c r="B94" s="181"/>
      <c r="C94" s="181"/>
      <c r="D94" s="181"/>
      <c r="E94" s="181"/>
      <c r="F94" s="181"/>
      <c r="G94" s="87">
        <v>86</v>
      </c>
      <c r="H94" s="88">
        <f>H95-H96</f>
        <v>330461</v>
      </c>
      <c r="I94" s="88">
        <f>I95-I96</f>
        <v>3772354</v>
      </c>
    </row>
    <row r="95" spans="1:9" ht="12.75" customHeight="1" x14ac:dyDescent="0.2">
      <c r="A95" s="176" t="s">
        <v>77</v>
      </c>
      <c r="B95" s="176"/>
      <c r="C95" s="176"/>
      <c r="D95" s="176"/>
      <c r="E95" s="176"/>
      <c r="F95" s="176"/>
      <c r="G95" s="85">
        <v>87</v>
      </c>
      <c r="H95" s="89">
        <v>330461</v>
      </c>
      <c r="I95" s="89">
        <v>3772354</v>
      </c>
    </row>
    <row r="96" spans="1:9" ht="12.75" customHeight="1" x14ac:dyDescent="0.2">
      <c r="A96" s="176" t="s">
        <v>78</v>
      </c>
      <c r="B96" s="176"/>
      <c r="C96" s="176"/>
      <c r="D96" s="176"/>
      <c r="E96" s="176"/>
      <c r="F96" s="176"/>
      <c r="G96" s="85">
        <v>88</v>
      </c>
      <c r="H96" s="89">
        <v>0</v>
      </c>
      <c r="I96" s="89">
        <v>0</v>
      </c>
    </row>
    <row r="97" spans="1:9" ht="12.75" customHeight="1" x14ac:dyDescent="0.2">
      <c r="A97" s="179" t="s">
        <v>79</v>
      </c>
      <c r="B97" s="179"/>
      <c r="C97" s="179"/>
      <c r="D97" s="179"/>
      <c r="E97" s="179"/>
      <c r="F97" s="179"/>
      <c r="G97" s="85">
        <v>89</v>
      </c>
      <c r="H97" s="89">
        <v>0</v>
      </c>
      <c r="I97" s="89">
        <v>0</v>
      </c>
    </row>
    <row r="98" spans="1:9" ht="12.75" customHeight="1" x14ac:dyDescent="0.2">
      <c r="A98" s="178" t="s">
        <v>347</v>
      </c>
      <c r="B98" s="178"/>
      <c r="C98" s="178"/>
      <c r="D98" s="178"/>
      <c r="E98" s="178"/>
      <c r="F98" s="178"/>
      <c r="G98" s="87">
        <v>90</v>
      </c>
      <c r="H98" s="88">
        <f>SUM(H99:H104)</f>
        <v>898315</v>
      </c>
      <c r="I98" s="88">
        <f>SUM(I99:I104)</f>
        <v>947469</v>
      </c>
    </row>
    <row r="99" spans="1:9" ht="12.75" customHeight="1" x14ac:dyDescent="0.2">
      <c r="A99" s="176" t="s">
        <v>80</v>
      </c>
      <c r="B99" s="176"/>
      <c r="C99" s="176"/>
      <c r="D99" s="176"/>
      <c r="E99" s="176"/>
      <c r="F99" s="176"/>
      <c r="G99" s="85">
        <v>91</v>
      </c>
      <c r="H99" s="89">
        <v>538815</v>
      </c>
      <c r="I99" s="89">
        <v>546364</v>
      </c>
    </row>
    <row r="100" spans="1:9" ht="12.75" customHeight="1" x14ac:dyDescent="0.2">
      <c r="A100" s="176" t="s">
        <v>81</v>
      </c>
      <c r="B100" s="176"/>
      <c r="C100" s="176"/>
      <c r="D100" s="176"/>
      <c r="E100" s="176"/>
      <c r="F100" s="176"/>
      <c r="G100" s="85">
        <v>92</v>
      </c>
      <c r="H100" s="89">
        <v>0</v>
      </c>
      <c r="I100" s="89">
        <v>0</v>
      </c>
    </row>
    <row r="101" spans="1:9" ht="12.75" customHeight="1" x14ac:dyDescent="0.2">
      <c r="A101" s="176" t="s">
        <v>82</v>
      </c>
      <c r="B101" s="176"/>
      <c r="C101" s="176"/>
      <c r="D101" s="176"/>
      <c r="E101" s="176"/>
      <c r="F101" s="176"/>
      <c r="G101" s="85">
        <v>93</v>
      </c>
      <c r="H101" s="89">
        <v>359500</v>
      </c>
      <c r="I101" s="89">
        <v>401105</v>
      </c>
    </row>
    <row r="102" spans="1:9" ht="12.75" customHeight="1" x14ac:dyDescent="0.2">
      <c r="A102" s="176" t="s">
        <v>83</v>
      </c>
      <c r="B102" s="176"/>
      <c r="C102" s="176"/>
      <c r="D102" s="176"/>
      <c r="E102" s="176"/>
      <c r="F102" s="176"/>
      <c r="G102" s="85">
        <v>94</v>
      </c>
      <c r="H102" s="86">
        <v>0</v>
      </c>
      <c r="I102" s="86">
        <v>0</v>
      </c>
    </row>
    <row r="103" spans="1:9" ht="12.75" customHeight="1" x14ac:dyDescent="0.2">
      <c r="A103" s="176" t="s">
        <v>84</v>
      </c>
      <c r="B103" s="176"/>
      <c r="C103" s="176"/>
      <c r="D103" s="176"/>
      <c r="E103" s="176"/>
      <c r="F103" s="176"/>
      <c r="G103" s="85">
        <v>95</v>
      </c>
      <c r="H103" s="86">
        <v>0</v>
      </c>
      <c r="I103" s="86">
        <v>0</v>
      </c>
    </row>
    <row r="104" spans="1:9" ht="12.75" customHeight="1" x14ac:dyDescent="0.2">
      <c r="A104" s="176" t="s">
        <v>85</v>
      </c>
      <c r="B104" s="176"/>
      <c r="C104" s="176"/>
      <c r="D104" s="176"/>
      <c r="E104" s="176"/>
      <c r="F104" s="176"/>
      <c r="G104" s="85">
        <v>96</v>
      </c>
      <c r="H104" s="86">
        <v>0</v>
      </c>
      <c r="I104" s="86">
        <v>0</v>
      </c>
    </row>
    <row r="105" spans="1:9" ht="12.75" customHeight="1" x14ac:dyDescent="0.2">
      <c r="A105" s="178" t="s">
        <v>348</v>
      </c>
      <c r="B105" s="178"/>
      <c r="C105" s="178"/>
      <c r="D105" s="178"/>
      <c r="E105" s="178"/>
      <c r="F105" s="178"/>
      <c r="G105" s="87">
        <v>97</v>
      </c>
      <c r="H105" s="88">
        <f>SUM(H106:H116)</f>
        <v>80015201</v>
      </c>
      <c r="I105" s="88">
        <f>SUM(I106:I116)</f>
        <v>86208386</v>
      </c>
    </row>
    <row r="106" spans="1:9" ht="12.75" customHeight="1" x14ac:dyDescent="0.2">
      <c r="A106" s="176" t="s">
        <v>86</v>
      </c>
      <c r="B106" s="176"/>
      <c r="C106" s="176"/>
      <c r="D106" s="176"/>
      <c r="E106" s="176"/>
      <c r="F106" s="176"/>
      <c r="G106" s="85">
        <v>98</v>
      </c>
      <c r="H106" s="90">
        <v>0</v>
      </c>
      <c r="I106" s="90">
        <v>0</v>
      </c>
    </row>
    <row r="107" spans="1:9" ht="12.75" customHeight="1" x14ac:dyDescent="0.2">
      <c r="A107" s="176" t="s">
        <v>87</v>
      </c>
      <c r="B107" s="176"/>
      <c r="C107" s="176"/>
      <c r="D107" s="176"/>
      <c r="E107" s="176"/>
      <c r="F107" s="176"/>
      <c r="G107" s="85">
        <v>99</v>
      </c>
      <c r="H107" s="89">
        <v>40936328</v>
      </c>
      <c r="I107" s="90">
        <v>48777808</v>
      </c>
    </row>
    <row r="108" spans="1:9" ht="12.75" customHeight="1" x14ac:dyDescent="0.2">
      <c r="A108" s="176" t="s">
        <v>88</v>
      </c>
      <c r="B108" s="176"/>
      <c r="C108" s="176"/>
      <c r="D108" s="176"/>
      <c r="E108" s="176"/>
      <c r="F108" s="176"/>
      <c r="G108" s="85">
        <v>100</v>
      </c>
      <c r="H108" s="89">
        <v>0</v>
      </c>
      <c r="I108" s="90">
        <v>0</v>
      </c>
    </row>
    <row r="109" spans="1:9" ht="22.15" customHeight="1" x14ac:dyDescent="0.2">
      <c r="A109" s="176" t="s">
        <v>89</v>
      </c>
      <c r="B109" s="176"/>
      <c r="C109" s="176"/>
      <c r="D109" s="176"/>
      <c r="E109" s="176"/>
      <c r="F109" s="176"/>
      <c r="G109" s="85">
        <v>101</v>
      </c>
      <c r="H109" s="89">
        <v>0</v>
      </c>
      <c r="I109" s="90">
        <v>0</v>
      </c>
    </row>
    <row r="110" spans="1:9" ht="12.75" customHeight="1" x14ac:dyDescent="0.2">
      <c r="A110" s="176" t="s">
        <v>90</v>
      </c>
      <c r="B110" s="176"/>
      <c r="C110" s="176"/>
      <c r="D110" s="176"/>
      <c r="E110" s="176"/>
      <c r="F110" s="176"/>
      <c r="G110" s="85">
        <v>102</v>
      </c>
      <c r="H110" s="89">
        <v>0</v>
      </c>
      <c r="I110" s="90">
        <v>0</v>
      </c>
    </row>
    <row r="111" spans="1:9" ht="12.75" customHeight="1" x14ac:dyDescent="0.2">
      <c r="A111" s="176" t="s">
        <v>91</v>
      </c>
      <c r="B111" s="176"/>
      <c r="C111" s="176"/>
      <c r="D111" s="176"/>
      <c r="E111" s="176"/>
      <c r="F111" s="176"/>
      <c r="G111" s="85">
        <v>103</v>
      </c>
      <c r="H111" s="89">
        <v>2187033</v>
      </c>
      <c r="I111" s="90">
        <v>4398416</v>
      </c>
    </row>
    <row r="112" spans="1:9" ht="12.75" customHeight="1" x14ac:dyDescent="0.2">
      <c r="A112" s="176" t="s">
        <v>92</v>
      </c>
      <c r="B112" s="176"/>
      <c r="C112" s="176"/>
      <c r="D112" s="176"/>
      <c r="E112" s="176"/>
      <c r="F112" s="176"/>
      <c r="G112" s="85">
        <v>104</v>
      </c>
      <c r="H112" s="89">
        <v>0</v>
      </c>
      <c r="I112" s="90">
        <v>0</v>
      </c>
    </row>
    <row r="113" spans="1:9" ht="12.75" customHeight="1" x14ac:dyDescent="0.2">
      <c r="A113" s="176" t="s">
        <v>93</v>
      </c>
      <c r="B113" s="176"/>
      <c r="C113" s="176"/>
      <c r="D113" s="176"/>
      <c r="E113" s="176"/>
      <c r="F113" s="176"/>
      <c r="G113" s="85">
        <v>105</v>
      </c>
      <c r="H113" s="90">
        <v>1000000</v>
      </c>
      <c r="I113" s="90">
        <v>0</v>
      </c>
    </row>
    <row r="114" spans="1:9" ht="12.75" customHeight="1" x14ac:dyDescent="0.2">
      <c r="A114" s="176" t="s">
        <v>94</v>
      </c>
      <c r="B114" s="176"/>
      <c r="C114" s="176"/>
      <c r="D114" s="176"/>
      <c r="E114" s="176"/>
      <c r="F114" s="176"/>
      <c r="G114" s="85">
        <v>106</v>
      </c>
      <c r="H114" s="89">
        <v>0</v>
      </c>
      <c r="I114" s="90">
        <v>0</v>
      </c>
    </row>
    <row r="115" spans="1:9" ht="12.75" customHeight="1" x14ac:dyDescent="0.2">
      <c r="A115" s="176" t="s">
        <v>95</v>
      </c>
      <c r="B115" s="176"/>
      <c r="C115" s="176"/>
      <c r="D115" s="176"/>
      <c r="E115" s="176"/>
      <c r="F115" s="176"/>
      <c r="G115" s="85">
        <v>107</v>
      </c>
      <c r="H115" s="86">
        <v>14701280</v>
      </c>
      <c r="I115" s="90">
        <v>12661975</v>
      </c>
    </row>
    <row r="116" spans="1:9" ht="12.75" customHeight="1" x14ac:dyDescent="0.2">
      <c r="A116" s="176" t="s">
        <v>96</v>
      </c>
      <c r="B116" s="176"/>
      <c r="C116" s="176"/>
      <c r="D116" s="176"/>
      <c r="E116" s="176"/>
      <c r="F116" s="176"/>
      <c r="G116" s="85">
        <v>108</v>
      </c>
      <c r="H116" s="86">
        <v>21190560</v>
      </c>
      <c r="I116" s="90">
        <v>20370187</v>
      </c>
    </row>
    <row r="117" spans="1:9" ht="12.75" customHeight="1" x14ac:dyDescent="0.2">
      <c r="A117" s="178" t="s">
        <v>349</v>
      </c>
      <c r="B117" s="178"/>
      <c r="C117" s="178"/>
      <c r="D117" s="178"/>
      <c r="E117" s="178"/>
      <c r="F117" s="178"/>
      <c r="G117" s="87">
        <v>109</v>
      </c>
      <c r="H117" s="88">
        <f>SUM(H118:H131)</f>
        <v>158957668</v>
      </c>
      <c r="I117" s="88">
        <f>SUM(I118:I131)</f>
        <v>189486661</v>
      </c>
    </row>
    <row r="118" spans="1:9" ht="12.75" customHeight="1" x14ac:dyDescent="0.2">
      <c r="A118" s="176" t="s">
        <v>86</v>
      </c>
      <c r="B118" s="176"/>
      <c r="C118" s="176"/>
      <c r="D118" s="176"/>
      <c r="E118" s="176"/>
      <c r="F118" s="176"/>
      <c r="G118" s="85">
        <v>110</v>
      </c>
      <c r="H118" s="89">
        <v>27639</v>
      </c>
      <c r="I118" s="89">
        <v>0</v>
      </c>
    </row>
    <row r="119" spans="1:9" ht="12.75" customHeight="1" x14ac:dyDescent="0.2">
      <c r="A119" s="176" t="s">
        <v>87</v>
      </c>
      <c r="B119" s="176"/>
      <c r="C119" s="176"/>
      <c r="D119" s="176"/>
      <c r="E119" s="176"/>
      <c r="F119" s="176"/>
      <c r="G119" s="85">
        <v>111</v>
      </c>
      <c r="H119" s="89">
        <v>57726325</v>
      </c>
      <c r="I119" s="89">
        <v>41428538</v>
      </c>
    </row>
    <row r="120" spans="1:9" ht="12.75" customHeight="1" x14ac:dyDescent="0.2">
      <c r="A120" s="176" t="s">
        <v>88</v>
      </c>
      <c r="B120" s="176"/>
      <c r="C120" s="176"/>
      <c r="D120" s="176"/>
      <c r="E120" s="176"/>
      <c r="F120" s="176"/>
      <c r="G120" s="85">
        <v>112</v>
      </c>
      <c r="H120" s="89">
        <v>40966</v>
      </c>
      <c r="I120" s="89">
        <v>0</v>
      </c>
    </row>
    <row r="121" spans="1:9" ht="25.9" customHeight="1" x14ac:dyDescent="0.2">
      <c r="A121" s="176" t="s">
        <v>89</v>
      </c>
      <c r="B121" s="176"/>
      <c r="C121" s="176"/>
      <c r="D121" s="176"/>
      <c r="E121" s="176"/>
      <c r="F121" s="176"/>
      <c r="G121" s="85">
        <v>113</v>
      </c>
      <c r="H121" s="89">
        <v>0</v>
      </c>
      <c r="I121" s="89">
        <v>0</v>
      </c>
    </row>
    <row r="122" spans="1:9" ht="12.75" customHeight="1" x14ac:dyDescent="0.2">
      <c r="A122" s="176" t="s">
        <v>90</v>
      </c>
      <c r="B122" s="176"/>
      <c r="C122" s="176"/>
      <c r="D122" s="176"/>
      <c r="E122" s="176"/>
      <c r="F122" s="176"/>
      <c r="G122" s="85">
        <v>114</v>
      </c>
      <c r="H122" s="89">
        <v>31100</v>
      </c>
      <c r="I122" s="89">
        <v>31100</v>
      </c>
    </row>
    <row r="123" spans="1:9" ht="12.75" customHeight="1" x14ac:dyDescent="0.2">
      <c r="A123" s="176" t="s">
        <v>91</v>
      </c>
      <c r="B123" s="176"/>
      <c r="C123" s="176"/>
      <c r="D123" s="176"/>
      <c r="E123" s="176"/>
      <c r="F123" s="176"/>
      <c r="G123" s="85">
        <v>115</v>
      </c>
      <c r="H123" s="89">
        <v>2740422</v>
      </c>
      <c r="I123" s="89">
        <v>6833123</v>
      </c>
    </row>
    <row r="124" spans="1:9" ht="12.75" customHeight="1" x14ac:dyDescent="0.2">
      <c r="A124" s="176" t="s">
        <v>92</v>
      </c>
      <c r="B124" s="176"/>
      <c r="C124" s="176"/>
      <c r="D124" s="176"/>
      <c r="E124" s="176"/>
      <c r="F124" s="176"/>
      <c r="G124" s="85">
        <v>116</v>
      </c>
      <c r="H124" s="89">
        <v>664655</v>
      </c>
      <c r="I124" s="89">
        <v>2691160</v>
      </c>
    </row>
    <row r="125" spans="1:9" ht="12.75" customHeight="1" x14ac:dyDescent="0.2">
      <c r="A125" s="176" t="s">
        <v>93</v>
      </c>
      <c r="B125" s="176"/>
      <c r="C125" s="176"/>
      <c r="D125" s="176"/>
      <c r="E125" s="176"/>
      <c r="F125" s="176"/>
      <c r="G125" s="85">
        <v>117</v>
      </c>
      <c r="H125" s="89">
        <v>75471474</v>
      </c>
      <c r="I125" s="89">
        <v>28994586</v>
      </c>
    </row>
    <row r="126" spans="1:9" x14ac:dyDescent="0.2">
      <c r="A126" s="176" t="s">
        <v>94</v>
      </c>
      <c r="B126" s="176"/>
      <c r="C126" s="176"/>
      <c r="D126" s="176"/>
      <c r="E126" s="176"/>
      <c r="F126" s="176"/>
      <c r="G126" s="85">
        <v>118</v>
      </c>
      <c r="H126" s="89">
        <v>5773965</v>
      </c>
      <c r="I126" s="89">
        <v>6037170</v>
      </c>
    </row>
    <row r="127" spans="1:9" x14ac:dyDescent="0.2">
      <c r="A127" s="176" t="s">
        <v>97</v>
      </c>
      <c r="B127" s="176"/>
      <c r="C127" s="176"/>
      <c r="D127" s="176"/>
      <c r="E127" s="176"/>
      <c r="F127" s="176"/>
      <c r="G127" s="85">
        <v>119</v>
      </c>
      <c r="H127" s="89">
        <v>1564104</v>
      </c>
      <c r="I127" s="89">
        <v>1441661</v>
      </c>
    </row>
    <row r="128" spans="1:9" x14ac:dyDescent="0.2">
      <c r="A128" s="176" t="s">
        <v>98</v>
      </c>
      <c r="B128" s="176"/>
      <c r="C128" s="176"/>
      <c r="D128" s="176"/>
      <c r="E128" s="176"/>
      <c r="F128" s="176"/>
      <c r="G128" s="85">
        <v>120</v>
      </c>
      <c r="H128" s="89">
        <v>4343459</v>
      </c>
      <c r="I128" s="89">
        <v>3504608</v>
      </c>
    </row>
    <row r="129" spans="1:9" x14ac:dyDescent="0.2">
      <c r="A129" s="176" t="s">
        <v>99</v>
      </c>
      <c r="B129" s="176"/>
      <c r="C129" s="176"/>
      <c r="D129" s="176"/>
      <c r="E129" s="176"/>
      <c r="F129" s="176"/>
      <c r="G129" s="85">
        <v>121</v>
      </c>
      <c r="H129" s="89">
        <v>0</v>
      </c>
      <c r="I129" s="89">
        <v>0</v>
      </c>
    </row>
    <row r="130" spans="1:9" x14ac:dyDescent="0.2">
      <c r="A130" s="176" t="s">
        <v>100</v>
      </c>
      <c r="B130" s="176"/>
      <c r="C130" s="176"/>
      <c r="D130" s="176"/>
      <c r="E130" s="176"/>
      <c r="F130" s="176"/>
      <c r="G130" s="85">
        <v>122</v>
      </c>
      <c r="H130" s="86">
        <v>0</v>
      </c>
      <c r="I130" s="86">
        <v>83551769</v>
      </c>
    </row>
    <row r="131" spans="1:9" x14ac:dyDescent="0.2">
      <c r="A131" s="176" t="s">
        <v>101</v>
      </c>
      <c r="B131" s="176"/>
      <c r="C131" s="176"/>
      <c r="D131" s="176"/>
      <c r="E131" s="176"/>
      <c r="F131" s="176"/>
      <c r="G131" s="85">
        <v>123</v>
      </c>
      <c r="H131" s="86">
        <v>10573559</v>
      </c>
      <c r="I131" s="86">
        <v>14972946</v>
      </c>
    </row>
    <row r="132" spans="1:9" ht="22.15" customHeight="1" x14ac:dyDescent="0.2">
      <c r="A132" s="177" t="s">
        <v>102</v>
      </c>
      <c r="B132" s="177"/>
      <c r="C132" s="177"/>
      <c r="D132" s="177"/>
      <c r="E132" s="177"/>
      <c r="F132" s="177"/>
      <c r="G132" s="85">
        <v>124</v>
      </c>
      <c r="H132" s="86">
        <v>8384727</v>
      </c>
      <c r="I132" s="86">
        <v>23845</v>
      </c>
    </row>
    <row r="133" spans="1:9" x14ac:dyDescent="0.2">
      <c r="A133" s="178" t="s">
        <v>350</v>
      </c>
      <c r="B133" s="178"/>
      <c r="C133" s="178"/>
      <c r="D133" s="178"/>
      <c r="E133" s="178"/>
      <c r="F133" s="178"/>
      <c r="G133" s="87">
        <v>125</v>
      </c>
      <c r="H133" s="88">
        <f>H75+H98+H105+H117+H132</f>
        <v>379676953</v>
      </c>
      <c r="I133" s="88">
        <f>I75+I98+I105+I117+I132</f>
        <v>411864209</v>
      </c>
    </row>
    <row r="134" spans="1:9" x14ac:dyDescent="0.2">
      <c r="A134" s="177" t="s">
        <v>103</v>
      </c>
      <c r="B134" s="177"/>
      <c r="C134" s="177"/>
      <c r="D134" s="177"/>
      <c r="E134" s="177"/>
      <c r="F134" s="177"/>
      <c r="G134" s="85">
        <v>126</v>
      </c>
      <c r="H134" s="86">
        <v>46707322</v>
      </c>
      <c r="I134" s="86">
        <v>43042396</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H73">
    <cfRule type="cellIs" dxfId="3" priority="3" stopIfTrue="1" operator="notEqual">
      <formula>ROUND(H73,0)</formula>
    </cfRule>
    <cfRule type="cellIs" dxfId="2" priority="4" stopIfTrue="1" operator="lessThan">
      <formula>0</formula>
    </cfRule>
  </conditionalFormatting>
  <conditionalFormatting sqref="H73:I73">
    <cfRule type="cellIs" dxfId="1" priority="1" stopIfTrue="1" operator="notEqual">
      <formula>ROUND(H73,0)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SheetLayoutView="110" workbookViewId="0">
      <selection activeCell="I88" sqref="I88"/>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2" t="s">
        <v>105</v>
      </c>
      <c r="B1" s="185"/>
      <c r="C1" s="185"/>
      <c r="D1" s="185"/>
      <c r="E1" s="185"/>
      <c r="F1" s="185"/>
      <c r="G1" s="185"/>
      <c r="H1" s="185"/>
      <c r="I1" s="185"/>
    </row>
    <row r="2" spans="1:9" x14ac:dyDescent="0.2">
      <c r="A2" s="221" t="s">
        <v>474</v>
      </c>
      <c r="B2" s="187"/>
      <c r="C2" s="187"/>
      <c r="D2" s="187"/>
      <c r="E2" s="187"/>
      <c r="F2" s="187"/>
      <c r="G2" s="187"/>
      <c r="H2" s="187"/>
      <c r="I2" s="187"/>
    </row>
    <row r="3" spans="1:9" x14ac:dyDescent="0.2">
      <c r="A3" s="201" t="s">
        <v>281</v>
      </c>
      <c r="B3" s="202"/>
      <c r="C3" s="202"/>
      <c r="D3" s="202"/>
      <c r="E3" s="202"/>
      <c r="F3" s="202"/>
      <c r="G3" s="202"/>
      <c r="H3" s="202"/>
      <c r="I3" s="202"/>
    </row>
    <row r="4" spans="1:9" x14ac:dyDescent="0.2">
      <c r="A4" s="220" t="s">
        <v>446</v>
      </c>
      <c r="B4" s="191"/>
      <c r="C4" s="191"/>
      <c r="D4" s="191"/>
      <c r="E4" s="191"/>
      <c r="F4" s="191"/>
      <c r="G4" s="191"/>
      <c r="H4" s="191"/>
      <c r="I4" s="192"/>
    </row>
    <row r="5" spans="1:9" ht="23.25" x14ac:dyDescent="0.2">
      <c r="A5" s="216" t="s">
        <v>2</v>
      </c>
      <c r="B5" s="217"/>
      <c r="C5" s="217"/>
      <c r="D5" s="217"/>
      <c r="E5" s="217"/>
      <c r="F5" s="217"/>
      <c r="G5" s="91" t="s">
        <v>106</v>
      </c>
      <c r="H5" s="92" t="s">
        <v>295</v>
      </c>
      <c r="I5" s="92" t="s">
        <v>278</v>
      </c>
    </row>
    <row r="6" spans="1:9" x14ac:dyDescent="0.2">
      <c r="A6" s="218">
        <v>1</v>
      </c>
      <c r="B6" s="219"/>
      <c r="C6" s="219"/>
      <c r="D6" s="219"/>
      <c r="E6" s="219"/>
      <c r="F6" s="219"/>
      <c r="G6" s="93">
        <v>2</v>
      </c>
      <c r="H6" s="92">
        <v>3</v>
      </c>
      <c r="I6" s="92">
        <v>4</v>
      </c>
    </row>
    <row r="7" spans="1:9" x14ac:dyDescent="0.2">
      <c r="A7" s="178" t="s">
        <v>366</v>
      </c>
      <c r="B7" s="178"/>
      <c r="C7" s="178"/>
      <c r="D7" s="178"/>
      <c r="E7" s="178"/>
      <c r="F7" s="178"/>
      <c r="G7" s="87">
        <v>1</v>
      </c>
      <c r="H7" s="88">
        <f>SUM(H8:H12)</f>
        <v>394086953</v>
      </c>
      <c r="I7" s="88">
        <f>SUM(I8:I12)</f>
        <v>226215289</v>
      </c>
    </row>
    <row r="8" spans="1:9" x14ac:dyDescent="0.2">
      <c r="A8" s="176" t="s">
        <v>118</v>
      </c>
      <c r="B8" s="176"/>
      <c r="C8" s="176"/>
      <c r="D8" s="176"/>
      <c r="E8" s="176"/>
      <c r="F8" s="176"/>
      <c r="G8" s="85">
        <v>2</v>
      </c>
      <c r="H8" s="86">
        <v>604930</v>
      </c>
      <c r="I8" s="86">
        <v>370559</v>
      </c>
    </row>
    <row r="9" spans="1:9" x14ac:dyDescent="0.2">
      <c r="A9" s="176" t="s">
        <v>119</v>
      </c>
      <c r="B9" s="176"/>
      <c r="C9" s="176"/>
      <c r="D9" s="176"/>
      <c r="E9" s="176"/>
      <c r="F9" s="176"/>
      <c r="G9" s="85">
        <v>3</v>
      </c>
      <c r="H9" s="86">
        <v>378026719</v>
      </c>
      <c r="I9" s="86">
        <v>211220100</v>
      </c>
    </row>
    <row r="10" spans="1:9" x14ac:dyDescent="0.2">
      <c r="A10" s="176" t="s">
        <v>120</v>
      </c>
      <c r="B10" s="176"/>
      <c r="C10" s="176"/>
      <c r="D10" s="176"/>
      <c r="E10" s="176"/>
      <c r="F10" s="176"/>
      <c r="G10" s="85">
        <v>4</v>
      </c>
      <c r="H10" s="86">
        <v>78845</v>
      </c>
      <c r="I10" s="86">
        <v>106743</v>
      </c>
    </row>
    <row r="11" spans="1:9" x14ac:dyDescent="0.2">
      <c r="A11" s="176" t="s">
        <v>121</v>
      </c>
      <c r="B11" s="176"/>
      <c r="C11" s="176"/>
      <c r="D11" s="176"/>
      <c r="E11" s="176"/>
      <c r="F11" s="176"/>
      <c r="G11" s="85">
        <v>5</v>
      </c>
      <c r="H11" s="86">
        <v>0</v>
      </c>
      <c r="I11" s="86">
        <v>1514551</v>
      </c>
    </row>
    <row r="12" spans="1:9" x14ac:dyDescent="0.2">
      <c r="A12" s="176" t="s">
        <v>122</v>
      </c>
      <c r="B12" s="176"/>
      <c r="C12" s="176"/>
      <c r="D12" s="176"/>
      <c r="E12" s="176"/>
      <c r="F12" s="176"/>
      <c r="G12" s="85">
        <v>6</v>
      </c>
      <c r="H12" s="86">
        <v>15376459</v>
      </c>
      <c r="I12" s="86">
        <v>13003336</v>
      </c>
    </row>
    <row r="13" spans="1:9" ht="16.5" customHeight="1" x14ac:dyDescent="0.2">
      <c r="A13" s="178" t="s">
        <v>367</v>
      </c>
      <c r="B13" s="178"/>
      <c r="C13" s="178"/>
      <c r="D13" s="178"/>
      <c r="E13" s="178"/>
      <c r="F13" s="178"/>
      <c r="G13" s="87">
        <v>7</v>
      </c>
      <c r="H13" s="88">
        <f>H14+H15+H19+H23+H24+H25+H28+H35</f>
        <v>391139995</v>
      </c>
      <c r="I13" s="88">
        <f>I14+I15+I19+I23+I24+I25+I28+I35</f>
        <v>231578962</v>
      </c>
    </row>
    <row r="14" spans="1:9" x14ac:dyDescent="0.2">
      <c r="A14" s="176" t="s">
        <v>107</v>
      </c>
      <c r="B14" s="176"/>
      <c r="C14" s="176"/>
      <c r="D14" s="176"/>
      <c r="E14" s="176"/>
      <c r="F14" s="176"/>
      <c r="G14" s="85">
        <v>8</v>
      </c>
      <c r="H14" s="86">
        <v>-202260</v>
      </c>
      <c r="I14" s="86">
        <v>68582</v>
      </c>
    </row>
    <row r="15" spans="1:9" x14ac:dyDescent="0.2">
      <c r="A15" s="214" t="s">
        <v>438</v>
      </c>
      <c r="B15" s="214"/>
      <c r="C15" s="214"/>
      <c r="D15" s="214"/>
      <c r="E15" s="214"/>
      <c r="F15" s="214"/>
      <c r="G15" s="87">
        <v>9</v>
      </c>
      <c r="H15" s="88">
        <f>SUM(H16:H18)</f>
        <v>352730207</v>
      </c>
      <c r="I15" s="88">
        <f>SUM(I16:I18)</f>
        <v>192797949</v>
      </c>
    </row>
    <row r="16" spans="1:9" x14ac:dyDescent="0.2">
      <c r="A16" s="213" t="s">
        <v>123</v>
      </c>
      <c r="B16" s="213"/>
      <c r="C16" s="213"/>
      <c r="D16" s="213"/>
      <c r="E16" s="213"/>
      <c r="F16" s="213"/>
      <c r="G16" s="85">
        <v>10</v>
      </c>
      <c r="H16" s="86">
        <v>3729489</v>
      </c>
      <c r="I16" s="86">
        <v>6247399</v>
      </c>
    </row>
    <row r="17" spans="1:9" x14ac:dyDescent="0.2">
      <c r="A17" s="213" t="s">
        <v>124</v>
      </c>
      <c r="B17" s="213"/>
      <c r="C17" s="213"/>
      <c r="D17" s="213"/>
      <c r="E17" s="213"/>
      <c r="F17" s="213"/>
      <c r="G17" s="85">
        <v>11</v>
      </c>
      <c r="H17" s="86">
        <v>322392373</v>
      </c>
      <c r="I17" s="86">
        <v>164686432</v>
      </c>
    </row>
    <row r="18" spans="1:9" x14ac:dyDescent="0.2">
      <c r="A18" s="213" t="s">
        <v>125</v>
      </c>
      <c r="B18" s="213"/>
      <c r="C18" s="213"/>
      <c r="D18" s="213"/>
      <c r="E18" s="213"/>
      <c r="F18" s="213"/>
      <c r="G18" s="85">
        <v>12</v>
      </c>
      <c r="H18" s="86">
        <v>26608345</v>
      </c>
      <c r="I18" s="86">
        <v>21864118</v>
      </c>
    </row>
    <row r="19" spans="1:9" x14ac:dyDescent="0.2">
      <c r="A19" s="214" t="s">
        <v>439</v>
      </c>
      <c r="B19" s="214"/>
      <c r="C19" s="214"/>
      <c r="D19" s="214"/>
      <c r="E19" s="214"/>
      <c r="F19" s="214"/>
      <c r="G19" s="87">
        <v>13</v>
      </c>
      <c r="H19" s="88">
        <f>SUM(H20:H22)</f>
        <v>22468782</v>
      </c>
      <c r="I19" s="88">
        <f>SUM(I20:I22)</f>
        <v>23732336</v>
      </c>
    </row>
    <row r="20" spans="1:9" x14ac:dyDescent="0.2">
      <c r="A20" s="213" t="s">
        <v>108</v>
      </c>
      <c r="B20" s="213"/>
      <c r="C20" s="213"/>
      <c r="D20" s="213"/>
      <c r="E20" s="213"/>
      <c r="F20" s="213"/>
      <c r="G20" s="85">
        <v>14</v>
      </c>
      <c r="H20" s="86">
        <v>14422200</v>
      </c>
      <c r="I20" s="86">
        <v>15105887</v>
      </c>
    </row>
    <row r="21" spans="1:9" x14ac:dyDescent="0.2">
      <c r="A21" s="213" t="s">
        <v>109</v>
      </c>
      <c r="B21" s="213"/>
      <c r="C21" s="213"/>
      <c r="D21" s="213"/>
      <c r="E21" s="213"/>
      <c r="F21" s="213"/>
      <c r="G21" s="85">
        <v>15</v>
      </c>
      <c r="H21" s="86">
        <v>4958801</v>
      </c>
      <c r="I21" s="86">
        <v>5370346</v>
      </c>
    </row>
    <row r="22" spans="1:9" x14ac:dyDescent="0.2">
      <c r="A22" s="213" t="s">
        <v>110</v>
      </c>
      <c r="B22" s="213"/>
      <c r="C22" s="213"/>
      <c r="D22" s="213"/>
      <c r="E22" s="213"/>
      <c r="F22" s="213"/>
      <c r="G22" s="85">
        <v>16</v>
      </c>
      <c r="H22" s="86">
        <v>3087781</v>
      </c>
      <c r="I22" s="86">
        <v>3256103</v>
      </c>
    </row>
    <row r="23" spans="1:9" x14ac:dyDescent="0.2">
      <c r="A23" s="176" t="s">
        <v>111</v>
      </c>
      <c r="B23" s="176"/>
      <c r="C23" s="176"/>
      <c r="D23" s="176"/>
      <c r="E23" s="176"/>
      <c r="F23" s="176"/>
      <c r="G23" s="85">
        <v>17</v>
      </c>
      <c r="H23" s="86">
        <v>4755395</v>
      </c>
      <c r="I23" s="86">
        <v>4931841</v>
      </c>
    </row>
    <row r="24" spans="1:9" x14ac:dyDescent="0.2">
      <c r="A24" s="176" t="s">
        <v>112</v>
      </c>
      <c r="B24" s="176"/>
      <c r="C24" s="176"/>
      <c r="D24" s="176"/>
      <c r="E24" s="176"/>
      <c r="F24" s="176"/>
      <c r="G24" s="85">
        <v>18</v>
      </c>
      <c r="H24" s="86">
        <v>7806251</v>
      </c>
      <c r="I24" s="86">
        <v>6125058</v>
      </c>
    </row>
    <row r="25" spans="1:9" x14ac:dyDescent="0.2">
      <c r="A25" s="214" t="s">
        <v>440</v>
      </c>
      <c r="B25" s="214"/>
      <c r="C25" s="214"/>
      <c r="D25" s="214"/>
      <c r="E25" s="214"/>
      <c r="F25" s="214"/>
      <c r="G25" s="87">
        <v>19</v>
      </c>
      <c r="H25" s="88">
        <f>H26+H27</f>
        <v>2019424</v>
      </c>
      <c r="I25" s="88">
        <f>I26+I27</f>
        <v>1727045</v>
      </c>
    </row>
    <row r="26" spans="1:9" x14ac:dyDescent="0.2">
      <c r="A26" s="213" t="s">
        <v>126</v>
      </c>
      <c r="B26" s="213"/>
      <c r="C26" s="213"/>
      <c r="D26" s="213"/>
      <c r="E26" s="213"/>
      <c r="F26" s="213"/>
      <c r="G26" s="85">
        <v>20</v>
      </c>
      <c r="H26" s="86">
        <v>1244422</v>
      </c>
      <c r="I26" s="86">
        <v>0</v>
      </c>
    </row>
    <row r="27" spans="1:9" x14ac:dyDescent="0.2">
      <c r="A27" s="213" t="s">
        <v>127</v>
      </c>
      <c r="B27" s="213"/>
      <c r="C27" s="213"/>
      <c r="D27" s="213"/>
      <c r="E27" s="213"/>
      <c r="F27" s="213"/>
      <c r="G27" s="85">
        <v>21</v>
      </c>
      <c r="H27" s="86">
        <v>775002</v>
      </c>
      <c r="I27" s="86">
        <v>1727045</v>
      </c>
    </row>
    <row r="28" spans="1:9" x14ac:dyDescent="0.2">
      <c r="A28" s="214" t="s">
        <v>441</v>
      </c>
      <c r="B28" s="214"/>
      <c r="C28" s="214"/>
      <c r="D28" s="214"/>
      <c r="E28" s="214"/>
      <c r="F28" s="214"/>
      <c r="G28" s="87">
        <v>22</v>
      </c>
      <c r="H28" s="88">
        <f>SUM(H29:H34)</f>
        <v>551654</v>
      </c>
      <c r="I28" s="88">
        <f>SUM(I29:I34)</f>
        <v>819263</v>
      </c>
    </row>
    <row r="29" spans="1:9" x14ac:dyDescent="0.2">
      <c r="A29" s="213" t="s">
        <v>128</v>
      </c>
      <c r="B29" s="213"/>
      <c r="C29" s="213"/>
      <c r="D29" s="213"/>
      <c r="E29" s="213"/>
      <c r="F29" s="213"/>
      <c r="G29" s="85">
        <v>23</v>
      </c>
      <c r="H29" s="86">
        <v>0</v>
      </c>
      <c r="I29" s="86">
        <v>0</v>
      </c>
    </row>
    <row r="30" spans="1:9" x14ac:dyDescent="0.2">
      <c r="A30" s="213" t="s">
        <v>129</v>
      </c>
      <c r="B30" s="213"/>
      <c r="C30" s="213"/>
      <c r="D30" s="213"/>
      <c r="E30" s="213"/>
      <c r="F30" s="213"/>
      <c r="G30" s="85">
        <v>24</v>
      </c>
      <c r="H30" s="86">
        <v>0</v>
      </c>
      <c r="I30" s="86">
        <v>0</v>
      </c>
    </row>
    <row r="31" spans="1:9" x14ac:dyDescent="0.2">
      <c r="A31" s="213" t="s">
        <v>130</v>
      </c>
      <c r="B31" s="213"/>
      <c r="C31" s="213"/>
      <c r="D31" s="213"/>
      <c r="E31" s="213"/>
      <c r="F31" s="213"/>
      <c r="G31" s="85">
        <v>25</v>
      </c>
      <c r="H31" s="86">
        <v>12659</v>
      </c>
      <c r="I31" s="86">
        <v>272899</v>
      </c>
    </row>
    <row r="32" spans="1:9" x14ac:dyDescent="0.2">
      <c r="A32" s="213" t="s">
        <v>131</v>
      </c>
      <c r="B32" s="213"/>
      <c r="C32" s="213"/>
      <c r="D32" s="213"/>
      <c r="E32" s="213"/>
      <c r="F32" s="213"/>
      <c r="G32" s="85">
        <v>26</v>
      </c>
      <c r="H32" s="86">
        <v>0</v>
      </c>
      <c r="I32" s="86">
        <v>0</v>
      </c>
    </row>
    <row r="33" spans="1:9" x14ac:dyDescent="0.2">
      <c r="A33" s="213" t="s">
        <v>132</v>
      </c>
      <c r="B33" s="213"/>
      <c r="C33" s="213"/>
      <c r="D33" s="213"/>
      <c r="E33" s="213"/>
      <c r="F33" s="213"/>
      <c r="G33" s="85">
        <v>27</v>
      </c>
      <c r="H33" s="86">
        <v>180</v>
      </c>
      <c r="I33" s="86">
        <v>0</v>
      </c>
    </row>
    <row r="34" spans="1:9" x14ac:dyDescent="0.2">
      <c r="A34" s="213" t="s">
        <v>133</v>
      </c>
      <c r="B34" s="213"/>
      <c r="C34" s="213"/>
      <c r="D34" s="213"/>
      <c r="E34" s="213"/>
      <c r="F34" s="213"/>
      <c r="G34" s="85">
        <v>28</v>
      </c>
      <c r="H34" s="86">
        <v>538815</v>
      </c>
      <c r="I34" s="86">
        <v>546364</v>
      </c>
    </row>
    <row r="35" spans="1:9" x14ac:dyDescent="0.2">
      <c r="A35" s="176" t="s">
        <v>113</v>
      </c>
      <c r="B35" s="176"/>
      <c r="C35" s="176"/>
      <c r="D35" s="176"/>
      <c r="E35" s="176"/>
      <c r="F35" s="176"/>
      <c r="G35" s="85">
        <v>29</v>
      </c>
      <c r="H35" s="86">
        <v>1010542</v>
      </c>
      <c r="I35" s="86">
        <v>1376888</v>
      </c>
    </row>
    <row r="36" spans="1:9" x14ac:dyDescent="0.2">
      <c r="A36" s="178" t="s">
        <v>368</v>
      </c>
      <c r="B36" s="178"/>
      <c r="C36" s="178"/>
      <c r="D36" s="178"/>
      <c r="E36" s="178"/>
      <c r="F36" s="178"/>
      <c r="G36" s="87">
        <v>30</v>
      </c>
      <c r="H36" s="88">
        <f>SUM(H37:H46)</f>
        <v>1188611</v>
      </c>
      <c r="I36" s="88">
        <f>SUM(I37:I46)</f>
        <v>6683753</v>
      </c>
    </row>
    <row r="37" spans="1:9" x14ac:dyDescent="0.2">
      <c r="A37" s="176" t="s">
        <v>134</v>
      </c>
      <c r="B37" s="176"/>
      <c r="C37" s="176"/>
      <c r="D37" s="176"/>
      <c r="E37" s="176"/>
      <c r="F37" s="176"/>
      <c r="G37" s="85">
        <v>31</v>
      </c>
      <c r="H37" s="86">
        <v>0</v>
      </c>
      <c r="I37" s="86">
        <v>0</v>
      </c>
    </row>
    <row r="38" spans="1:9" ht="25.15" customHeight="1" x14ac:dyDescent="0.2">
      <c r="A38" s="176" t="s">
        <v>135</v>
      </c>
      <c r="B38" s="176"/>
      <c r="C38" s="176"/>
      <c r="D38" s="176"/>
      <c r="E38" s="176"/>
      <c r="F38" s="176"/>
      <c r="G38" s="85">
        <v>32</v>
      </c>
      <c r="H38" s="86">
        <v>0</v>
      </c>
      <c r="I38" s="86">
        <v>0</v>
      </c>
    </row>
    <row r="39" spans="1:9" ht="28.15" customHeight="1" x14ac:dyDescent="0.2">
      <c r="A39" s="176" t="s">
        <v>136</v>
      </c>
      <c r="B39" s="176"/>
      <c r="C39" s="176"/>
      <c r="D39" s="176"/>
      <c r="E39" s="176"/>
      <c r="F39" s="176"/>
      <c r="G39" s="85">
        <v>33</v>
      </c>
      <c r="H39" s="86">
        <v>0</v>
      </c>
      <c r="I39" s="86">
        <v>0</v>
      </c>
    </row>
    <row r="40" spans="1:9" ht="28.15" customHeight="1" x14ac:dyDescent="0.2">
      <c r="A40" s="176" t="s">
        <v>137</v>
      </c>
      <c r="B40" s="176"/>
      <c r="C40" s="176"/>
      <c r="D40" s="176"/>
      <c r="E40" s="176"/>
      <c r="F40" s="176"/>
      <c r="G40" s="85">
        <v>34</v>
      </c>
      <c r="H40" s="86">
        <v>0</v>
      </c>
      <c r="I40" s="86">
        <v>0</v>
      </c>
    </row>
    <row r="41" spans="1:9" ht="22.9" customHeight="1" x14ac:dyDescent="0.2">
      <c r="A41" s="176" t="s">
        <v>138</v>
      </c>
      <c r="B41" s="176"/>
      <c r="C41" s="176"/>
      <c r="D41" s="176"/>
      <c r="E41" s="176"/>
      <c r="F41" s="176"/>
      <c r="G41" s="85">
        <v>35</v>
      </c>
      <c r="H41" s="86">
        <v>0</v>
      </c>
      <c r="I41" s="86">
        <v>53437</v>
      </c>
    </row>
    <row r="42" spans="1:9" x14ac:dyDescent="0.2">
      <c r="A42" s="176" t="s">
        <v>139</v>
      </c>
      <c r="B42" s="176"/>
      <c r="C42" s="176"/>
      <c r="D42" s="176"/>
      <c r="E42" s="176"/>
      <c r="F42" s="176"/>
      <c r="G42" s="85">
        <v>36</v>
      </c>
      <c r="H42" s="86">
        <v>0</v>
      </c>
      <c r="I42" s="86">
        <v>0</v>
      </c>
    </row>
    <row r="43" spans="1:9" x14ac:dyDescent="0.2">
      <c r="A43" s="176" t="s">
        <v>140</v>
      </c>
      <c r="B43" s="176"/>
      <c r="C43" s="176"/>
      <c r="D43" s="176"/>
      <c r="E43" s="176"/>
      <c r="F43" s="176"/>
      <c r="G43" s="85">
        <v>37</v>
      </c>
      <c r="H43" s="86">
        <v>943426</v>
      </c>
      <c r="I43" s="86">
        <v>121585</v>
      </c>
    </row>
    <row r="44" spans="1:9" x14ac:dyDescent="0.2">
      <c r="A44" s="176" t="s">
        <v>141</v>
      </c>
      <c r="B44" s="176"/>
      <c r="C44" s="176"/>
      <c r="D44" s="176"/>
      <c r="E44" s="176"/>
      <c r="F44" s="176"/>
      <c r="G44" s="85">
        <v>38</v>
      </c>
      <c r="H44" s="86">
        <v>245185</v>
      </c>
      <c r="I44" s="86">
        <v>78981</v>
      </c>
    </row>
    <row r="45" spans="1:9" x14ac:dyDescent="0.2">
      <c r="A45" s="176" t="s">
        <v>142</v>
      </c>
      <c r="B45" s="176"/>
      <c r="C45" s="176"/>
      <c r="D45" s="176"/>
      <c r="E45" s="176"/>
      <c r="F45" s="176"/>
      <c r="G45" s="85">
        <v>39</v>
      </c>
      <c r="H45" s="86">
        <v>0</v>
      </c>
      <c r="I45" s="86">
        <v>6429750</v>
      </c>
    </row>
    <row r="46" spans="1:9" x14ac:dyDescent="0.2">
      <c r="A46" s="176" t="s">
        <v>143</v>
      </c>
      <c r="B46" s="176"/>
      <c r="C46" s="176"/>
      <c r="D46" s="176"/>
      <c r="E46" s="176"/>
      <c r="F46" s="176"/>
      <c r="G46" s="85">
        <v>40</v>
      </c>
      <c r="H46" s="86">
        <v>0</v>
      </c>
      <c r="I46" s="86">
        <v>0</v>
      </c>
    </row>
    <row r="47" spans="1:9" x14ac:dyDescent="0.2">
      <c r="A47" s="178" t="s">
        <v>369</v>
      </c>
      <c r="B47" s="178"/>
      <c r="C47" s="178"/>
      <c r="D47" s="178"/>
      <c r="E47" s="178"/>
      <c r="F47" s="178"/>
      <c r="G47" s="87">
        <v>41</v>
      </c>
      <c r="H47" s="88">
        <f>SUM(H48:H54)</f>
        <v>4292154</v>
      </c>
      <c r="I47" s="88">
        <f>SUM(I48:I54)</f>
        <v>3734956</v>
      </c>
    </row>
    <row r="48" spans="1:9" ht="23.45" customHeight="1" x14ac:dyDescent="0.2">
      <c r="A48" s="176" t="s">
        <v>144</v>
      </c>
      <c r="B48" s="176"/>
      <c r="C48" s="176"/>
      <c r="D48" s="176"/>
      <c r="E48" s="176"/>
      <c r="F48" s="176"/>
      <c r="G48" s="85">
        <v>42</v>
      </c>
      <c r="H48" s="86">
        <v>2693313</v>
      </c>
      <c r="I48" s="86">
        <v>2169539</v>
      </c>
    </row>
    <row r="49" spans="1:9" x14ac:dyDescent="0.2">
      <c r="A49" s="210" t="s">
        <v>145</v>
      </c>
      <c r="B49" s="210"/>
      <c r="C49" s="210"/>
      <c r="D49" s="210"/>
      <c r="E49" s="210"/>
      <c r="F49" s="210"/>
      <c r="G49" s="85">
        <v>43</v>
      </c>
      <c r="H49" s="86">
        <v>0</v>
      </c>
      <c r="I49" s="86">
        <v>43216</v>
      </c>
    </row>
    <row r="50" spans="1:9" x14ac:dyDescent="0.2">
      <c r="A50" s="210" t="s">
        <v>146</v>
      </c>
      <c r="B50" s="210"/>
      <c r="C50" s="210"/>
      <c r="D50" s="210"/>
      <c r="E50" s="210"/>
      <c r="F50" s="210"/>
      <c r="G50" s="85">
        <v>44</v>
      </c>
      <c r="H50" s="86">
        <v>1343965</v>
      </c>
      <c r="I50" s="86">
        <v>1284008</v>
      </c>
    </row>
    <row r="51" spans="1:9" x14ac:dyDescent="0.2">
      <c r="A51" s="210" t="s">
        <v>147</v>
      </c>
      <c r="B51" s="210"/>
      <c r="C51" s="210"/>
      <c r="D51" s="210"/>
      <c r="E51" s="210"/>
      <c r="F51" s="210"/>
      <c r="G51" s="85">
        <v>45</v>
      </c>
      <c r="H51" s="86">
        <v>226974</v>
      </c>
      <c r="I51" s="86">
        <v>183298</v>
      </c>
    </row>
    <row r="52" spans="1:9" x14ac:dyDescent="0.2">
      <c r="A52" s="210" t="s">
        <v>148</v>
      </c>
      <c r="B52" s="210"/>
      <c r="C52" s="210"/>
      <c r="D52" s="210"/>
      <c r="E52" s="210"/>
      <c r="F52" s="210"/>
      <c r="G52" s="85">
        <v>46</v>
      </c>
      <c r="H52" s="86">
        <v>7502</v>
      </c>
      <c r="I52" s="86">
        <v>34495</v>
      </c>
    </row>
    <row r="53" spans="1:9" x14ac:dyDescent="0.2">
      <c r="A53" s="210" t="s">
        <v>149</v>
      </c>
      <c r="B53" s="210"/>
      <c r="C53" s="210"/>
      <c r="D53" s="210"/>
      <c r="E53" s="210"/>
      <c r="F53" s="210"/>
      <c r="G53" s="85">
        <v>47</v>
      </c>
      <c r="H53" s="86">
        <v>0</v>
      </c>
      <c r="I53" s="86">
        <v>0</v>
      </c>
    </row>
    <row r="54" spans="1:9" x14ac:dyDescent="0.2">
      <c r="A54" s="210" t="s">
        <v>150</v>
      </c>
      <c r="B54" s="210"/>
      <c r="C54" s="210"/>
      <c r="D54" s="210"/>
      <c r="E54" s="210"/>
      <c r="F54" s="210"/>
      <c r="G54" s="85">
        <v>48</v>
      </c>
      <c r="H54" s="86">
        <v>20400</v>
      </c>
      <c r="I54" s="86">
        <v>20400</v>
      </c>
    </row>
    <row r="55" spans="1:9" ht="30.6" customHeight="1" x14ac:dyDescent="0.2">
      <c r="A55" s="177" t="s">
        <v>151</v>
      </c>
      <c r="B55" s="177"/>
      <c r="C55" s="177"/>
      <c r="D55" s="177"/>
      <c r="E55" s="177"/>
      <c r="F55" s="177"/>
      <c r="G55" s="85">
        <v>49</v>
      </c>
      <c r="H55" s="86">
        <v>70500</v>
      </c>
      <c r="I55" s="86">
        <v>255000</v>
      </c>
    </row>
    <row r="56" spans="1:9" x14ac:dyDescent="0.2">
      <c r="A56" s="177" t="s">
        <v>152</v>
      </c>
      <c r="B56" s="177"/>
      <c r="C56" s="177"/>
      <c r="D56" s="177"/>
      <c r="E56" s="177"/>
      <c r="F56" s="177"/>
      <c r="G56" s="85">
        <v>50</v>
      </c>
      <c r="H56" s="86">
        <v>0</v>
      </c>
      <c r="I56" s="86">
        <v>0</v>
      </c>
    </row>
    <row r="57" spans="1:9" ht="28.9" customHeight="1" x14ac:dyDescent="0.2">
      <c r="A57" s="177" t="s">
        <v>153</v>
      </c>
      <c r="B57" s="177"/>
      <c r="C57" s="177"/>
      <c r="D57" s="177"/>
      <c r="E57" s="177"/>
      <c r="F57" s="177"/>
      <c r="G57" s="85">
        <v>51</v>
      </c>
      <c r="H57" s="86">
        <v>0</v>
      </c>
      <c r="I57" s="86">
        <v>0</v>
      </c>
    </row>
    <row r="58" spans="1:9" x14ac:dyDescent="0.2">
      <c r="A58" s="177" t="s">
        <v>154</v>
      </c>
      <c r="B58" s="177"/>
      <c r="C58" s="177"/>
      <c r="D58" s="177"/>
      <c r="E58" s="177"/>
      <c r="F58" s="177"/>
      <c r="G58" s="85">
        <v>52</v>
      </c>
      <c r="H58" s="86">
        <v>0</v>
      </c>
      <c r="I58" s="86">
        <v>0</v>
      </c>
    </row>
    <row r="59" spans="1:9" x14ac:dyDescent="0.2">
      <c r="A59" s="178" t="s">
        <v>370</v>
      </c>
      <c r="B59" s="178"/>
      <c r="C59" s="178"/>
      <c r="D59" s="178"/>
      <c r="E59" s="178"/>
      <c r="F59" s="178"/>
      <c r="G59" s="87">
        <v>53</v>
      </c>
      <c r="H59" s="88">
        <f>H7+H36+H55+H56</f>
        <v>395346064</v>
      </c>
      <c r="I59" s="88">
        <f>I7+I36+I55+I56</f>
        <v>233154042</v>
      </c>
    </row>
    <row r="60" spans="1:9" x14ac:dyDescent="0.2">
      <c r="A60" s="178" t="s">
        <v>371</v>
      </c>
      <c r="B60" s="178"/>
      <c r="C60" s="178"/>
      <c r="D60" s="178"/>
      <c r="E60" s="178"/>
      <c r="F60" s="178"/>
      <c r="G60" s="87">
        <v>54</v>
      </c>
      <c r="H60" s="88">
        <f>H13+H47+H57+H58</f>
        <v>395432149</v>
      </c>
      <c r="I60" s="88">
        <f>I13+I47+I57+I58</f>
        <v>235313918</v>
      </c>
    </row>
    <row r="61" spans="1:9" x14ac:dyDescent="0.2">
      <c r="A61" s="178" t="s">
        <v>373</v>
      </c>
      <c r="B61" s="178"/>
      <c r="C61" s="178"/>
      <c r="D61" s="178"/>
      <c r="E61" s="178"/>
      <c r="F61" s="178"/>
      <c r="G61" s="87">
        <v>55</v>
      </c>
      <c r="H61" s="88">
        <f>H59-H60</f>
        <v>-86085</v>
      </c>
      <c r="I61" s="88">
        <f>I59-I60</f>
        <v>-2159876</v>
      </c>
    </row>
    <row r="62" spans="1:9" x14ac:dyDescent="0.2">
      <c r="A62" s="212" t="s">
        <v>374</v>
      </c>
      <c r="B62" s="212"/>
      <c r="C62" s="212"/>
      <c r="D62" s="212"/>
      <c r="E62" s="212"/>
      <c r="F62" s="212"/>
      <c r="G62" s="87">
        <v>56</v>
      </c>
      <c r="H62" s="88">
        <f>+IF((H59-H60)&gt;0,(H59-H60),0)</f>
        <v>0</v>
      </c>
      <c r="I62" s="88">
        <f>+IF((I59-I60)&gt;0,(I59-I60),0)</f>
        <v>0</v>
      </c>
    </row>
    <row r="63" spans="1:9" x14ac:dyDescent="0.2">
      <c r="A63" s="212" t="s">
        <v>375</v>
      </c>
      <c r="B63" s="212"/>
      <c r="C63" s="212"/>
      <c r="D63" s="212"/>
      <c r="E63" s="212"/>
      <c r="F63" s="212"/>
      <c r="G63" s="87">
        <v>57</v>
      </c>
      <c r="H63" s="88">
        <f>+IF((H59-H60)&lt;0,(H59-H60),0)</f>
        <v>-86085</v>
      </c>
      <c r="I63" s="88">
        <f>+IF((I59-I60)&lt;0,(I59-I60),0)</f>
        <v>-2159876</v>
      </c>
    </row>
    <row r="64" spans="1:9" x14ac:dyDescent="0.2">
      <c r="A64" s="177" t="s">
        <v>114</v>
      </c>
      <c r="B64" s="177"/>
      <c r="C64" s="177"/>
      <c r="D64" s="177"/>
      <c r="E64" s="177"/>
      <c r="F64" s="177"/>
      <c r="G64" s="85">
        <v>58</v>
      </c>
      <c r="H64" s="86">
        <v>-487047</v>
      </c>
      <c r="I64" s="86">
        <v>-789334</v>
      </c>
    </row>
    <row r="65" spans="1:9" x14ac:dyDescent="0.2">
      <c r="A65" s="178" t="s">
        <v>376</v>
      </c>
      <c r="B65" s="178"/>
      <c r="C65" s="178"/>
      <c r="D65" s="178"/>
      <c r="E65" s="178"/>
      <c r="F65" s="178"/>
      <c r="G65" s="87">
        <v>59</v>
      </c>
      <c r="H65" s="88">
        <f>H61-H64</f>
        <v>400962</v>
      </c>
      <c r="I65" s="88">
        <f>I61-I64</f>
        <v>-1370542</v>
      </c>
    </row>
    <row r="66" spans="1:9" x14ac:dyDescent="0.2">
      <c r="A66" s="212" t="s">
        <v>377</v>
      </c>
      <c r="B66" s="212"/>
      <c r="C66" s="212"/>
      <c r="D66" s="212"/>
      <c r="E66" s="212"/>
      <c r="F66" s="212"/>
      <c r="G66" s="87">
        <v>60</v>
      </c>
      <c r="H66" s="88">
        <f>+IF((H61-H64)&gt;0,(H61-H64),0)</f>
        <v>400962</v>
      </c>
      <c r="I66" s="88">
        <f>+IF((I61-I64)&gt;0,(I61-I64),0)</f>
        <v>0</v>
      </c>
    </row>
    <row r="67" spans="1:9" x14ac:dyDescent="0.2">
      <c r="A67" s="212" t="s">
        <v>378</v>
      </c>
      <c r="B67" s="212"/>
      <c r="C67" s="212"/>
      <c r="D67" s="212"/>
      <c r="E67" s="212"/>
      <c r="F67" s="212"/>
      <c r="G67" s="87">
        <v>61</v>
      </c>
      <c r="H67" s="88">
        <f>+IF((H61-H64)&lt;0,(H61-H64),0)</f>
        <v>0</v>
      </c>
      <c r="I67" s="88">
        <f>+IF((I61-I64)&lt;0,(I61-I64),0)</f>
        <v>-1370542</v>
      </c>
    </row>
    <row r="68" spans="1:9" x14ac:dyDescent="0.2">
      <c r="A68" s="182" t="s">
        <v>155</v>
      </c>
      <c r="B68" s="182"/>
      <c r="C68" s="182"/>
      <c r="D68" s="182"/>
      <c r="E68" s="182"/>
      <c r="F68" s="182"/>
      <c r="G68" s="204"/>
      <c r="H68" s="204"/>
      <c r="I68" s="204"/>
    </row>
    <row r="69" spans="1:9" ht="25.9" customHeight="1" x14ac:dyDescent="0.2">
      <c r="A69" s="178" t="s">
        <v>379</v>
      </c>
      <c r="B69" s="178"/>
      <c r="C69" s="178"/>
      <c r="D69" s="178"/>
      <c r="E69" s="178"/>
      <c r="F69" s="178"/>
      <c r="G69" s="87">
        <v>62</v>
      </c>
      <c r="H69" s="88">
        <f>H70-H71</f>
        <v>0</v>
      </c>
      <c r="I69" s="88">
        <f>I70-I71</f>
        <v>5208629</v>
      </c>
    </row>
    <row r="70" spans="1:9" x14ac:dyDescent="0.2">
      <c r="A70" s="210" t="s">
        <v>156</v>
      </c>
      <c r="B70" s="210"/>
      <c r="C70" s="210"/>
      <c r="D70" s="210"/>
      <c r="E70" s="210"/>
      <c r="F70" s="210"/>
      <c r="G70" s="85">
        <v>63</v>
      </c>
      <c r="H70" s="86">
        <v>0</v>
      </c>
      <c r="I70" s="86">
        <v>5208629</v>
      </c>
    </row>
    <row r="71" spans="1:9" x14ac:dyDescent="0.2">
      <c r="A71" s="210" t="s">
        <v>157</v>
      </c>
      <c r="B71" s="210"/>
      <c r="C71" s="210"/>
      <c r="D71" s="210"/>
      <c r="E71" s="210"/>
      <c r="F71" s="210"/>
      <c r="G71" s="85">
        <v>64</v>
      </c>
      <c r="H71" s="86">
        <v>0</v>
      </c>
      <c r="I71" s="86">
        <v>0</v>
      </c>
    </row>
    <row r="72" spans="1:9" x14ac:dyDescent="0.2">
      <c r="A72" s="177" t="s">
        <v>158</v>
      </c>
      <c r="B72" s="177"/>
      <c r="C72" s="177"/>
      <c r="D72" s="177"/>
      <c r="E72" s="177"/>
      <c r="F72" s="177"/>
      <c r="G72" s="85">
        <v>65</v>
      </c>
      <c r="H72" s="86">
        <v>0</v>
      </c>
      <c r="I72" s="86">
        <v>65733</v>
      </c>
    </row>
    <row r="73" spans="1:9" x14ac:dyDescent="0.2">
      <c r="A73" s="212" t="s">
        <v>380</v>
      </c>
      <c r="B73" s="212"/>
      <c r="C73" s="212"/>
      <c r="D73" s="212"/>
      <c r="E73" s="212"/>
      <c r="F73" s="212"/>
      <c r="G73" s="87">
        <v>66</v>
      </c>
      <c r="H73" s="94">
        <v>0</v>
      </c>
      <c r="I73" s="94">
        <f>I69-I72</f>
        <v>5142896</v>
      </c>
    </row>
    <row r="74" spans="1:9" x14ac:dyDescent="0.2">
      <c r="A74" s="212" t="s">
        <v>381</v>
      </c>
      <c r="B74" s="212"/>
      <c r="C74" s="212"/>
      <c r="D74" s="212"/>
      <c r="E74" s="212"/>
      <c r="F74" s="212"/>
      <c r="G74" s="87">
        <v>67</v>
      </c>
      <c r="H74" s="94">
        <v>0</v>
      </c>
      <c r="I74" s="94">
        <v>0</v>
      </c>
    </row>
    <row r="75" spans="1:9" x14ac:dyDescent="0.2">
      <c r="A75" s="182" t="s">
        <v>159</v>
      </c>
      <c r="B75" s="182"/>
      <c r="C75" s="182"/>
      <c r="D75" s="182"/>
      <c r="E75" s="182"/>
      <c r="F75" s="182"/>
      <c r="G75" s="204"/>
      <c r="H75" s="204"/>
      <c r="I75" s="204"/>
    </row>
    <row r="76" spans="1:9" x14ac:dyDescent="0.2">
      <c r="A76" s="178" t="s">
        <v>382</v>
      </c>
      <c r="B76" s="178"/>
      <c r="C76" s="178"/>
      <c r="D76" s="178"/>
      <c r="E76" s="178"/>
      <c r="F76" s="178"/>
      <c r="G76" s="87">
        <v>68</v>
      </c>
      <c r="H76" s="94">
        <v>0</v>
      </c>
      <c r="I76" s="94">
        <v>0</v>
      </c>
    </row>
    <row r="77" spans="1:9" x14ac:dyDescent="0.2">
      <c r="A77" s="211" t="s">
        <v>383</v>
      </c>
      <c r="B77" s="211"/>
      <c r="C77" s="211"/>
      <c r="D77" s="211"/>
      <c r="E77" s="211"/>
      <c r="F77" s="211"/>
      <c r="G77" s="95">
        <v>69</v>
      </c>
      <c r="H77" s="96">
        <v>0</v>
      </c>
      <c r="I77" s="96">
        <v>0</v>
      </c>
    </row>
    <row r="78" spans="1:9" x14ac:dyDescent="0.2">
      <c r="A78" s="211" t="s">
        <v>384</v>
      </c>
      <c r="B78" s="211"/>
      <c r="C78" s="211"/>
      <c r="D78" s="211"/>
      <c r="E78" s="211"/>
      <c r="F78" s="211"/>
      <c r="G78" s="95">
        <v>70</v>
      </c>
      <c r="H78" s="96">
        <v>0</v>
      </c>
      <c r="I78" s="96">
        <v>0</v>
      </c>
    </row>
    <row r="79" spans="1:9" x14ac:dyDescent="0.2">
      <c r="A79" s="178" t="s">
        <v>385</v>
      </c>
      <c r="B79" s="178"/>
      <c r="C79" s="178"/>
      <c r="D79" s="178"/>
      <c r="E79" s="178"/>
      <c r="F79" s="178"/>
      <c r="G79" s="87">
        <v>71</v>
      </c>
      <c r="H79" s="94">
        <v>0</v>
      </c>
      <c r="I79" s="94">
        <v>0</v>
      </c>
    </row>
    <row r="80" spans="1:9" x14ac:dyDescent="0.2">
      <c r="A80" s="178" t="s">
        <v>386</v>
      </c>
      <c r="B80" s="178"/>
      <c r="C80" s="178"/>
      <c r="D80" s="178"/>
      <c r="E80" s="178"/>
      <c r="F80" s="178"/>
      <c r="G80" s="87">
        <v>72</v>
      </c>
      <c r="H80" s="94">
        <v>0</v>
      </c>
      <c r="I80" s="94">
        <v>0</v>
      </c>
    </row>
    <row r="81" spans="1:9" x14ac:dyDescent="0.2">
      <c r="A81" s="212" t="s">
        <v>387</v>
      </c>
      <c r="B81" s="212"/>
      <c r="C81" s="212"/>
      <c r="D81" s="212"/>
      <c r="E81" s="212"/>
      <c r="F81" s="212"/>
      <c r="G81" s="87">
        <v>73</v>
      </c>
      <c r="H81" s="94">
        <v>0</v>
      </c>
      <c r="I81" s="94">
        <v>0</v>
      </c>
    </row>
    <row r="82" spans="1:9" x14ac:dyDescent="0.2">
      <c r="A82" s="212" t="s">
        <v>388</v>
      </c>
      <c r="B82" s="212"/>
      <c r="C82" s="212"/>
      <c r="D82" s="212"/>
      <c r="E82" s="212"/>
      <c r="F82" s="212"/>
      <c r="G82" s="87">
        <v>74</v>
      </c>
      <c r="H82" s="94">
        <v>0</v>
      </c>
      <c r="I82" s="94">
        <v>0</v>
      </c>
    </row>
    <row r="83" spans="1:9" x14ac:dyDescent="0.2">
      <c r="A83" s="182" t="s">
        <v>115</v>
      </c>
      <c r="B83" s="182"/>
      <c r="C83" s="182"/>
      <c r="D83" s="182"/>
      <c r="E83" s="182"/>
      <c r="F83" s="182"/>
      <c r="G83" s="204"/>
      <c r="H83" s="204"/>
      <c r="I83" s="204"/>
    </row>
    <row r="84" spans="1:9" x14ac:dyDescent="0.2">
      <c r="A84" s="205" t="s">
        <v>389</v>
      </c>
      <c r="B84" s="205"/>
      <c r="C84" s="205"/>
      <c r="D84" s="205"/>
      <c r="E84" s="205"/>
      <c r="F84" s="205"/>
      <c r="G84" s="87">
        <v>75</v>
      </c>
      <c r="H84" s="97">
        <f>H85+H86</f>
        <v>0</v>
      </c>
      <c r="I84" s="97">
        <f>I85+I86</f>
        <v>0</v>
      </c>
    </row>
    <row r="85" spans="1:9" x14ac:dyDescent="0.2">
      <c r="A85" s="206" t="s">
        <v>160</v>
      </c>
      <c r="B85" s="206"/>
      <c r="C85" s="206"/>
      <c r="D85" s="206"/>
      <c r="E85" s="206"/>
      <c r="F85" s="206"/>
      <c r="G85" s="85">
        <v>76</v>
      </c>
      <c r="H85" s="98">
        <v>0</v>
      </c>
      <c r="I85" s="98">
        <v>0</v>
      </c>
    </row>
    <row r="86" spans="1:9" x14ac:dyDescent="0.2">
      <c r="A86" s="206" t="s">
        <v>161</v>
      </c>
      <c r="B86" s="206"/>
      <c r="C86" s="206"/>
      <c r="D86" s="206"/>
      <c r="E86" s="206"/>
      <c r="F86" s="206"/>
      <c r="G86" s="85">
        <v>77</v>
      </c>
      <c r="H86" s="98">
        <v>0</v>
      </c>
      <c r="I86" s="98">
        <v>0</v>
      </c>
    </row>
    <row r="87" spans="1:9" x14ac:dyDescent="0.2">
      <c r="A87" s="207" t="s">
        <v>117</v>
      </c>
      <c r="B87" s="207"/>
      <c r="C87" s="207"/>
      <c r="D87" s="207"/>
      <c r="E87" s="207"/>
      <c r="F87" s="207"/>
      <c r="G87" s="208"/>
      <c r="H87" s="208"/>
      <c r="I87" s="208"/>
    </row>
    <row r="88" spans="1:9" x14ac:dyDescent="0.2">
      <c r="A88" s="209" t="s">
        <v>162</v>
      </c>
      <c r="B88" s="209"/>
      <c r="C88" s="209"/>
      <c r="D88" s="209"/>
      <c r="E88" s="209"/>
      <c r="F88" s="209"/>
      <c r="G88" s="85">
        <v>78</v>
      </c>
      <c r="H88" s="98">
        <f>H66</f>
        <v>400962</v>
      </c>
      <c r="I88" s="98">
        <f>I73+I67</f>
        <v>3772354</v>
      </c>
    </row>
    <row r="89" spans="1:9" ht="29.25" customHeight="1" x14ac:dyDescent="0.2">
      <c r="A89" s="203" t="s">
        <v>434</v>
      </c>
      <c r="B89" s="203"/>
      <c r="C89" s="203"/>
      <c r="D89" s="203"/>
      <c r="E89" s="203"/>
      <c r="F89" s="203"/>
      <c r="G89" s="87">
        <v>79</v>
      </c>
      <c r="H89" s="97">
        <f>H90+H97</f>
        <v>0</v>
      </c>
      <c r="I89" s="97">
        <f>I90+I97</f>
        <v>0</v>
      </c>
    </row>
    <row r="90" spans="1:9" ht="24.6" customHeight="1" x14ac:dyDescent="0.2">
      <c r="A90" s="215" t="s">
        <v>442</v>
      </c>
      <c r="B90" s="215"/>
      <c r="C90" s="215"/>
      <c r="D90" s="215"/>
      <c r="E90" s="215"/>
      <c r="F90" s="215"/>
      <c r="G90" s="87">
        <v>80</v>
      </c>
      <c r="H90" s="97">
        <f>SUM(H91:H95)</f>
        <v>0</v>
      </c>
      <c r="I90" s="97">
        <f>SUM(I91:I95)</f>
        <v>0</v>
      </c>
    </row>
    <row r="91" spans="1:9" ht="24.6" customHeight="1" x14ac:dyDescent="0.2">
      <c r="A91" s="210" t="s">
        <v>352</v>
      </c>
      <c r="B91" s="210"/>
      <c r="C91" s="210"/>
      <c r="D91" s="210"/>
      <c r="E91" s="210"/>
      <c r="F91" s="210"/>
      <c r="G91" s="87">
        <v>81</v>
      </c>
      <c r="H91" s="98">
        <v>0</v>
      </c>
      <c r="I91" s="98">
        <v>0</v>
      </c>
    </row>
    <row r="92" spans="1:9" ht="39" customHeight="1" x14ac:dyDescent="0.2">
      <c r="A92" s="210" t="s">
        <v>353</v>
      </c>
      <c r="B92" s="210"/>
      <c r="C92" s="210"/>
      <c r="D92" s="210"/>
      <c r="E92" s="210"/>
      <c r="F92" s="210"/>
      <c r="G92" s="87">
        <v>82</v>
      </c>
      <c r="H92" s="98">
        <v>0</v>
      </c>
      <c r="I92" s="98">
        <v>0</v>
      </c>
    </row>
    <row r="93" spans="1:9" ht="44.25" customHeight="1" x14ac:dyDescent="0.2">
      <c r="A93" s="210" t="s">
        <v>354</v>
      </c>
      <c r="B93" s="210"/>
      <c r="C93" s="210"/>
      <c r="D93" s="210"/>
      <c r="E93" s="210"/>
      <c r="F93" s="210"/>
      <c r="G93" s="87">
        <v>83</v>
      </c>
      <c r="H93" s="98">
        <v>0</v>
      </c>
      <c r="I93" s="98">
        <v>0</v>
      </c>
    </row>
    <row r="94" spans="1:9" ht="16.5" customHeight="1" x14ac:dyDescent="0.2">
      <c r="A94" s="210" t="s">
        <v>355</v>
      </c>
      <c r="B94" s="210"/>
      <c r="C94" s="210"/>
      <c r="D94" s="210"/>
      <c r="E94" s="210"/>
      <c r="F94" s="210"/>
      <c r="G94" s="87">
        <v>84</v>
      </c>
      <c r="H94" s="98">
        <v>0</v>
      </c>
      <c r="I94" s="98">
        <v>0</v>
      </c>
    </row>
    <row r="95" spans="1:9" ht="13.5" customHeight="1" x14ac:dyDescent="0.2">
      <c r="A95" s="210" t="s">
        <v>356</v>
      </c>
      <c r="B95" s="210"/>
      <c r="C95" s="210"/>
      <c r="D95" s="210"/>
      <c r="E95" s="210"/>
      <c r="F95" s="210"/>
      <c r="G95" s="87">
        <v>85</v>
      </c>
      <c r="H95" s="98">
        <v>0</v>
      </c>
      <c r="I95" s="98">
        <v>0</v>
      </c>
    </row>
    <row r="96" spans="1:9" ht="24.6" customHeight="1" x14ac:dyDescent="0.2">
      <c r="A96" s="210" t="s">
        <v>357</v>
      </c>
      <c r="B96" s="210"/>
      <c r="C96" s="210"/>
      <c r="D96" s="210"/>
      <c r="E96" s="210"/>
      <c r="F96" s="210"/>
      <c r="G96" s="87">
        <v>86</v>
      </c>
      <c r="H96" s="98">
        <v>0</v>
      </c>
      <c r="I96" s="98">
        <v>0</v>
      </c>
    </row>
    <row r="97" spans="1:9" ht="24.6" customHeight="1" x14ac:dyDescent="0.2">
      <c r="A97" s="215" t="s">
        <v>435</v>
      </c>
      <c r="B97" s="215"/>
      <c r="C97" s="215"/>
      <c r="D97" s="215"/>
      <c r="E97" s="215"/>
      <c r="F97" s="215"/>
      <c r="G97" s="87">
        <v>87</v>
      </c>
      <c r="H97" s="97">
        <f>SUM(H98:H105)</f>
        <v>0</v>
      </c>
      <c r="I97" s="97">
        <f>SUM(I98:I105)</f>
        <v>0</v>
      </c>
    </row>
    <row r="98" spans="1:9" x14ac:dyDescent="0.2">
      <c r="A98" s="210" t="s">
        <v>163</v>
      </c>
      <c r="B98" s="210"/>
      <c r="C98" s="210"/>
      <c r="D98" s="210"/>
      <c r="E98" s="210"/>
      <c r="F98" s="210"/>
      <c r="G98" s="85">
        <v>88</v>
      </c>
      <c r="H98" s="98">
        <v>0</v>
      </c>
      <c r="I98" s="98">
        <v>0</v>
      </c>
    </row>
    <row r="99" spans="1:9" ht="35.25" customHeight="1" x14ac:dyDescent="0.2">
      <c r="A99" s="210" t="s">
        <v>358</v>
      </c>
      <c r="B99" s="210"/>
      <c r="C99" s="210"/>
      <c r="D99" s="210"/>
      <c r="E99" s="210"/>
      <c r="F99" s="210"/>
      <c r="G99" s="85">
        <v>89</v>
      </c>
      <c r="H99" s="98">
        <v>0</v>
      </c>
      <c r="I99" s="98">
        <v>0</v>
      </c>
    </row>
    <row r="100" spans="1:9" x14ac:dyDescent="0.2">
      <c r="A100" s="210" t="s">
        <v>359</v>
      </c>
      <c r="B100" s="210"/>
      <c r="C100" s="210"/>
      <c r="D100" s="210"/>
      <c r="E100" s="210"/>
      <c r="F100" s="210"/>
      <c r="G100" s="85">
        <v>90</v>
      </c>
      <c r="H100" s="98">
        <v>0</v>
      </c>
      <c r="I100" s="98">
        <v>0</v>
      </c>
    </row>
    <row r="101" spans="1:9" ht="33.75" customHeight="1" x14ac:dyDescent="0.2">
      <c r="A101" s="210" t="s">
        <v>360</v>
      </c>
      <c r="B101" s="210"/>
      <c r="C101" s="210"/>
      <c r="D101" s="210"/>
      <c r="E101" s="210"/>
      <c r="F101" s="210"/>
      <c r="G101" s="85">
        <v>91</v>
      </c>
      <c r="H101" s="98">
        <v>0</v>
      </c>
      <c r="I101" s="98">
        <v>0</v>
      </c>
    </row>
    <row r="102" spans="1:9" ht="29.25" customHeight="1" x14ac:dyDescent="0.2">
      <c r="A102" s="210" t="s">
        <v>361</v>
      </c>
      <c r="B102" s="210"/>
      <c r="C102" s="210"/>
      <c r="D102" s="210"/>
      <c r="E102" s="210"/>
      <c r="F102" s="210"/>
      <c r="G102" s="85">
        <v>92</v>
      </c>
      <c r="H102" s="98">
        <v>0</v>
      </c>
      <c r="I102" s="98">
        <v>0</v>
      </c>
    </row>
    <row r="103" spans="1:9" x14ac:dyDescent="0.2">
      <c r="A103" s="210" t="s">
        <v>362</v>
      </c>
      <c r="B103" s="210"/>
      <c r="C103" s="210"/>
      <c r="D103" s="210"/>
      <c r="E103" s="210"/>
      <c r="F103" s="210"/>
      <c r="G103" s="85">
        <v>93</v>
      </c>
      <c r="H103" s="98">
        <v>0</v>
      </c>
      <c r="I103" s="98">
        <v>0</v>
      </c>
    </row>
    <row r="104" spans="1:9" ht="24.75" customHeight="1" x14ac:dyDescent="0.2">
      <c r="A104" s="210" t="s">
        <v>363</v>
      </c>
      <c r="B104" s="210"/>
      <c r="C104" s="210"/>
      <c r="D104" s="210"/>
      <c r="E104" s="210"/>
      <c r="F104" s="210"/>
      <c r="G104" s="85">
        <v>94</v>
      </c>
      <c r="H104" s="98">
        <v>0</v>
      </c>
      <c r="I104" s="98">
        <v>0</v>
      </c>
    </row>
    <row r="105" spans="1:9" ht="15.75" customHeight="1" x14ac:dyDescent="0.2">
      <c r="A105" s="210" t="s">
        <v>364</v>
      </c>
      <c r="B105" s="210"/>
      <c r="C105" s="210"/>
      <c r="D105" s="210"/>
      <c r="E105" s="210"/>
      <c r="F105" s="210"/>
      <c r="G105" s="85">
        <v>95</v>
      </c>
      <c r="H105" s="98">
        <v>0</v>
      </c>
      <c r="I105" s="98">
        <v>0</v>
      </c>
    </row>
    <row r="106" spans="1:9" ht="24.75" customHeight="1" x14ac:dyDescent="0.2">
      <c r="A106" s="210" t="s">
        <v>365</v>
      </c>
      <c r="B106" s="210"/>
      <c r="C106" s="210"/>
      <c r="D106" s="210"/>
      <c r="E106" s="210"/>
      <c r="F106" s="210"/>
      <c r="G106" s="85">
        <v>96</v>
      </c>
      <c r="H106" s="98">
        <v>0</v>
      </c>
      <c r="I106" s="98">
        <v>0</v>
      </c>
    </row>
    <row r="107" spans="1:9" ht="27.6" customHeight="1" x14ac:dyDescent="0.2">
      <c r="A107" s="203" t="s">
        <v>437</v>
      </c>
      <c r="B107" s="203"/>
      <c r="C107" s="203"/>
      <c r="D107" s="203"/>
      <c r="E107" s="203"/>
      <c r="F107" s="203"/>
      <c r="G107" s="87">
        <v>97</v>
      </c>
      <c r="H107" s="97">
        <f>H90+H97-H106-H96</f>
        <v>0</v>
      </c>
      <c r="I107" s="97">
        <f>I90+I97-I106-I96</f>
        <v>0</v>
      </c>
    </row>
    <row r="108" spans="1:9" x14ac:dyDescent="0.2">
      <c r="A108" s="203" t="s">
        <v>372</v>
      </c>
      <c r="B108" s="203"/>
      <c r="C108" s="203"/>
      <c r="D108" s="203"/>
      <c r="E108" s="203"/>
      <c r="F108" s="203"/>
      <c r="G108" s="87">
        <v>98</v>
      </c>
      <c r="H108" s="97">
        <f>H88+H107</f>
        <v>400962</v>
      </c>
      <c r="I108" s="97">
        <f>I88+I107</f>
        <v>3772354</v>
      </c>
    </row>
    <row r="109" spans="1:9" x14ac:dyDescent="0.2">
      <c r="A109" s="182" t="s">
        <v>164</v>
      </c>
      <c r="B109" s="182"/>
      <c r="C109" s="182"/>
      <c r="D109" s="182"/>
      <c r="E109" s="182"/>
      <c r="F109" s="182"/>
      <c r="G109" s="204"/>
      <c r="H109" s="204"/>
      <c r="I109" s="204"/>
    </row>
    <row r="110" spans="1:9" ht="24.75" customHeight="1" x14ac:dyDescent="0.2">
      <c r="A110" s="205" t="s">
        <v>436</v>
      </c>
      <c r="B110" s="205"/>
      <c r="C110" s="205"/>
      <c r="D110" s="205"/>
      <c r="E110" s="205"/>
      <c r="F110" s="205"/>
      <c r="G110" s="87">
        <v>99</v>
      </c>
      <c r="H110" s="97">
        <f>H111+H112</f>
        <v>0</v>
      </c>
      <c r="I110" s="97">
        <f>I111+I112</f>
        <v>0</v>
      </c>
    </row>
    <row r="111" spans="1:9" x14ac:dyDescent="0.2">
      <c r="A111" s="206" t="s">
        <v>116</v>
      </c>
      <c r="B111" s="206"/>
      <c r="C111" s="206"/>
      <c r="D111" s="206"/>
      <c r="E111" s="206"/>
      <c r="F111" s="206"/>
      <c r="G111" s="85">
        <v>100</v>
      </c>
      <c r="H111" s="98">
        <v>0</v>
      </c>
      <c r="I111" s="98">
        <v>0</v>
      </c>
    </row>
    <row r="112" spans="1:9" x14ac:dyDescent="0.2">
      <c r="A112" s="206" t="s">
        <v>165</v>
      </c>
      <c r="B112" s="206"/>
      <c r="C112" s="206"/>
      <c r="D112" s="206"/>
      <c r="E112" s="206"/>
      <c r="F112" s="206"/>
      <c r="G112" s="85">
        <v>101</v>
      </c>
      <c r="H112" s="98">
        <v>0</v>
      </c>
      <c r="I112" s="98">
        <v>0</v>
      </c>
    </row>
  </sheetData>
  <sheetProtection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workbookViewId="0">
      <selection activeCell="H58" sqref="H58"/>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22" t="s">
        <v>166</v>
      </c>
      <c r="B1" s="226"/>
      <c r="C1" s="226"/>
      <c r="D1" s="226"/>
      <c r="E1" s="226"/>
      <c r="F1" s="226"/>
      <c r="G1" s="226"/>
      <c r="H1" s="226"/>
      <c r="I1" s="226"/>
    </row>
    <row r="2" spans="1:9" x14ac:dyDescent="0.2">
      <c r="A2" s="221" t="s">
        <v>167</v>
      </c>
      <c r="B2" s="187"/>
      <c r="C2" s="187"/>
      <c r="D2" s="187"/>
      <c r="E2" s="187"/>
      <c r="F2" s="187"/>
      <c r="G2" s="187"/>
      <c r="H2" s="187"/>
      <c r="I2" s="187"/>
    </row>
    <row r="3" spans="1:9" x14ac:dyDescent="0.2">
      <c r="A3" s="228" t="s">
        <v>281</v>
      </c>
      <c r="B3" s="229"/>
      <c r="C3" s="229"/>
      <c r="D3" s="229"/>
      <c r="E3" s="229"/>
      <c r="F3" s="229"/>
      <c r="G3" s="229"/>
      <c r="H3" s="229"/>
      <c r="I3" s="229"/>
    </row>
    <row r="4" spans="1:9" x14ac:dyDescent="0.2">
      <c r="A4" s="227" t="s">
        <v>168</v>
      </c>
      <c r="B4" s="191"/>
      <c r="C4" s="191"/>
      <c r="D4" s="191"/>
      <c r="E4" s="191"/>
      <c r="F4" s="191"/>
      <c r="G4" s="191"/>
      <c r="H4" s="191"/>
      <c r="I4" s="192"/>
    </row>
    <row r="5" spans="1:9" ht="22.5" x14ac:dyDescent="0.2">
      <c r="A5" s="216" t="s">
        <v>2</v>
      </c>
      <c r="B5" s="217"/>
      <c r="C5" s="217"/>
      <c r="D5" s="217"/>
      <c r="E5" s="217"/>
      <c r="F5" s="217"/>
      <c r="G5" s="99" t="s">
        <v>106</v>
      </c>
      <c r="H5" s="92" t="s">
        <v>295</v>
      </c>
      <c r="I5" s="92" t="s">
        <v>278</v>
      </c>
    </row>
    <row r="6" spans="1:9" x14ac:dyDescent="0.2">
      <c r="A6" s="230">
        <v>1</v>
      </c>
      <c r="B6" s="217"/>
      <c r="C6" s="217"/>
      <c r="D6" s="217"/>
      <c r="E6" s="217"/>
      <c r="F6" s="217"/>
      <c r="G6" s="92">
        <v>2</v>
      </c>
      <c r="H6" s="92" t="s">
        <v>169</v>
      </c>
      <c r="I6" s="92" t="s">
        <v>170</v>
      </c>
    </row>
    <row r="7" spans="1:9" x14ac:dyDescent="0.2">
      <c r="A7" s="223" t="s">
        <v>171</v>
      </c>
      <c r="B7" s="223"/>
      <c r="C7" s="223"/>
      <c r="D7" s="223"/>
      <c r="E7" s="223"/>
      <c r="F7" s="223"/>
      <c r="G7" s="223"/>
      <c r="H7" s="223"/>
      <c r="I7" s="223"/>
    </row>
    <row r="8" spans="1:9" ht="12.75" customHeight="1" x14ac:dyDescent="0.2">
      <c r="A8" s="210" t="s">
        <v>172</v>
      </c>
      <c r="B8" s="210"/>
      <c r="C8" s="210"/>
      <c r="D8" s="210"/>
      <c r="E8" s="210"/>
      <c r="F8" s="210"/>
      <c r="G8" s="95">
        <v>1</v>
      </c>
      <c r="H8" s="100">
        <v>0</v>
      </c>
      <c r="I8" s="100">
        <v>0</v>
      </c>
    </row>
    <row r="9" spans="1:9" ht="12.75" customHeight="1" x14ac:dyDescent="0.2">
      <c r="A9" s="212" t="s">
        <v>173</v>
      </c>
      <c r="B9" s="212"/>
      <c r="C9" s="212"/>
      <c r="D9" s="212"/>
      <c r="E9" s="212"/>
      <c r="F9" s="212"/>
      <c r="G9" s="87">
        <v>2</v>
      </c>
      <c r="H9" s="101">
        <f>H10+H11+H12+H13+H14+H15+H16+H17</f>
        <v>0</v>
      </c>
      <c r="I9" s="101">
        <f>I10+I11+I12+I13+I14+I15+I16+I17</f>
        <v>0</v>
      </c>
    </row>
    <row r="10" spans="1:9" ht="12.75" customHeight="1" x14ac:dyDescent="0.2">
      <c r="A10" s="225" t="s">
        <v>174</v>
      </c>
      <c r="B10" s="225"/>
      <c r="C10" s="225"/>
      <c r="D10" s="225"/>
      <c r="E10" s="225"/>
      <c r="F10" s="225"/>
      <c r="G10" s="95">
        <v>3</v>
      </c>
      <c r="H10" s="100">
        <v>0</v>
      </c>
      <c r="I10" s="100">
        <v>0</v>
      </c>
    </row>
    <row r="11" spans="1:9" ht="31.15" customHeight="1" x14ac:dyDescent="0.2">
      <c r="A11" s="225" t="s">
        <v>300</v>
      </c>
      <c r="B11" s="225"/>
      <c r="C11" s="225"/>
      <c r="D11" s="225"/>
      <c r="E11" s="225"/>
      <c r="F11" s="225"/>
      <c r="G11" s="95">
        <v>4</v>
      </c>
      <c r="H11" s="100">
        <v>0</v>
      </c>
      <c r="I11" s="100">
        <v>0</v>
      </c>
    </row>
    <row r="12" spans="1:9" ht="28.15" customHeight="1" x14ac:dyDescent="0.2">
      <c r="A12" s="225" t="s">
        <v>301</v>
      </c>
      <c r="B12" s="225"/>
      <c r="C12" s="225"/>
      <c r="D12" s="225"/>
      <c r="E12" s="225"/>
      <c r="F12" s="225"/>
      <c r="G12" s="95">
        <v>5</v>
      </c>
      <c r="H12" s="100">
        <v>0</v>
      </c>
      <c r="I12" s="100">
        <v>0</v>
      </c>
    </row>
    <row r="13" spans="1:9" ht="12.75" customHeight="1" x14ac:dyDescent="0.2">
      <c r="A13" s="225" t="s">
        <v>175</v>
      </c>
      <c r="B13" s="225"/>
      <c r="C13" s="225"/>
      <c r="D13" s="225"/>
      <c r="E13" s="225"/>
      <c r="F13" s="225"/>
      <c r="G13" s="95">
        <v>6</v>
      </c>
      <c r="H13" s="100">
        <v>0</v>
      </c>
      <c r="I13" s="100">
        <v>0</v>
      </c>
    </row>
    <row r="14" spans="1:9" ht="12.75" customHeight="1" x14ac:dyDescent="0.2">
      <c r="A14" s="225" t="s">
        <v>176</v>
      </c>
      <c r="B14" s="225"/>
      <c r="C14" s="225"/>
      <c r="D14" s="225"/>
      <c r="E14" s="225"/>
      <c r="F14" s="225"/>
      <c r="G14" s="95">
        <v>7</v>
      </c>
      <c r="H14" s="100">
        <v>0</v>
      </c>
      <c r="I14" s="100">
        <v>0</v>
      </c>
    </row>
    <row r="15" spans="1:9" ht="12.75" customHeight="1" x14ac:dyDescent="0.2">
      <c r="A15" s="225" t="s">
        <v>177</v>
      </c>
      <c r="B15" s="225"/>
      <c r="C15" s="225"/>
      <c r="D15" s="225"/>
      <c r="E15" s="225"/>
      <c r="F15" s="225"/>
      <c r="G15" s="95">
        <v>8</v>
      </c>
      <c r="H15" s="100">
        <v>0</v>
      </c>
      <c r="I15" s="100">
        <v>0</v>
      </c>
    </row>
    <row r="16" spans="1:9" ht="12.75" customHeight="1" x14ac:dyDescent="0.2">
      <c r="A16" s="225" t="s">
        <v>178</v>
      </c>
      <c r="B16" s="225"/>
      <c r="C16" s="225"/>
      <c r="D16" s="225"/>
      <c r="E16" s="225"/>
      <c r="F16" s="225"/>
      <c r="G16" s="95">
        <v>9</v>
      </c>
      <c r="H16" s="100">
        <v>0</v>
      </c>
      <c r="I16" s="100">
        <v>0</v>
      </c>
    </row>
    <row r="17" spans="1:9" ht="27.6" customHeight="1" x14ac:dyDescent="0.2">
      <c r="A17" s="225" t="s">
        <v>179</v>
      </c>
      <c r="B17" s="225"/>
      <c r="C17" s="225"/>
      <c r="D17" s="225"/>
      <c r="E17" s="225"/>
      <c r="F17" s="225"/>
      <c r="G17" s="95">
        <v>10</v>
      </c>
      <c r="H17" s="100">
        <v>0</v>
      </c>
      <c r="I17" s="100">
        <v>0</v>
      </c>
    </row>
    <row r="18" spans="1:9" ht="29.45" customHeight="1" x14ac:dyDescent="0.2">
      <c r="A18" s="203" t="s">
        <v>303</v>
      </c>
      <c r="B18" s="203"/>
      <c r="C18" s="203"/>
      <c r="D18" s="203"/>
      <c r="E18" s="203"/>
      <c r="F18" s="203"/>
      <c r="G18" s="87">
        <v>11</v>
      </c>
      <c r="H18" s="101">
        <f>H8+H9</f>
        <v>0</v>
      </c>
      <c r="I18" s="101">
        <f>I8+I9</f>
        <v>0</v>
      </c>
    </row>
    <row r="19" spans="1:9" ht="12.75" customHeight="1" x14ac:dyDescent="0.2">
      <c r="A19" s="212" t="s">
        <v>180</v>
      </c>
      <c r="B19" s="212"/>
      <c r="C19" s="212"/>
      <c r="D19" s="212"/>
      <c r="E19" s="212"/>
      <c r="F19" s="212"/>
      <c r="G19" s="87">
        <v>12</v>
      </c>
      <c r="H19" s="101">
        <f>H20+H21+H22+H23</f>
        <v>0</v>
      </c>
      <c r="I19" s="101">
        <f>I20+I21+I22+I23</f>
        <v>0</v>
      </c>
    </row>
    <row r="20" spans="1:9" ht="12.75" customHeight="1" x14ac:dyDescent="0.2">
      <c r="A20" s="225" t="s">
        <v>181</v>
      </c>
      <c r="B20" s="225"/>
      <c r="C20" s="225"/>
      <c r="D20" s="225"/>
      <c r="E20" s="225"/>
      <c r="F20" s="225"/>
      <c r="G20" s="95">
        <v>13</v>
      </c>
      <c r="H20" s="100">
        <v>0</v>
      </c>
      <c r="I20" s="100">
        <v>0</v>
      </c>
    </row>
    <row r="21" spans="1:9" ht="12.75" customHeight="1" x14ac:dyDescent="0.2">
      <c r="A21" s="225" t="s">
        <v>182</v>
      </c>
      <c r="B21" s="225"/>
      <c r="C21" s="225"/>
      <c r="D21" s="225"/>
      <c r="E21" s="225"/>
      <c r="F21" s="225"/>
      <c r="G21" s="95">
        <v>14</v>
      </c>
      <c r="H21" s="100">
        <v>0</v>
      </c>
      <c r="I21" s="100">
        <v>0</v>
      </c>
    </row>
    <row r="22" spans="1:9" ht="12.75" customHeight="1" x14ac:dyDescent="0.2">
      <c r="A22" s="225" t="s">
        <v>183</v>
      </c>
      <c r="B22" s="225"/>
      <c r="C22" s="225"/>
      <c r="D22" s="225"/>
      <c r="E22" s="225"/>
      <c r="F22" s="225"/>
      <c r="G22" s="95">
        <v>15</v>
      </c>
      <c r="H22" s="100">
        <v>0</v>
      </c>
      <c r="I22" s="100">
        <v>0</v>
      </c>
    </row>
    <row r="23" spans="1:9" ht="12.75" customHeight="1" x14ac:dyDescent="0.2">
      <c r="A23" s="225" t="s">
        <v>184</v>
      </c>
      <c r="B23" s="225"/>
      <c r="C23" s="225"/>
      <c r="D23" s="225"/>
      <c r="E23" s="225"/>
      <c r="F23" s="225"/>
      <c r="G23" s="95">
        <v>16</v>
      </c>
      <c r="H23" s="100">
        <v>0</v>
      </c>
      <c r="I23" s="100">
        <v>0</v>
      </c>
    </row>
    <row r="24" spans="1:9" ht="12.75" customHeight="1" x14ac:dyDescent="0.2">
      <c r="A24" s="203" t="s">
        <v>185</v>
      </c>
      <c r="B24" s="203"/>
      <c r="C24" s="203"/>
      <c r="D24" s="203"/>
      <c r="E24" s="203"/>
      <c r="F24" s="203"/>
      <c r="G24" s="87">
        <v>17</v>
      </c>
      <c r="H24" s="101">
        <f>H18+H19</f>
        <v>0</v>
      </c>
      <c r="I24" s="101">
        <f>I18+I19</f>
        <v>0</v>
      </c>
    </row>
    <row r="25" spans="1:9" ht="12.75" customHeight="1" x14ac:dyDescent="0.2">
      <c r="A25" s="210" t="s">
        <v>186</v>
      </c>
      <c r="B25" s="210"/>
      <c r="C25" s="210"/>
      <c r="D25" s="210"/>
      <c r="E25" s="210"/>
      <c r="F25" s="210"/>
      <c r="G25" s="95">
        <v>18</v>
      </c>
      <c r="H25" s="100">
        <v>0</v>
      </c>
      <c r="I25" s="100">
        <v>0</v>
      </c>
    </row>
    <row r="26" spans="1:9" ht="12.75" customHeight="1" x14ac:dyDescent="0.2">
      <c r="A26" s="210" t="s">
        <v>187</v>
      </c>
      <c r="B26" s="210"/>
      <c r="C26" s="210"/>
      <c r="D26" s="210"/>
      <c r="E26" s="210"/>
      <c r="F26" s="210"/>
      <c r="G26" s="95">
        <v>19</v>
      </c>
      <c r="H26" s="100">
        <v>0</v>
      </c>
      <c r="I26" s="100">
        <v>0</v>
      </c>
    </row>
    <row r="27" spans="1:9" ht="28.9" customHeight="1" x14ac:dyDescent="0.2">
      <c r="A27" s="205" t="s">
        <v>188</v>
      </c>
      <c r="B27" s="205"/>
      <c r="C27" s="205"/>
      <c r="D27" s="205"/>
      <c r="E27" s="205"/>
      <c r="F27" s="205"/>
      <c r="G27" s="87">
        <v>20</v>
      </c>
      <c r="H27" s="101">
        <f>H24+H25+H26</f>
        <v>0</v>
      </c>
      <c r="I27" s="101">
        <f>I24+I25+I26</f>
        <v>0</v>
      </c>
    </row>
    <row r="28" spans="1:9" x14ac:dyDescent="0.2">
      <c r="A28" s="223" t="s">
        <v>189</v>
      </c>
      <c r="B28" s="223"/>
      <c r="C28" s="223"/>
      <c r="D28" s="223"/>
      <c r="E28" s="223"/>
      <c r="F28" s="223"/>
      <c r="G28" s="223"/>
      <c r="H28" s="223"/>
      <c r="I28" s="223"/>
    </row>
    <row r="29" spans="1:9" ht="23.45" customHeight="1" x14ac:dyDescent="0.2">
      <c r="A29" s="210" t="s">
        <v>190</v>
      </c>
      <c r="B29" s="210"/>
      <c r="C29" s="210"/>
      <c r="D29" s="210"/>
      <c r="E29" s="210"/>
      <c r="F29" s="210"/>
      <c r="G29" s="95">
        <v>21</v>
      </c>
      <c r="H29" s="98">
        <v>0</v>
      </c>
      <c r="I29" s="98">
        <v>0</v>
      </c>
    </row>
    <row r="30" spans="1:9" ht="12.75" customHeight="1" x14ac:dyDescent="0.2">
      <c r="A30" s="210" t="s">
        <v>191</v>
      </c>
      <c r="B30" s="210"/>
      <c r="C30" s="210"/>
      <c r="D30" s="210"/>
      <c r="E30" s="210"/>
      <c r="F30" s="210"/>
      <c r="G30" s="95">
        <v>22</v>
      </c>
      <c r="H30" s="98">
        <v>0</v>
      </c>
      <c r="I30" s="98">
        <v>0</v>
      </c>
    </row>
    <row r="31" spans="1:9" ht="12.75" customHeight="1" x14ac:dyDescent="0.2">
      <c r="A31" s="210" t="s">
        <v>192</v>
      </c>
      <c r="B31" s="210"/>
      <c r="C31" s="210"/>
      <c r="D31" s="210"/>
      <c r="E31" s="210"/>
      <c r="F31" s="210"/>
      <c r="G31" s="95">
        <v>23</v>
      </c>
      <c r="H31" s="98">
        <v>0</v>
      </c>
      <c r="I31" s="98">
        <v>0</v>
      </c>
    </row>
    <row r="32" spans="1:9" ht="12.75" customHeight="1" x14ac:dyDescent="0.2">
      <c r="A32" s="210" t="s">
        <v>193</v>
      </c>
      <c r="B32" s="210"/>
      <c r="C32" s="210"/>
      <c r="D32" s="210"/>
      <c r="E32" s="210"/>
      <c r="F32" s="210"/>
      <c r="G32" s="95">
        <v>24</v>
      </c>
      <c r="H32" s="98">
        <v>0</v>
      </c>
      <c r="I32" s="98">
        <v>0</v>
      </c>
    </row>
    <row r="33" spans="1:9" ht="12.75" customHeight="1" x14ac:dyDescent="0.2">
      <c r="A33" s="210" t="s">
        <v>194</v>
      </c>
      <c r="B33" s="210"/>
      <c r="C33" s="210"/>
      <c r="D33" s="210"/>
      <c r="E33" s="210"/>
      <c r="F33" s="210"/>
      <c r="G33" s="95">
        <v>25</v>
      </c>
      <c r="H33" s="98">
        <v>0</v>
      </c>
      <c r="I33" s="98">
        <v>0</v>
      </c>
    </row>
    <row r="34" spans="1:9" ht="12.75" customHeight="1" x14ac:dyDescent="0.2">
      <c r="A34" s="210" t="s">
        <v>195</v>
      </c>
      <c r="B34" s="210"/>
      <c r="C34" s="210"/>
      <c r="D34" s="210"/>
      <c r="E34" s="210"/>
      <c r="F34" s="210"/>
      <c r="G34" s="95">
        <v>26</v>
      </c>
      <c r="H34" s="98">
        <v>0</v>
      </c>
      <c r="I34" s="98">
        <v>0</v>
      </c>
    </row>
    <row r="35" spans="1:9" ht="27.6" customHeight="1" x14ac:dyDescent="0.2">
      <c r="A35" s="203" t="s">
        <v>196</v>
      </c>
      <c r="B35" s="203"/>
      <c r="C35" s="203"/>
      <c r="D35" s="203"/>
      <c r="E35" s="203"/>
      <c r="F35" s="203"/>
      <c r="G35" s="87">
        <v>27</v>
      </c>
      <c r="H35" s="97">
        <f>H29+H30+H31+H32+H33+H34</f>
        <v>0</v>
      </c>
      <c r="I35" s="97">
        <f>I29+I30+I31+I32+I33+I34</f>
        <v>0</v>
      </c>
    </row>
    <row r="36" spans="1:9" ht="26.45" customHeight="1" x14ac:dyDescent="0.2">
      <c r="A36" s="210" t="s">
        <v>197</v>
      </c>
      <c r="B36" s="210"/>
      <c r="C36" s="210"/>
      <c r="D36" s="210"/>
      <c r="E36" s="210"/>
      <c r="F36" s="210"/>
      <c r="G36" s="95">
        <v>28</v>
      </c>
      <c r="H36" s="98">
        <v>0</v>
      </c>
      <c r="I36" s="98">
        <v>0</v>
      </c>
    </row>
    <row r="37" spans="1:9" ht="12.75" customHeight="1" x14ac:dyDescent="0.2">
      <c r="A37" s="210" t="s">
        <v>198</v>
      </c>
      <c r="B37" s="210"/>
      <c r="C37" s="210"/>
      <c r="D37" s="210"/>
      <c r="E37" s="210"/>
      <c r="F37" s="210"/>
      <c r="G37" s="95">
        <v>29</v>
      </c>
      <c r="H37" s="98">
        <v>0</v>
      </c>
      <c r="I37" s="98">
        <v>0</v>
      </c>
    </row>
    <row r="38" spans="1:9" ht="12.75" customHeight="1" x14ac:dyDescent="0.2">
      <c r="A38" s="210" t="s">
        <v>199</v>
      </c>
      <c r="B38" s="210"/>
      <c r="C38" s="210"/>
      <c r="D38" s="210"/>
      <c r="E38" s="210"/>
      <c r="F38" s="210"/>
      <c r="G38" s="95">
        <v>30</v>
      </c>
      <c r="H38" s="98">
        <v>0</v>
      </c>
      <c r="I38" s="98">
        <v>0</v>
      </c>
    </row>
    <row r="39" spans="1:9" ht="12.75" customHeight="1" x14ac:dyDescent="0.2">
      <c r="A39" s="210" t="s">
        <v>200</v>
      </c>
      <c r="B39" s="210"/>
      <c r="C39" s="210"/>
      <c r="D39" s="210"/>
      <c r="E39" s="210"/>
      <c r="F39" s="210"/>
      <c r="G39" s="95">
        <v>31</v>
      </c>
      <c r="H39" s="98">
        <v>0</v>
      </c>
      <c r="I39" s="98">
        <v>0</v>
      </c>
    </row>
    <row r="40" spans="1:9" ht="12.75" customHeight="1" x14ac:dyDescent="0.2">
      <c r="A40" s="210" t="s">
        <v>201</v>
      </c>
      <c r="B40" s="210"/>
      <c r="C40" s="210"/>
      <c r="D40" s="210"/>
      <c r="E40" s="210"/>
      <c r="F40" s="210"/>
      <c r="G40" s="95">
        <v>32</v>
      </c>
      <c r="H40" s="98">
        <v>0</v>
      </c>
      <c r="I40" s="98">
        <v>0</v>
      </c>
    </row>
    <row r="41" spans="1:9" ht="22.9" customHeight="1" x14ac:dyDescent="0.2">
      <c r="A41" s="203" t="s">
        <v>202</v>
      </c>
      <c r="B41" s="203"/>
      <c r="C41" s="203"/>
      <c r="D41" s="203"/>
      <c r="E41" s="203"/>
      <c r="F41" s="203"/>
      <c r="G41" s="87">
        <v>33</v>
      </c>
      <c r="H41" s="97">
        <f>H36+H37+H38+H39+H40</f>
        <v>0</v>
      </c>
      <c r="I41" s="97">
        <f>I36+I37+I38+I39+I40</f>
        <v>0</v>
      </c>
    </row>
    <row r="42" spans="1:9" ht="30.6" customHeight="1" x14ac:dyDescent="0.2">
      <c r="A42" s="205" t="s">
        <v>203</v>
      </c>
      <c r="B42" s="205"/>
      <c r="C42" s="205"/>
      <c r="D42" s="205"/>
      <c r="E42" s="205"/>
      <c r="F42" s="205"/>
      <c r="G42" s="87">
        <v>34</v>
      </c>
      <c r="H42" s="97">
        <f>H35+H41</f>
        <v>0</v>
      </c>
      <c r="I42" s="97">
        <f>I35+I41</f>
        <v>0</v>
      </c>
    </row>
    <row r="43" spans="1:9" x14ac:dyDescent="0.2">
      <c r="A43" s="223" t="s">
        <v>204</v>
      </c>
      <c r="B43" s="223"/>
      <c r="C43" s="223"/>
      <c r="D43" s="223"/>
      <c r="E43" s="223"/>
      <c r="F43" s="223"/>
      <c r="G43" s="223"/>
      <c r="H43" s="223"/>
      <c r="I43" s="223"/>
    </row>
    <row r="44" spans="1:9" ht="12.75" customHeight="1" x14ac:dyDescent="0.2">
      <c r="A44" s="210" t="s">
        <v>205</v>
      </c>
      <c r="B44" s="210"/>
      <c r="C44" s="210"/>
      <c r="D44" s="210"/>
      <c r="E44" s="210"/>
      <c r="F44" s="210"/>
      <c r="G44" s="95">
        <v>35</v>
      </c>
      <c r="H44" s="98">
        <v>0</v>
      </c>
      <c r="I44" s="98">
        <v>0</v>
      </c>
    </row>
    <row r="45" spans="1:9" ht="27.6" customHeight="1" x14ac:dyDescent="0.2">
      <c r="A45" s="210" t="s">
        <v>206</v>
      </c>
      <c r="B45" s="210"/>
      <c r="C45" s="210"/>
      <c r="D45" s="210"/>
      <c r="E45" s="210"/>
      <c r="F45" s="210"/>
      <c r="G45" s="95">
        <v>36</v>
      </c>
      <c r="H45" s="98">
        <v>0</v>
      </c>
      <c r="I45" s="98">
        <v>0</v>
      </c>
    </row>
    <row r="46" spans="1:9" ht="12.75" customHeight="1" x14ac:dyDescent="0.2">
      <c r="A46" s="210" t="s">
        <v>207</v>
      </c>
      <c r="B46" s="210"/>
      <c r="C46" s="210"/>
      <c r="D46" s="210"/>
      <c r="E46" s="210"/>
      <c r="F46" s="210"/>
      <c r="G46" s="95">
        <v>37</v>
      </c>
      <c r="H46" s="98">
        <v>0</v>
      </c>
      <c r="I46" s="98">
        <v>0</v>
      </c>
    </row>
    <row r="47" spans="1:9" ht="12.75" customHeight="1" x14ac:dyDescent="0.2">
      <c r="A47" s="210" t="s">
        <v>208</v>
      </c>
      <c r="B47" s="210"/>
      <c r="C47" s="210"/>
      <c r="D47" s="210"/>
      <c r="E47" s="210"/>
      <c r="F47" s="210"/>
      <c r="G47" s="95">
        <v>38</v>
      </c>
      <c r="H47" s="98">
        <v>0</v>
      </c>
      <c r="I47" s="98">
        <v>0</v>
      </c>
    </row>
    <row r="48" spans="1:9" ht="25.9" customHeight="1" x14ac:dyDescent="0.2">
      <c r="A48" s="203" t="s">
        <v>209</v>
      </c>
      <c r="B48" s="203"/>
      <c r="C48" s="203"/>
      <c r="D48" s="203"/>
      <c r="E48" s="203"/>
      <c r="F48" s="203"/>
      <c r="G48" s="87">
        <v>39</v>
      </c>
      <c r="H48" s="97">
        <f>H44+H45+H46+H47</f>
        <v>0</v>
      </c>
      <c r="I48" s="97">
        <f>I44+I45+I46+I47</f>
        <v>0</v>
      </c>
    </row>
    <row r="49" spans="1:9" ht="24.6" customHeight="1" x14ac:dyDescent="0.2">
      <c r="A49" s="210" t="s">
        <v>302</v>
      </c>
      <c r="B49" s="210"/>
      <c r="C49" s="210"/>
      <c r="D49" s="210"/>
      <c r="E49" s="210"/>
      <c r="F49" s="210"/>
      <c r="G49" s="95">
        <v>40</v>
      </c>
      <c r="H49" s="98">
        <v>0</v>
      </c>
      <c r="I49" s="98">
        <v>0</v>
      </c>
    </row>
    <row r="50" spans="1:9" ht="12.75" customHeight="1" x14ac:dyDescent="0.2">
      <c r="A50" s="210" t="s">
        <v>210</v>
      </c>
      <c r="B50" s="210"/>
      <c r="C50" s="210"/>
      <c r="D50" s="210"/>
      <c r="E50" s="210"/>
      <c r="F50" s="210"/>
      <c r="G50" s="95">
        <v>41</v>
      </c>
      <c r="H50" s="98">
        <v>0</v>
      </c>
      <c r="I50" s="98">
        <v>0</v>
      </c>
    </row>
    <row r="51" spans="1:9" ht="12.75" customHeight="1" x14ac:dyDescent="0.2">
      <c r="A51" s="210" t="s">
        <v>211</v>
      </c>
      <c r="B51" s="210"/>
      <c r="C51" s="210"/>
      <c r="D51" s="210"/>
      <c r="E51" s="210"/>
      <c r="F51" s="210"/>
      <c r="G51" s="95">
        <v>42</v>
      </c>
      <c r="H51" s="98">
        <v>0</v>
      </c>
      <c r="I51" s="98">
        <v>0</v>
      </c>
    </row>
    <row r="52" spans="1:9" ht="26.45" customHeight="1" x14ac:dyDescent="0.2">
      <c r="A52" s="210" t="s">
        <v>212</v>
      </c>
      <c r="B52" s="210"/>
      <c r="C52" s="210"/>
      <c r="D52" s="210"/>
      <c r="E52" s="210"/>
      <c r="F52" s="210"/>
      <c r="G52" s="95">
        <v>43</v>
      </c>
      <c r="H52" s="98">
        <v>0</v>
      </c>
      <c r="I52" s="98">
        <v>0</v>
      </c>
    </row>
    <row r="53" spans="1:9" ht="12.75" customHeight="1" x14ac:dyDescent="0.2">
      <c r="A53" s="210" t="s">
        <v>213</v>
      </c>
      <c r="B53" s="210"/>
      <c r="C53" s="210"/>
      <c r="D53" s="210"/>
      <c r="E53" s="210"/>
      <c r="F53" s="210"/>
      <c r="G53" s="95">
        <v>44</v>
      </c>
      <c r="H53" s="98">
        <v>0</v>
      </c>
      <c r="I53" s="98">
        <v>0</v>
      </c>
    </row>
    <row r="54" spans="1:9" ht="27.6" customHeight="1" x14ac:dyDescent="0.2">
      <c r="A54" s="203" t="s">
        <v>214</v>
      </c>
      <c r="B54" s="203"/>
      <c r="C54" s="203"/>
      <c r="D54" s="203"/>
      <c r="E54" s="203"/>
      <c r="F54" s="203"/>
      <c r="G54" s="87">
        <v>45</v>
      </c>
      <c r="H54" s="97">
        <f>H49+H50+H51+H52+H53</f>
        <v>0</v>
      </c>
      <c r="I54" s="97">
        <f>I49+I50+I51+I52+I53</f>
        <v>0</v>
      </c>
    </row>
    <row r="55" spans="1:9" ht="27.6" customHeight="1" x14ac:dyDescent="0.2">
      <c r="A55" s="205" t="s">
        <v>215</v>
      </c>
      <c r="B55" s="205"/>
      <c r="C55" s="205"/>
      <c r="D55" s="205"/>
      <c r="E55" s="205"/>
      <c r="F55" s="205"/>
      <c r="G55" s="87">
        <v>46</v>
      </c>
      <c r="H55" s="97">
        <f>H48+H54</f>
        <v>0</v>
      </c>
      <c r="I55" s="97">
        <f>I48+I54</f>
        <v>0</v>
      </c>
    </row>
    <row r="56" spans="1:9" x14ac:dyDescent="0.2">
      <c r="A56" s="176" t="s">
        <v>216</v>
      </c>
      <c r="B56" s="176"/>
      <c r="C56" s="176"/>
      <c r="D56" s="176"/>
      <c r="E56" s="176"/>
      <c r="F56" s="176"/>
      <c r="G56" s="95">
        <v>47</v>
      </c>
      <c r="H56" s="98">
        <v>0</v>
      </c>
      <c r="I56" s="98">
        <v>0</v>
      </c>
    </row>
    <row r="57" spans="1:9" ht="27" customHeight="1" x14ac:dyDescent="0.2">
      <c r="A57" s="205" t="s">
        <v>217</v>
      </c>
      <c r="B57" s="205"/>
      <c r="C57" s="205"/>
      <c r="D57" s="205"/>
      <c r="E57" s="205"/>
      <c r="F57" s="205"/>
      <c r="G57" s="87">
        <v>48</v>
      </c>
      <c r="H57" s="97">
        <f>H27+H42+H55+H56</f>
        <v>0</v>
      </c>
      <c r="I57" s="97">
        <f>I27+I42+I55+I56</f>
        <v>0</v>
      </c>
    </row>
    <row r="58" spans="1:9" ht="15.6" customHeight="1" x14ac:dyDescent="0.2">
      <c r="A58" s="224" t="s">
        <v>218</v>
      </c>
      <c r="B58" s="224"/>
      <c r="C58" s="224"/>
      <c r="D58" s="224"/>
      <c r="E58" s="224"/>
      <c r="F58" s="224"/>
      <c r="G58" s="95">
        <v>49</v>
      </c>
      <c r="H58" s="98">
        <v>0</v>
      </c>
      <c r="I58" s="98">
        <v>0</v>
      </c>
    </row>
    <row r="59" spans="1:9" ht="28.9" customHeight="1" x14ac:dyDescent="0.2">
      <c r="A59" s="205" t="s">
        <v>219</v>
      </c>
      <c r="B59" s="205"/>
      <c r="C59" s="205"/>
      <c r="D59" s="205"/>
      <c r="E59" s="205"/>
      <c r="F59" s="205"/>
      <c r="G59" s="87">
        <v>50</v>
      </c>
      <c r="H59" s="97">
        <f>H57+H58</f>
        <v>0</v>
      </c>
      <c r="I59" s="97">
        <f>I57+I58</f>
        <v>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8" zoomScale="110" workbookViewId="0">
      <selection activeCell="K51" sqref="K51"/>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2" t="s">
        <v>220</v>
      </c>
      <c r="B1" s="226"/>
      <c r="C1" s="226"/>
      <c r="D1" s="226"/>
      <c r="E1" s="226"/>
      <c r="F1" s="226"/>
      <c r="G1" s="226"/>
      <c r="H1" s="226"/>
      <c r="I1" s="226"/>
    </row>
    <row r="2" spans="1:9" ht="12.75" customHeight="1" x14ac:dyDescent="0.2">
      <c r="A2" s="221" t="s">
        <v>474</v>
      </c>
      <c r="B2" s="187"/>
      <c r="C2" s="187"/>
      <c r="D2" s="187"/>
      <c r="E2" s="187"/>
      <c r="F2" s="187"/>
      <c r="G2" s="187"/>
      <c r="H2" s="187"/>
      <c r="I2" s="187"/>
    </row>
    <row r="3" spans="1:9" x14ac:dyDescent="0.2">
      <c r="A3" s="228" t="s">
        <v>281</v>
      </c>
      <c r="B3" s="232"/>
      <c r="C3" s="232"/>
      <c r="D3" s="232"/>
      <c r="E3" s="232"/>
      <c r="F3" s="232"/>
      <c r="G3" s="232"/>
      <c r="H3" s="232"/>
      <c r="I3" s="232"/>
    </row>
    <row r="4" spans="1:9" x14ac:dyDescent="0.2">
      <c r="A4" s="227" t="s">
        <v>446</v>
      </c>
      <c r="B4" s="191"/>
      <c r="C4" s="191"/>
      <c r="D4" s="191"/>
      <c r="E4" s="191"/>
      <c r="F4" s="191"/>
      <c r="G4" s="191"/>
      <c r="H4" s="191"/>
      <c r="I4" s="192"/>
    </row>
    <row r="5" spans="1:9" ht="33.75" x14ac:dyDescent="0.2">
      <c r="A5" s="216" t="s">
        <v>2</v>
      </c>
      <c r="B5" s="217"/>
      <c r="C5" s="217"/>
      <c r="D5" s="217"/>
      <c r="E5" s="217"/>
      <c r="F5" s="217"/>
      <c r="G5" s="91" t="s">
        <v>106</v>
      </c>
      <c r="H5" s="92" t="s">
        <v>295</v>
      </c>
      <c r="I5" s="92" t="s">
        <v>278</v>
      </c>
    </row>
    <row r="6" spans="1:9" x14ac:dyDescent="0.2">
      <c r="A6" s="230">
        <v>1</v>
      </c>
      <c r="B6" s="217"/>
      <c r="C6" s="217"/>
      <c r="D6" s="217"/>
      <c r="E6" s="217"/>
      <c r="F6" s="217"/>
      <c r="G6" s="93">
        <v>2</v>
      </c>
      <c r="H6" s="92" t="s">
        <v>169</v>
      </c>
      <c r="I6" s="92" t="s">
        <v>170</v>
      </c>
    </row>
    <row r="7" spans="1:9" x14ac:dyDescent="0.2">
      <c r="A7" s="223" t="s">
        <v>171</v>
      </c>
      <c r="B7" s="231"/>
      <c r="C7" s="231"/>
      <c r="D7" s="231"/>
      <c r="E7" s="231"/>
      <c r="F7" s="231"/>
      <c r="G7" s="231"/>
      <c r="H7" s="231"/>
      <c r="I7" s="231"/>
    </row>
    <row r="8" spans="1:9" x14ac:dyDescent="0.2">
      <c r="A8" s="210" t="s">
        <v>221</v>
      </c>
      <c r="B8" s="210"/>
      <c r="C8" s="210"/>
      <c r="D8" s="210"/>
      <c r="E8" s="210"/>
      <c r="F8" s="210"/>
      <c r="G8" s="85">
        <v>1</v>
      </c>
      <c r="H8" s="98">
        <v>348946571</v>
      </c>
      <c r="I8" s="98">
        <v>384051332</v>
      </c>
    </row>
    <row r="9" spans="1:9" x14ac:dyDescent="0.2">
      <c r="A9" s="210" t="s">
        <v>222</v>
      </c>
      <c r="B9" s="210"/>
      <c r="C9" s="210"/>
      <c r="D9" s="210"/>
      <c r="E9" s="210"/>
      <c r="F9" s="210"/>
      <c r="G9" s="85">
        <v>2</v>
      </c>
      <c r="H9" s="98">
        <v>0</v>
      </c>
      <c r="I9" s="98">
        <v>0</v>
      </c>
    </row>
    <row r="10" spans="1:9" x14ac:dyDescent="0.2">
      <c r="A10" s="210" t="s">
        <v>223</v>
      </c>
      <c r="B10" s="210"/>
      <c r="C10" s="210"/>
      <c r="D10" s="210"/>
      <c r="E10" s="210"/>
      <c r="F10" s="210"/>
      <c r="G10" s="85">
        <v>3</v>
      </c>
      <c r="H10" s="98">
        <v>6091</v>
      </c>
      <c r="I10" s="98">
        <v>2669</v>
      </c>
    </row>
    <row r="11" spans="1:9" x14ac:dyDescent="0.2">
      <c r="A11" s="210" t="s">
        <v>224</v>
      </c>
      <c r="B11" s="210"/>
      <c r="C11" s="210"/>
      <c r="D11" s="210"/>
      <c r="E11" s="210"/>
      <c r="F11" s="210"/>
      <c r="G11" s="85">
        <v>4</v>
      </c>
      <c r="H11" s="98">
        <v>0</v>
      </c>
      <c r="I11" s="98">
        <v>0</v>
      </c>
    </row>
    <row r="12" spans="1:9" x14ac:dyDescent="0.2">
      <c r="A12" s="210" t="s">
        <v>390</v>
      </c>
      <c r="B12" s="210"/>
      <c r="C12" s="210"/>
      <c r="D12" s="210"/>
      <c r="E12" s="210"/>
      <c r="F12" s="210"/>
      <c r="G12" s="85">
        <v>5</v>
      </c>
      <c r="H12" s="98">
        <v>10341782</v>
      </c>
      <c r="I12" s="98">
        <v>359073</v>
      </c>
    </row>
    <row r="13" spans="1:9" ht="24" customHeight="1" x14ac:dyDescent="0.2">
      <c r="A13" s="215" t="s">
        <v>398</v>
      </c>
      <c r="B13" s="215"/>
      <c r="C13" s="215"/>
      <c r="D13" s="215"/>
      <c r="E13" s="215"/>
      <c r="F13" s="215"/>
      <c r="G13" s="87">
        <v>6</v>
      </c>
      <c r="H13" s="102">
        <f>SUM(H8:H12)</f>
        <v>359294444</v>
      </c>
      <c r="I13" s="102">
        <f>SUM(I8:I12)</f>
        <v>384413074</v>
      </c>
    </row>
    <row r="14" spans="1:9" x14ac:dyDescent="0.2">
      <c r="A14" s="210" t="s">
        <v>391</v>
      </c>
      <c r="B14" s="210"/>
      <c r="C14" s="210"/>
      <c r="D14" s="210"/>
      <c r="E14" s="210"/>
      <c r="F14" s="210"/>
      <c r="G14" s="85">
        <v>7</v>
      </c>
      <c r="H14" s="98">
        <v>-286600063</v>
      </c>
      <c r="I14" s="98">
        <v>-319084503</v>
      </c>
    </row>
    <row r="15" spans="1:9" x14ac:dyDescent="0.2">
      <c r="A15" s="210" t="s">
        <v>392</v>
      </c>
      <c r="B15" s="210"/>
      <c r="C15" s="210"/>
      <c r="D15" s="210"/>
      <c r="E15" s="210"/>
      <c r="F15" s="210"/>
      <c r="G15" s="85">
        <v>8</v>
      </c>
      <c r="H15" s="98">
        <v>-16591590</v>
      </c>
      <c r="I15" s="98">
        <v>-18087215</v>
      </c>
    </row>
    <row r="16" spans="1:9" x14ac:dyDescent="0.2">
      <c r="A16" s="210" t="s">
        <v>393</v>
      </c>
      <c r="B16" s="210"/>
      <c r="C16" s="210"/>
      <c r="D16" s="210"/>
      <c r="E16" s="210"/>
      <c r="F16" s="210"/>
      <c r="G16" s="85">
        <v>9</v>
      </c>
      <c r="H16" s="98">
        <v>0</v>
      </c>
      <c r="I16" s="98">
        <v>0</v>
      </c>
    </row>
    <row r="17" spans="1:9" x14ac:dyDescent="0.2">
      <c r="A17" s="210" t="s">
        <v>394</v>
      </c>
      <c r="B17" s="210"/>
      <c r="C17" s="210"/>
      <c r="D17" s="210"/>
      <c r="E17" s="210"/>
      <c r="F17" s="210"/>
      <c r="G17" s="85">
        <v>10</v>
      </c>
      <c r="H17" s="98">
        <v>-21844</v>
      </c>
      <c r="I17" s="98">
        <v>-3340</v>
      </c>
    </row>
    <row r="18" spans="1:9" x14ac:dyDescent="0.2">
      <c r="A18" s="210" t="s">
        <v>395</v>
      </c>
      <c r="B18" s="210"/>
      <c r="C18" s="210"/>
      <c r="D18" s="210"/>
      <c r="E18" s="210"/>
      <c r="F18" s="210"/>
      <c r="G18" s="85">
        <v>11</v>
      </c>
      <c r="H18" s="98">
        <v>0</v>
      </c>
      <c r="I18" s="98">
        <v>0</v>
      </c>
    </row>
    <row r="19" spans="1:9" x14ac:dyDescent="0.2">
      <c r="A19" s="210" t="s">
        <v>396</v>
      </c>
      <c r="B19" s="210"/>
      <c r="C19" s="210"/>
      <c r="D19" s="210"/>
      <c r="E19" s="210"/>
      <c r="F19" s="210"/>
      <c r="G19" s="85">
        <v>12</v>
      </c>
      <c r="H19" s="98">
        <v>-55286808</v>
      </c>
      <c r="I19" s="98">
        <v>-60635741</v>
      </c>
    </row>
    <row r="20" spans="1:9" ht="26.25" customHeight="1" x14ac:dyDescent="0.2">
      <c r="A20" s="215" t="s">
        <v>399</v>
      </c>
      <c r="B20" s="215"/>
      <c r="C20" s="215"/>
      <c r="D20" s="215"/>
      <c r="E20" s="215"/>
      <c r="F20" s="215"/>
      <c r="G20" s="87">
        <v>13</v>
      </c>
      <c r="H20" s="102">
        <f>SUM(H14:H19)</f>
        <v>-358500305</v>
      </c>
      <c r="I20" s="102">
        <f>SUM(I14:I19)</f>
        <v>-397810799</v>
      </c>
    </row>
    <row r="21" spans="1:9" ht="25.9" customHeight="1" x14ac:dyDescent="0.2">
      <c r="A21" s="205" t="s">
        <v>400</v>
      </c>
      <c r="B21" s="205"/>
      <c r="C21" s="205"/>
      <c r="D21" s="205"/>
      <c r="E21" s="205"/>
      <c r="F21" s="205"/>
      <c r="G21" s="87">
        <v>14</v>
      </c>
      <c r="H21" s="97">
        <f>H13+H20</f>
        <v>794139</v>
      </c>
      <c r="I21" s="97">
        <f>I13+I20</f>
        <v>-13397725</v>
      </c>
    </row>
    <row r="22" spans="1:9" x14ac:dyDescent="0.2">
      <c r="A22" s="223" t="s">
        <v>189</v>
      </c>
      <c r="B22" s="231"/>
      <c r="C22" s="231"/>
      <c r="D22" s="231"/>
      <c r="E22" s="231"/>
      <c r="F22" s="231"/>
      <c r="G22" s="231"/>
      <c r="H22" s="231"/>
      <c r="I22" s="231"/>
    </row>
    <row r="23" spans="1:9" ht="26.45" customHeight="1" x14ac:dyDescent="0.2">
      <c r="A23" s="210" t="s">
        <v>225</v>
      </c>
      <c r="B23" s="210"/>
      <c r="C23" s="210"/>
      <c r="D23" s="210"/>
      <c r="E23" s="210"/>
      <c r="F23" s="210"/>
      <c r="G23" s="85">
        <v>15</v>
      </c>
      <c r="H23" s="98">
        <v>52500</v>
      </c>
      <c r="I23" s="98">
        <v>17914579</v>
      </c>
    </row>
    <row r="24" spans="1:9" x14ac:dyDescent="0.2">
      <c r="A24" s="210" t="s">
        <v>226</v>
      </c>
      <c r="B24" s="210"/>
      <c r="C24" s="210"/>
      <c r="D24" s="210"/>
      <c r="E24" s="210"/>
      <c r="F24" s="210"/>
      <c r="G24" s="85">
        <v>16</v>
      </c>
      <c r="H24" s="98">
        <v>0</v>
      </c>
      <c r="I24" s="98">
        <v>0</v>
      </c>
    </row>
    <row r="25" spans="1:9" x14ac:dyDescent="0.2">
      <c r="A25" s="210" t="s">
        <v>227</v>
      </c>
      <c r="B25" s="210"/>
      <c r="C25" s="210"/>
      <c r="D25" s="210"/>
      <c r="E25" s="210"/>
      <c r="F25" s="210"/>
      <c r="G25" s="85">
        <v>17</v>
      </c>
      <c r="H25" s="98">
        <v>0</v>
      </c>
      <c r="I25" s="98">
        <v>36938</v>
      </c>
    </row>
    <row r="26" spans="1:9" x14ac:dyDescent="0.2">
      <c r="A26" s="210" t="s">
        <v>228</v>
      </c>
      <c r="B26" s="210"/>
      <c r="C26" s="210"/>
      <c r="D26" s="210"/>
      <c r="E26" s="210"/>
      <c r="F26" s="210"/>
      <c r="G26" s="85">
        <v>18</v>
      </c>
      <c r="H26" s="98">
        <v>688687</v>
      </c>
      <c r="I26" s="98">
        <v>168138</v>
      </c>
    </row>
    <row r="27" spans="1:9" x14ac:dyDescent="0.2">
      <c r="A27" s="210" t="s">
        <v>229</v>
      </c>
      <c r="B27" s="210"/>
      <c r="C27" s="210"/>
      <c r="D27" s="210"/>
      <c r="E27" s="210"/>
      <c r="F27" s="210"/>
      <c r="G27" s="85">
        <v>19</v>
      </c>
      <c r="H27" s="98">
        <v>4863</v>
      </c>
      <c r="I27" s="98">
        <v>0</v>
      </c>
    </row>
    <row r="28" spans="1:9" x14ac:dyDescent="0.2">
      <c r="A28" s="210" t="s">
        <v>230</v>
      </c>
      <c r="B28" s="210"/>
      <c r="C28" s="210"/>
      <c r="D28" s="210"/>
      <c r="E28" s="210"/>
      <c r="F28" s="210"/>
      <c r="G28" s="85">
        <v>20</v>
      </c>
      <c r="H28" s="98">
        <v>0</v>
      </c>
      <c r="I28" s="98">
        <v>0</v>
      </c>
    </row>
    <row r="29" spans="1:9" ht="25.15" customHeight="1" x14ac:dyDescent="0.2">
      <c r="A29" s="203" t="s">
        <v>430</v>
      </c>
      <c r="B29" s="203"/>
      <c r="C29" s="203"/>
      <c r="D29" s="203"/>
      <c r="E29" s="203"/>
      <c r="F29" s="203"/>
      <c r="G29" s="87">
        <v>21</v>
      </c>
      <c r="H29" s="97">
        <f>SUM(H23:H28)</f>
        <v>746050</v>
      </c>
      <c r="I29" s="97">
        <f>SUM(I23:I28)</f>
        <v>18119655</v>
      </c>
    </row>
    <row r="30" spans="1:9" ht="21" customHeight="1" x14ac:dyDescent="0.2">
      <c r="A30" s="210" t="s">
        <v>231</v>
      </c>
      <c r="B30" s="210"/>
      <c r="C30" s="210"/>
      <c r="D30" s="210"/>
      <c r="E30" s="210"/>
      <c r="F30" s="210"/>
      <c r="G30" s="85">
        <v>22</v>
      </c>
      <c r="H30" s="98">
        <v>-431978</v>
      </c>
      <c r="I30" s="98">
        <v>-885728</v>
      </c>
    </row>
    <row r="31" spans="1:9" x14ac:dyDescent="0.2">
      <c r="A31" s="210" t="s">
        <v>232</v>
      </c>
      <c r="B31" s="210"/>
      <c r="C31" s="210"/>
      <c r="D31" s="210"/>
      <c r="E31" s="210"/>
      <c r="F31" s="210"/>
      <c r="G31" s="85">
        <v>23</v>
      </c>
      <c r="H31" s="98">
        <v>0</v>
      </c>
      <c r="I31" s="98">
        <v>0</v>
      </c>
    </row>
    <row r="32" spans="1:9" x14ac:dyDescent="0.2">
      <c r="A32" s="210" t="s">
        <v>397</v>
      </c>
      <c r="B32" s="210"/>
      <c r="C32" s="210"/>
      <c r="D32" s="210"/>
      <c r="E32" s="210"/>
      <c r="F32" s="210"/>
      <c r="G32" s="85">
        <v>24</v>
      </c>
      <c r="H32" s="98">
        <v>0</v>
      </c>
      <c r="I32" s="98">
        <v>0</v>
      </c>
    </row>
    <row r="33" spans="1:9" x14ac:dyDescent="0.2">
      <c r="A33" s="210" t="s">
        <v>233</v>
      </c>
      <c r="B33" s="210"/>
      <c r="C33" s="210"/>
      <c r="D33" s="210"/>
      <c r="E33" s="210"/>
      <c r="F33" s="210"/>
      <c r="G33" s="85">
        <v>25</v>
      </c>
      <c r="H33" s="98">
        <v>0</v>
      </c>
      <c r="I33" s="98">
        <v>0</v>
      </c>
    </row>
    <row r="34" spans="1:9" x14ac:dyDescent="0.2">
      <c r="A34" s="210" t="s">
        <v>234</v>
      </c>
      <c r="B34" s="210"/>
      <c r="C34" s="210"/>
      <c r="D34" s="210"/>
      <c r="E34" s="210"/>
      <c r="F34" s="210"/>
      <c r="G34" s="85">
        <v>26</v>
      </c>
      <c r="H34" s="98">
        <v>0</v>
      </c>
      <c r="I34" s="98">
        <v>0</v>
      </c>
    </row>
    <row r="35" spans="1:9" ht="28.9" customHeight="1" x14ac:dyDescent="0.2">
      <c r="A35" s="203" t="s">
        <v>431</v>
      </c>
      <c r="B35" s="203"/>
      <c r="C35" s="203"/>
      <c r="D35" s="203"/>
      <c r="E35" s="203"/>
      <c r="F35" s="203"/>
      <c r="G35" s="87">
        <v>27</v>
      </c>
      <c r="H35" s="97">
        <f>SUM(H30:H34)</f>
        <v>-431978</v>
      </c>
      <c r="I35" s="97">
        <f>SUM(I30:I34)</f>
        <v>-885728</v>
      </c>
    </row>
    <row r="36" spans="1:9" ht="26.45" customHeight="1" x14ac:dyDescent="0.2">
      <c r="A36" s="205" t="s">
        <v>401</v>
      </c>
      <c r="B36" s="205"/>
      <c r="C36" s="205"/>
      <c r="D36" s="205"/>
      <c r="E36" s="205"/>
      <c r="F36" s="205"/>
      <c r="G36" s="87">
        <v>28</v>
      </c>
      <c r="H36" s="97">
        <f>H29+H35</f>
        <v>314072</v>
      </c>
      <c r="I36" s="97">
        <f>I29+I35</f>
        <v>17233927</v>
      </c>
    </row>
    <row r="37" spans="1:9" x14ac:dyDescent="0.2">
      <c r="A37" s="223" t="s">
        <v>204</v>
      </c>
      <c r="B37" s="231"/>
      <c r="C37" s="231"/>
      <c r="D37" s="231"/>
      <c r="E37" s="231"/>
      <c r="F37" s="231"/>
      <c r="G37" s="231">
        <v>0</v>
      </c>
      <c r="H37" s="231"/>
      <c r="I37" s="231"/>
    </row>
    <row r="38" spans="1:9" x14ac:dyDescent="0.2">
      <c r="A38" s="176" t="s">
        <v>235</v>
      </c>
      <c r="B38" s="176"/>
      <c r="C38" s="176"/>
      <c r="D38" s="176"/>
      <c r="E38" s="176"/>
      <c r="F38" s="176"/>
      <c r="G38" s="85">
        <v>29</v>
      </c>
      <c r="H38" s="98">
        <v>0</v>
      </c>
      <c r="I38" s="98">
        <v>0</v>
      </c>
    </row>
    <row r="39" spans="1:9" ht="21.6" customHeight="1" x14ac:dyDescent="0.2">
      <c r="A39" s="176" t="s">
        <v>236</v>
      </c>
      <c r="B39" s="176"/>
      <c r="C39" s="176"/>
      <c r="D39" s="176"/>
      <c r="E39" s="176"/>
      <c r="F39" s="176"/>
      <c r="G39" s="85">
        <v>30</v>
      </c>
      <c r="H39" s="98">
        <v>0</v>
      </c>
      <c r="I39" s="98">
        <v>0</v>
      </c>
    </row>
    <row r="40" spans="1:9" x14ac:dyDescent="0.2">
      <c r="A40" s="176" t="s">
        <v>237</v>
      </c>
      <c r="B40" s="176"/>
      <c r="C40" s="176"/>
      <c r="D40" s="176"/>
      <c r="E40" s="176"/>
      <c r="F40" s="176"/>
      <c r="G40" s="85">
        <v>31</v>
      </c>
      <c r="H40" s="98">
        <v>0</v>
      </c>
      <c r="I40" s="98">
        <v>9022373</v>
      </c>
    </row>
    <row r="41" spans="1:9" x14ac:dyDescent="0.2">
      <c r="A41" s="176" t="s">
        <v>238</v>
      </c>
      <c r="B41" s="176"/>
      <c r="C41" s="176"/>
      <c r="D41" s="176"/>
      <c r="E41" s="176"/>
      <c r="F41" s="176"/>
      <c r="G41" s="85">
        <v>32</v>
      </c>
      <c r="H41" s="98">
        <v>0</v>
      </c>
      <c r="I41" s="98">
        <v>0</v>
      </c>
    </row>
    <row r="42" spans="1:9" ht="26.45" customHeight="1" x14ac:dyDescent="0.2">
      <c r="A42" s="203" t="s">
        <v>432</v>
      </c>
      <c r="B42" s="203"/>
      <c r="C42" s="203"/>
      <c r="D42" s="203"/>
      <c r="E42" s="203"/>
      <c r="F42" s="203"/>
      <c r="G42" s="87">
        <v>33</v>
      </c>
      <c r="H42" s="97">
        <f>H41+H40+H39+H38</f>
        <v>0</v>
      </c>
      <c r="I42" s="97">
        <f>I41+I40+I39+I38</f>
        <v>9022373</v>
      </c>
    </row>
    <row r="43" spans="1:9" ht="22.9" customHeight="1" x14ac:dyDescent="0.2">
      <c r="A43" s="176" t="s">
        <v>239</v>
      </c>
      <c r="B43" s="176"/>
      <c r="C43" s="176"/>
      <c r="D43" s="176"/>
      <c r="E43" s="176"/>
      <c r="F43" s="176"/>
      <c r="G43" s="85">
        <v>34</v>
      </c>
      <c r="H43" s="98">
        <v>0</v>
      </c>
      <c r="I43" s="98">
        <v>-10658276</v>
      </c>
    </row>
    <row r="44" spans="1:9" x14ac:dyDescent="0.2">
      <c r="A44" s="176" t="s">
        <v>240</v>
      </c>
      <c r="B44" s="176"/>
      <c r="C44" s="176"/>
      <c r="D44" s="176"/>
      <c r="E44" s="176"/>
      <c r="F44" s="176"/>
      <c r="G44" s="85">
        <v>35</v>
      </c>
      <c r="H44" s="98">
        <v>0</v>
      </c>
      <c r="I44" s="98">
        <v>0</v>
      </c>
    </row>
    <row r="45" spans="1:9" x14ac:dyDescent="0.2">
      <c r="A45" s="176" t="s">
        <v>241</v>
      </c>
      <c r="B45" s="176"/>
      <c r="C45" s="176"/>
      <c r="D45" s="176"/>
      <c r="E45" s="176"/>
      <c r="F45" s="176"/>
      <c r="G45" s="85">
        <v>36</v>
      </c>
      <c r="H45" s="98">
        <v>-1109280</v>
      </c>
      <c r="I45" s="98">
        <v>-1103512</v>
      </c>
    </row>
    <row r="46" spans="1:9" ht="25.15" customHeight="1" x14ac:dyDescent="0.2">
      <c r="A46" s="176" t="s">
        <v>242</v>
      </c>
      <c r="B46" s="176"/>
      <c r="C46" s="176"/>
      <c r="D46" s="176"/>
      <c r="E46" s="176"/>
      <c r="F46" s="176"/>
      <c r="G46" s="85">
        <v>37</v>
      </c>
      <c r="H46" s="98">
        <v>0</v>
      </c>
      <c r="I46" s="98">
        <v>0</v>
      </c>
    </row>
    <row r="47" spans="1:9" x14ac:dyDescent="0.2">
      <c r="A47" s="176" t="s">
        <v>243</v>
      </c>
      <c r="B47" s="176"/>
      <c r="C47" s="176"/>
      <c r="D47" s="176"/>
      <c r="E47" s="176"/>
      <c r="F47" s="176"/>
      <c r="G47" s="85">
        <v>38</v>
      </c>
      <c r="H47" s="98">
        <v>0</v>
      </c>
      <c r="I47" s="98">
        <v>0</v>
      </c>
    </row>
    <row r="48" spans="1:9" ht="25.15" customHeight="1" x14ac:dyDescent="0.2">
      <c r="A48" s="203" t="s">
        <v>433</v>
      </c>
      <c r="B48" s="203"/>
      <c r="C48" s="203"/>
      <c r="D48" s="203"/>
      <c r="E48" s="203"/>
      <c r="F48" s="203"/>
      <c r="G48" s="87">
        <v>39</v>
      </c>
      <c r="H48" s="97">
        <f>H47+H46+H45+H44+H43</f>
        <v>-1109280</v>
      </c>
      <c r="I48" s="97">
        <f>I47+I46+I45+I44+I43</f>
        <v>-11761788</v>
      </c>
    </row>
    <row r="49" spans="1:9" ht="28.15" customHeight="1" x14ac:dyDescent="0.2">
      <c r="A49" s="205" t="s">
        <v>443</v>
      </c>
      <c r="B49" s="205"/>
      <c r="C49" s="205"/>
      <c r="D49" s="205"/>
      <c r="E49" s="205"/>
      <c r="F49" s="205"/>
      <c r="G49" s="87">
        <v>40</v>
      </c>
      <c r="H49" s="97">
        <f>H48+H42</f>
        <v>-1109280</v>
      </c>
      <c r="I49" s="97">
        <f>I48+I42</f>
        <v>-2739415</v>
      </c>
    </row>
    <row r="50" spans="1:9" x14ac:dyDescent="0.2">
      <c r="A50" s="210" t="s">
        <v>244</v>
      </c>
      <c r="B50" s="210"/>
      <c r="C50" s="210"/>
      <c r="D50" s="210"/>
      <c r="E50" s="210"/>
      <c r="F50" s="210"/>
      <c r="G50" s="85">
        <v>41</v>
      </c>
      <c r="H50" s="98">
        <v>0</v>
      </c>
      <c r="I50" s="98">
        <v>0</v>
      </c>
    </row>
    <row r="51" spans="1:9" ht="24.6" customHeight="1" x14ac:dyDescent="0.2">
      <c r="A51" s="205" t="s">
        <v>402</v>
      </c>
      <c r="B51" s="205"/>
      <c r="C51" s="205"/>
      <c r="D51" s="205"/>
      <c r="E51" s="205"/>
      <c r="F51" s="205"/>
      <c r="G51" s="87">
        <v>42</v>
      </c>
      <c r="H51" s="97">
        <f>H21+H36+H49+H50</f>
        <v>-1069</v>
      </c>
      <c r="I51" s="97">
        <f>I21+I36+I49+I50</f>
        <v>1096787</v>
      </c>
    </row>
    <row r="52" spans="1:9" x14ac:dyDescent="0.2">
      <c r="A52" s="224" t="s">
        <v>218</v>
      </c>
      <c r="B52" s="224"/>
      <c r="C52" s="224"/>
      <c r="D52" s="224"/>
      <c r="E52" s="224"/>
      <c r="F52" s="224"/>
      <c r="G52" s="85">
        <v>43</v>
      </c>
      <c r="H52" s="98">
        <v>1709429</v>
      </c>
      <c r="I52" s="98">
        <v>1708360</v>
      </c>
    </row>
    <row r="53" spans="1:9" ht="28.9" customHeight="1" x14ac:dyDescent="0.2">
      <c r="A53" s="224" t="s">
        <v>403</v>
      </c>
      <c r="B53" s="224"/>
      <c r="C53" s="224"/>
      <c r="D53" s="224"/>
      <c r="E53" s="224"/>
      <c r="F53" s="224"/>
      <c r="G53" s="85">
        <v>44</v>
      </c>
      <c r="H53" s="103">
        <f>H52+H51</f>
        <v>1708360</v>
      </c>
      <c r="I53" s="103">
        <f>I52+I51</f>
        <v>2805147</v>
      </c>
    </row>
  </sheetData>
  <sheetProtection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C25" zoomScale="70" zoomScaleSheetLayoutView="70" workbookViewId="0">
      <selection activeCell="G2" sqref="G2"/>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51" t="s">
        <v>245</v>
      </c>
      <c r="B1" s="252"/>
      <c r="C1" s="252"/>
      <c r="D1" s="252"/>
      <c r="E1" s="252"/>
      <c r="F1" s="252"/>
      <c r="G1" s="252"/>
      <c r="H1" s="252"/>
      <c r="I1" s="252"/>
      <c r="J1" s="252"/>
      <c r="K1" s="37"/>
    </row>
    <row r="2" spans="1:25" ht="15.75" x14ac:dyDescent="0.2">
      <c r="A2" s="3"/>
      <c r="B2" s="4"/>
      <c r="C2" s="253" t="s">
        <v>246</v>
      </c>
      <c r="D2" s="253"/>
      <c r="E2" s="5">
        <v>44562</v>
      </c>
      <c r="F2" s="6" t="s">
        <v>0</v>
      </c>
      <c r="G2" s="5">
        <v>44926</v>
      </c>
      <c r="H2" s="39"/>
      <c r="I2" s="39"/>
      <c r="J2" s="39"/>
      <c r="K2" s="40"/>
      <c r="X2" s="41" t="s">
        <v>281</v>
      </c>
    </row>
    <row r="3" spans="1:25" ht="13.5" customHeight="1" thickBot="1" x14ac:dyDescent="0.25">
      <c r="A3" s="254" t="s">
        <v>247</v>
      </c>
      <c r="B3" s="255"/>
      <c r="C3" s="255"/>
      <c r="D3" s="255"/>
      <c r="E3" s="255"/>
      <c r="F3" s="255"/>
      <c r="G3" s="258" t="s">
        <v>3</v>
      </c>
      <c r="H3" s="242" t="s">
        <v>248</v>
      </c>
      <c r="I3" s="242"/>
      <c r="J3" s="242"/>
      <c r="K3" s="242"/>
      <c r="L3" s="242"/>
      <c r="M3" s="242"/>
      <c r="N3" s="242"/>
      <c r="O3" s="242"/>
      <c r="P3" s="242"/>
      <c r="Q3" s="242"/>
      <c r="R3" s="242"/>
      <c r="S3" s="242"/>
      <c r="T3" s="242"/>
      <c r="U3" s="242"/>
      <c r="V3" s="242"/>
      <c r="W3" s="242"/>
      <c r="X3" s="242" t="s">
        <v>407</v>
      </c>
      <c r="Y3" s="244" t="s">
        <v>249</v>
      </c>
    </row>
    <row r="4" spans="1:25" ht="90.75" thickBot="1" x14ac:dyDescent="0.25">
      <c r="A4" s="256"/>
      <c r="B4" s="257"/>
      <c r="C4" s="257"/>
      <c r="D4" s="257"/>
      <c r="E4" s="257"/>
      <c r="F4" s="257"/>
      <c r="G4" s="259"/>
      <c r="H4" s="42" t="s">
        <v>250</v>
      </c>
      <c r="I4" s="42" t="s">
        <v>251</v>
      </c>
      <c r="J4" s="42" t="s">
        <v>252</v>
      </c>
      <c r="K4" s="42" t="s">
        <v>253</v>
      </c>
      <c r="L4" s="42" t="s">
        <v>254</v>
      </c>
      <c r="M4" s="42" t="s">
        <v>255</v>
      </c>
      <c r="N4" s="42" t="s">
        <v>256</v>
      </c>
      <c r="O4" s="42" t="s">
        <v>257</v>
      </c>
      <c r="P4" s="104" t="s">
        <v>404</v>
      </c>
      <c r="Q4" s="42" t="s">
        <v>258</v>
      </c>
      <c r="R4" s="42" t="s">
        <v>259</v>
      </c>
      <c r="S4" s="104" t="s">
        <v>405</v>
      </c>
      <c r="T4" s="104" t="s">
        <v>406</v>
      </c>
      <c r="U4" s="42" t="s">
        <v>260</v>
      </c>
      <c r="V4" s="42" t="s">
        <v>261</v>
      </c>
      <c r="W4" s="42" t="s">
        <v>262</v>
      </c>
      <c r="X4" s="243"/>
      <c r="Y4" s="245"/>
    </row>
    <row r="5" spans="1:25" ht="22.5" x14ac:dyDescent="0.2">
      <c r="A5" s="246">
        <v>1</v>
      </c>
      <c r="B5" s="247"/>
      <c r="C5" s="247"/>
      <c r="D5" s="247"/>
      <c r="E5" s="247"/>
      <c r="F5" s="247"/>
      <c r="G5" s="7">
        <v>2</v>
      </c>
      <c r="H5" s="43" t="s">
        <v>169</v>
      </c>
      <c r="I5" s="44" t="s">
        <v>170</v>
      </c>
      <c r="J5" s="43" t="s">
        <v>282</v>
      </c>
      <c r="K5" s="44" t="s">
        <v>283</v>
      </c>
      <c r="L5" s="43" t="s">
        <v>284</v>
      </c>
      <c r="M5" s="44" t="s">
        <v>285</v>
      </c>
      <c r="N5" s="43" t="s">
        <v>286</v>
      </c>
      <c r="O5" s="44" t="s">
        <v>287</v>
      </c>
      <c r="P5" s="43" t="s">
        <v>288</v>
      </c>
      <c r="Q5" s="44" t="s">
        <v>289</v>
      </c>
      <c r="R5" s="43" t="s">
        <v>290</v>
      </c>
      <c r="S5" s="43" t="s">
        <v>291</v>
      </c>
      <c r="T5" s="43" t="s">
        <v>292</v>
      </c>
      <c r="U5" s="43" t="s">
        <v>408</v>
      </c>
      <c r="V5" s="43" t="s">
        <v>293</v>
      </c>
      <c r="W5" s="43" t="s">
        <v>409</v>
      </c>
      <c r="X5" s="43">
        <v>19</v>
      </c>
      <c r="Y5" s="45" t="s">
        <v>410</v>
      </c>
    </row>
    <row r="6" spans="1:25" x14ac:dyDescent="0.2">
      <c r="A6" s="248" t="s">
        <v>263</v>
      </c>
      <c r="B6" s="248"/>
      <c r="C6" s="248"/>
      <c r="D6" s="248"/>
      <c r="E6" s="248"/>
      <c r="F6" s="248"/>
      <c r="G6" s="248"/>
      <c r="H6" s="248"/>
      <c r="I6" s="248"/>
      <c r="J6" s="248"/>
      <c r="K6" s="248"/>
      <c r="L6" s="248"/>
      <c r="M6" s="248"/>
      <c r="N6" s="249"/>
      <c r="O6" s="249"/>
      <c r="P6" s="249"/>
      <c r="Q6" s="249"/>
      <c r="R6" s="249"/>
      <c r="S6" s="249"/>
      <c r="T6" s="249"/>
      <c r="U6" s="249"/>
      <c r="V6" s="249"/>
      <c r="W6" s="249"/>
      <c r="X6" s="249"/>
      <c r="Y6" s="250"/>
    </row>
    <row r="7" spans="1:25" x14ac:dyDescent="0.2">
      <c r="A7" s="240" t="s">
        <v>296</v>
      </c>
      <c r="B7" s="240"/>
      <c r="C7" s="240"/>
      <c r="D7" s="240"/>
      <c r="E7" s="240"/>
      <c r="F7" s="240"/>
      <c r="G7" s="8">
        <v>1</v>
      </c>
      <c r="H7" s="46">
        <v>188728900</v>
      </c>
      <c r="I7" s="46">
        <v>0</v>
      </c>
      <c r="J7" s="46">
        <v>0</v>
      </c>
      <c r="K7" s="46">
        <v>217800</v>
      </c>
      <c r="L7" s="46">
        <v>217800</v>
      </c>
      <c r="M7" s="46">
        <v>0</v>
      </c>
      <c r="N7" s="46">
        <v>0</v>
      </c>
      <c r="O7" s="46">
        <v>84499088</v>
      </c>
      <c r="P7" s="46">
        <v>-363000</v>
      </c>
      <c r="Q7" s="46">
        <v>0</v>
      </c>
      <c r="R7" s="46">
        <v>0</v>
      </c>
      <c r="S7" s="46">
        <v>0</v>
      </c>
      <c r="T7" s="46">
        <v>0</v>
      </c>
      <c r="U7" s="46">
        <v>-135202663</v>
      </c>
      <c r="V7" s="46">
        <v>-6114394</v>
      </c>
      <c r="W7" s="47">
        <f>H7+I7+J7+K7-L7+M7+N7+O7+P7+Q7+R7+U7+V7+S7+T7</f>
        <v>131547931</v>
      </c>
      <c r="X7" s="46">
        <v>0</v>
      </c>
      <c r="Y7" s="47">
        <f>W7+X7</f>
        <v>131547931</v>
      </c>
    </row>
    <row r="8" spans="1:25" x14ac:dyDescent="0.2">
      <c r="A8" s="235" t="s">
        <v>264</v>
      </c>
      <c r="B8" s="235"/>
      <c r="C8" s="235"/>
      <c r="D8" s="235"/>
      <c r="E8" s="235"/>
      <c r="F8" s="235"/>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35" t="s">
        <v>265</v>
      </c>
      <c r="B9" s="235"/>
      <c r="C9" s="235"/>
      <c r="D9" s="235"/>
      <c r="E9" s="235"/>
      <c r="F9" s="235"/>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41" t="s">
        <v>297</v>
      </c>
      <c r="B10" s="241"/>
      <c r="C10" s="241"/>
      <c r="D10" s="241"/>
      <c r="E10" s="241"/>
      <c r="F10" s="241"/>
      <c r="G10" s="9">
        <v>4</v>
      </c>
      <c r="H10" s="48">
        <f>H7+H8+H9</f>
        <v>188728900</v>
      </c>
      <c r="I10" s="48">
        <f t="shared" ref="I10:Y10" si="2">I7+I8+I9</f>
        <v>0</v>
      </c>
      <c r="J10" s="48">
        <f t="shared" si="2"/>
        <v>0</v>
      </c>
      <c r="K10" s="48">
        <f t="shared" si="2"/>
        <v>217800</v>
      </c>
      <c r="L10" s="48">
        <f t="shared" si="2"/>
        <v>217800</v>
      </c>
      <c r="M10" s="48">
        <f t="shared" si="2"/>
        <v>0</v>
      </c>
      <c r="N10" s="48">
        <f t="shared" si="2"/>
        <v>0</v>
      </c>
      <c r="O10" s="48">
        <f t="shared" si="2"/>
        <v>84499088</v>
      </c>
      <c r="P10" s="48">
        <f t="shared" si="2"/>
        <v>-363000</v>
      </c>
      <c r="Q10" s="48">
        <f t="shared" si="2"/>
        <v>0</v>
      </c>
      <c r="R10" s="48">
        <f t="shared" si="2"/>
        <v>0</v>
      </c>
      <c r="S10" s="48">
        <f t="shared" si="2"/>
        <v>0</v>
      </c>
      <c r="T10" s="48">
        <f t="shared" si="2"/>
        <v>0</v>
      </c>
      <c r="U10" s="48">
        <f t="shared" si="2"/>
        <v>-135202663</v>
      </c>
      <c r="V10" s="48">
        <f t="shared" si="2"/>
        <v>-6114394</v>
      </c>
      <c r="W10" s="48">
        <f t="shared" si="0"/>
        <v>131547931</v>
      </c>
      <c r="X10" s="48">
        <f t="shared" si="2"/>
        <v>0</v>
      </c>
      <c r="Y10" s="48">
        <f t="shared" si="2"/>
        <v>131547931</v>
      </c>
    </row>
    <row r="11" spans="1:25" x14ac:dyDescent="0.2">
      <c r="A11" s="235" t="s">
        <v>266</v>
      </c>
      <c r="B11" s="235"/>
      <c r="C11" s="235"/>
      <c r="D11" s="235"/>
      <c r="E11" s="235"/>
      <c r="F11" s="235"/>
      <c r="G11" s="8">
        <v>5</v>
      </c>
      <c r="H11" s="50">
        <v>0</v>
      </c>
      <c r="I11" s="50">
        <v>0</v>
      </c>
      <c r="J11" s="50">
        <v>0</v>
      </c>
      <c r="K11" s="50">
        <v>0</v>
      </c>
      <c r="L11" s="50">
        <v>0</v>
      </c>
      <c r="M11" s="50">
        <v>0</v>
      </c>
      <c r="N11" s="50">
        <v>0</v>
      </c>
      <c r="O11" s="50">
        <v>0</v>
      </c>
      <c r="P11" s="50">
        <v>0</v>
      </c>
      <c r="Q11" s="50">
        <v>0</v>
      </c>
      <c r="R11" s="50">
        <v>0</v>
      </c>
      <c r="S11" s="46">
        <v>0</v>
      </c>
      <c r="T11" s="46">
        <v>0</v>
      </c>
      <c r="U11" s="50">
        <v>0</v>
      </c>
      <c r="V11" s="46">
        <v>330461</v>
      </c>
      <c r="W11" s="47">
        <f t="shared" si="0"/>
        <v>330461</v>
      </c>
      <c r="X11" s="46">
        <v>0</v>
      </c>
      <c r="Y11" s="47">
        <f t="shared" ref="Y11:Y29" si="3">W11+X11</f>
        <v>330461</v>
      </c>
    </row>
    <row r="12" spans="1:25" x14ac:dyDescent="0.2">
      <c r="A12" s="235" t="s">
        <v>267</v>
      </c>
      <c r="B12" s="235"/>
      <c r="C12" s="235"/>
      <c r="D12" s="235"/>
      <c r="E12" s="235"/>
      <c r="F12" s="235"/>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35" t="s">
        <v>268</v>
      </c>
      <c r="B13" s="235"/>
      <c r="C13" s="235"/>
      <c r="D13" s="235"/>
      <c r="E13" s="235"/>
      <c r="F13" s="235"/>
      <c r="G13" s="8">
        <v>7</v>
      </c>
      <c r="H13" s="50">
        <v>0</v>
      </c>
      <c r="I13" s="50">
        <v>0</v>
      </c>
      <c r="J13" s="50">
        <v>0</v>
      </c>
      <c r="K13" s="50">
        <v>0</v>
      </c>
      <c r="L13" s="50">
        <v>0</v>
      </c>
      <c r="M13" s="50">
        <v>0</v>
      </c>
      <c r="N13" s="50">
        <v>0</v>
      </c>
      <c r="O13" s="46">
        <v>115068</v>
      </c>
      <c r="P13" s="50">
        <v>0</v>
      </c>
      <c r="Q13" s="50">
        <v>0</v>
      </c>
      <c r="R13" s="50">
        <v>0</v>
      </c>
      <c r="S13" s="46">
        <v>0</v>
      </c>
      <c r="T13" s="46">
        <v>0</v>
      </c>
      <c r="U13" s="46">
        <v>0</v>
      </c>
      <c r="V13" s="46">
        <v>0</v>
      </c>
      <c r="W13" s="47">
        <f t="shared" si="0"/>
        <v>115068</v>
      </c>
      <c r="X13" s="46">
        <v>0</v>
      </c>
      <c r="Y13" s="47">
        <f t="shared" si="3"/>
        <v>115068</v>
      </c>
    </row>
    <row r="14" spans="1:25" ht="40.5" customHeight="1" x14ac:dyDescent="0.2">
      <c r="A14" s="235" t="s">
        <v>411</v>
      </c>
      <c r="B14" s="235"/>
      <c r="C14" s="235"/>
      <c r="D14" s="235"/>
      <c r="E14" s="235"/>
      <c r="F14" s="235"/>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35" t="s">
        <v>269</v>
      </c>
      <c r="B15" s="235"/>
      <c r="C15" s="235"/>
      <c r="D15" s="235"/>
      <c r="E15" s="235"/>
      <c r="F15" s="235"/>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5" t="s">
        <v>270</v>
      </c>
      <c r="B16" s="235"/>
      <c r="C16" s="235"/>
      <c r="D16" s="235"/>
      <c r="E16" s="235"/>
      <c r="F16" s="235"/>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5" t="s">
        <v>271</v>
      </c>
      <c r="B17" s="235"/>
      <c r="C17" s="235"/>
      <c r="D17" s="235"/>
      <c r="E17" s="235"/>
      <c r="F17" s="235"/>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5" t="s">
        <v>272</v>
      </c>
      <c r="B18" s="235"/>
      <c r="C18" s="235"/>
      <c r="D18" s="235"/>
      <c r="E18" s="235"/>
      <c r="F18" s="235"/>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5" t="s">
        <v>273</v>
      </c>
      <c r="B19" s="235"/>
      <c r="C19" s="235"/>
      <c r="D19" s="235"/>
      <c r="E19" s="235"/>
      <c r="F19" s="235"/>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35" t="s">
        <v>274</v>
      </c>
      <c r="B20" s="235"/>
      <c r="C20" s="235"/>
      <c r="D20" s="235"/>
      <c r="E20" s="235"/>
      <c r="F20" s="235"/>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5" t="s">
        <v>412</v>
      </c>
      <c r="B21" s="235"/>
      <c r="C21" s="235"/>
      <c r="D21" s="235"/>
      <c r="E21" s="235"/>
      <c r="F21" s="235"/>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35" t="s">
        <v>413</v>
      </c>
      <c r="B22" s="235"/>
      <c r="C22" s="235"/>
      <c r="D22" s="235"/>
      <c r="E22" s="235"/>
      <c r="F22" s="235"/>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5" t="s">
        <v>414</v>
      </c>
      <c r="B23" s="235"/>
      <c r="C23" s="235"/>
      <c r="D23" s="235"/>
      <c r="E23" s="235"/>
      <c r="F23" s="235"/>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5" t="s">
        <v>275</v>
      </c>
      <c r="B24" s="235"/>
      <c r="C24" s="235"/>
      <c r="D24" s="235"/>
      <c r="E24" s="235"/>
      <c r="F24" s="235"/>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35" t="s">
        <v>415</v>
      </c>
      <c r="B25" s="235"/>
      <c r="C25" s="235"/>
      <c r="D25" s="235"/>
      <c r="E25" s="235"/>
      <c r="F25" s="235"/>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5" t="s">
        <v>417</v>
      </c>
      <c r="B26" s="235"/>
      <c r="C26" s="235"/>
      <c r="D26" s="235"/>
      <c r="E26" s="235"/>
      <c r="F26" s="235"/>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35" t="s">
        <v>416</v>
      </c>
      <c r="B27" s="235"/>
      <c r="C27" s="235"/>
      <c r="D27" s="235"/>
      <c r="E27" s="235"/>
      <c r="F27" s="235"/>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35" t="s">
        <v>418</v>
      </c>
      <c r="B28" s="235"/>
      <c r="C28" s="235"/>
      <c r="D28" s="235"/>
      <c r="E28" s="235"/>
      <c r="F28" s="235"/>
      <c r="G28" s="8">
        <v>22</v>
      </c>
      <c r="H28" s="46">
        <v>0</v>
      </c>
      <c r="I28" s="46">
        <v>0</v>
      </c>
      <c r="J28" s="46">
        <v>0</v>
      </c>
      <c r="K28" s="46">
        <v>0</v>
      </c>
      <c r="L28" s="46">
        <v>0</v>
      </c>
      <c r="M28" s="46">
        <v>0</v>
      </c>
      <c r="N28" s="46">
        <v>0</v>
      </c>
      <c r="O28" s="46">
        <v>0</v>
      </c>
      <c r="P28" s="46">
        <v>0</v>
      </c>
      <c r="Q28" s="46">
        <v>0</v>
      </c>
      <c r="R28" s="46">
        <v>0</v>
      </c>
      <c r="S28" s="46">
        <v>0</v>
      </c>
      <c r="T28" s="46">
        <v>0</v>
      </c>
      <c r="U28" s="46">
        <v>-6686813</v>
      </c>
      <c r="V28" s="46">
        <v>6114393</v>
      </c>
      <c r="W28" s="47">
        <f t="shared" si="0"/>
        <v>-572420</v>
      </c>
      <c r="X28" s="46">
        <v>0</v>
      </c>
      <c r="Y28" s="47">
        <f t="shared" si="3"/>
        <v>-572420</v>
      </c>
    </row>
    <row r="29" spans="1:25" x14ac:dyDescent="0.2">
      <c r="A29" s="235" t="s">
        <v>419</v>
      </c>
      <c r="B29" s="235"/>
      <c r="C29" s="235"/>
      <c r="D29" s="235"/>
      <c r="E29" s="235"/>
      <c r="F29" s="235"/>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36" t="s">
        <v>420</v>
      </c>
      <c r="B30" s="236"/>
      <c r="C30" s="236"/>
      <c r="D30" s="236"/>
      <c r="E30" s="236"/>
      <c r="F30" s="236"/>
      <c r="G30" s="10">
        <v>24</v>
      </c>
      <c r="H30" s="49">
        <f>SUM(H10:H29)</f>
        <v>188728900</v>
      </c>
      <c r="I30" s="49">
        <f t="shared" ref="I30:Y30" si="5">SUM(I10:I29)</f>
        <v>0</v>
      </c>
      <c r="J30" s="49">
        <f t="shared" si="5"/>
        <v>0</v>
      </c>
      <c r="K30" s="49">
        <f t="shared" si="5"/>
        <v>217800</v>
      </c>
      <c r="L30" s="49">
        <f t="shared" si="5"/>
        <v>217800</v>
      </c>
      <c r="M30" s="49">
        <f t="shared" si="5"/>
        <v>0</v>
      </c>
      <c r="N30" s="49">
        <f t="shared" si="5"/>
        <v>0</v>
      </c>
      <c r="O30" s="49">
        <f t="shared" si="5"/>
        <v>84614156</v>
      </c>
      <c r="P30" s="49">
        <f t="shared" si="5"/>
        <v>-363000</v>
      </c>
      <c r="Q30" s="49">
        <f t="shared" si="5"/>
        <v>0</v>
      </c>
      <c r="R30" s="49">
        <f t="shared" si="5"/>
        <v>0</v>
      </c>
      <c r="S30" s="49">
        <f t="shared" si="5"/>
        <v>0</v>
      </c>
      <c r="T30" s="49">
        <f t="shared" si="5"/>
        <v>0</v>
      </c>
      <c r="U30" s="49">
        <f t="shared" si="5"/>
        <v>-141889476</v>
      </c>
      <c r="V30" s="49">
        <f t="shared" si="5"/>
        <v>330460</v>
      </c>
      <c r="W30" s="49">
        <f t="shared" si="5"/>
        <v>131421040</v>
      </c>
      <c r="X30" s="49">
        <f t="shared" si="5"/>
        <v>0</v>
      </c>
      <c r="Y30" s="49">
        <f t="shared" si="5"/>
        <v>131421040</v>
      </c>
    </row>
    <row r="31" spans="1:25" x14ac:dyDescent="0.2">
      <c r="A31" s="237" t="s">
        <v>276</v>
      </c>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row>
    <row r="32" spans="1:25" ht="36.75" customHeight="1" x14ac:dyDescent="0.2">
      <c r="A32" s="233" t="s">
        <v>277</v>
      </c>
      <c r="B32" s="233"/>
      <c r="C32" s="233"/>
      <c r="D32" s="233"/>
      <c r="E32" s="233"/>
      <c r="F32" s="233"/>
      <c r="G32" s="9">
        <v>25</v>
      </c>
      <c r="H32" s="48">
        <f>SUM(H12:H20)</f>
        <v>0</v>
      </c>
      <c r="I32" s="48">
        <f t="shared" ref="I32:Y32" si="6">SUM(I12:I20)</f>
        <v>0</v>
      </c>
      <c r="J32" s="48">
        <f t="shared" si="6"/>
        <v>0</v>
      </c>
      <c r="K32" s="48">
        <f t="shared" si="6"/>
        <v>0</v>
      </c>
      <c r="L32" s="48">
        <f t="shared" si="6"/>
        <v>0</v>
      </c>
      <c r="M32" s="48">
        <f t="shared" si="6"/>
        <v>0</v>
      </c>
      <c r="N32" s="48">
        <f t="shared" si="6"/>
        <v>0</v>
      </c>
      <c r="O32" s="48">
        <f t="shared" si="6"/>
        <v>115068</v>
      </c>
      <c r="P32" s="48">
        <f t="shared" si="6"/>
        <v>0</v>
      </c>
      <c r="Q32" s="48">
        <f t="shared" si="6"/>
        <v>0</v>
      </c>
      <c r="R32" s="48">
        <f t="shared" si="6"/>
        <v>0</v>
      </c>
      <c r="S32" s="48">
        <f t="shared" si="6"/>
        <v>0</v>
      </c>
      <c r="T32" s="48">
        <f t="shared" si="6"/>
        <v>0</v>
      </c>
      <c r="U32" s="48">
        <f t="shared" si="6"/>
        <v>0</v>
      </c>
      <c r="V32" s="48">
        <f t="shared" si="6"/>
        <v>0</v>
      </c>
      <c r="W32" s="48">
        <f t="shared" si="6"/>
        <v>115068</v>
      </c>
      <c r="X32" s="48">
        <f t="shared" si="6"/>
        <v>0</v>
      </c>
      <c r="Y32" s="48">
        <f t="shared" si="6"/>
        <v>115068</v>
      </c>
    </row>
    <row r="33" spans="1:25" ht="31.5" customHeight="1" x14ac:dyDescent="0.2">
      <c r="A33" s="233" t="s">
        <v>421</v>
      </c>
      <c r="B33" s="233"/>
      <c r="C33" s="233"/>
      <c r="D33" s="233"/>
      <c r="E33" s="233"/>
      <c r="F33" s="233"/>
      <c r="G33" s="9">
        <v>26</v>
      </c>
      <c r="H33" s="48">
        <f>H11+H32</f>
        <v>0</v>
      </c>
      <c r="I33" s="48">
        <f t="shared" ref="I33:Y33" si="7">I11+I32</f>
        <v>0</v>
      </c>
      <c r="J33" s="48">
        <f t="shared" si="7"/>
        <v>0</v>
      </c>
      <c r="K33" s="48">
        <f t="shared" si="7"/>
        <v>0</v>
      </c>
      <c r="L33" s="48">
        <f t="shared" si="7"/>
        <v>0</v>
      </c>
      <c r="M33" s="48">
        <f t="shared" si="7"/>
        <v>0</v>
      </c>
      <c r="N33" s="48">
        <f t="shared" si="7"/>
        <v>0</v>
      </c>
      <c r="O33" s="48">
        <f t="shared" si="7"/>
        <v>115068</v>
      </c>
      <c r="P33" s="48">
        <f t="shared" si="7"/>
        <v>0</v>
      </c>
      <c r="Q33" s="48">
        <f t="shared" si="7"/>
        <v>0</v>
      </c>
      <c r="R33" s="48">
        <f t="shared" si="7"/>
        <v>0</v>
      </c>
      <c r="S33" s="48">
        <f t="shared" si="7"/>
        <v>0</v>
      </c>
      <c r="T33" s="48">
        <f t="shared" si="7"/>
        <v>0</v>
      </c>
      <c r="U33" s="48">
        <f t="shared" si="7"/>
        <v>0</v>
      </c>
      <c r="V33" s="48">
        <f t="shared" si="7"/>
        <v>330461</v>
      </c>
      <c r="W33" s="48">
        <f t="shared" si="7"/>
        <v>445529</v>
      </c>
      <c r="X33" s="48">
        <f t="shared" si="7"/>
        <v>0</v>
      </c>
      <c r="Y33" s="48">
        <f t="shared" si="7"/>
        <v>445529</v>
      </c>
    </row>
    <row r="34" spans="1:25" ht="30.75" customHeight="1" x14ac:dyDescent="0.2">
      <c r="A34" s="234" t="s">
        <v>422</v>
      </c>
      <c r="B34" s="234"/>
      <c r="C34" s="234"/>
      <c r="D34" s="234"/>
      <c r="E34" s="234"/>
      <c r="F34" s="234"/>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-6686813</v>
      </c>
      <c r="V34" s="49">
        <f t="shared" si="8"/>
        <v>6114393</v>
      </c>
      <c r="W34" s="49">
        <f t="shared" si="8"/>
        <v>-572420</v>
      </c>
      <c r="X34" s="49">
        <f t="shared" si="8"/>
        <v>0</v>
      </c>
      <c r="Y34" s="49">
        <f t="shared" si="8"/>
        <v>-572420</v>
      </c>
    </row>
    <row r="35" spans="1:25" x14ac:dyDescent="0.2">
      <c r="A35" s="237" t="s">
        <v>278</v>
      </c>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row>
    <row r="36" spans="1:25" x14ac:dyDescent="0.2">
      <c r="A36" s="240" t="s">
        <v>298</v>
      </c>
      <c r="B36" s="240"/>
      <c r="C36" s="240"/>
      <c r="D36" s="240"/>
      <c r="E36" s="240"/>
      <c r="F36" s="240"/>
      <c r="G36" s="8">
        <v>28</v>
      </c>
      <c r="H36" s="46">
        <v>188728900</v>
      </c>
      <c r="I36" s="46">
        <v>0</v>
      </c>
      <c r="J36" s="46">
        <v>0</v>
      </c>
      <c r="K36" s="46">
        <v>217800</v>
      </c>
      <c r="L36" s="46">
        <v>217800</v>
      </c>
      <c r="M36" s="46">
        <v>0</v>
      </c>
      <c r="N36" s="46">
        <v>0</v>
      </c>
      <c r="O36" s="46">
        <v>84614156</v>
      </c>
      <c r="P36" s="46">
        <v>-363000</v>
      </c>
      <c r="Q36" s="46">
        <v>0</v>
      </c>
      <c r="R36" s="46">
        <v>0</v>
      </c>
      <c r="S36" s="46">
        <v>0</v>
      </c>
      <c r="T36" s="46">
        <v>0</v>
      </c>
      <c r="U36" s="46">
        <v>-141889475</v>
      </c>
      <c r="V36" s="46">
        <v>330461</v>
      </c>
      <c r="W36" s="47">
        <f>H36+I36+J36+K36-L36+M36+N36+O36+P36+Q36+R36+U36+V36+S36+T36</f>
        <v>131421042</v>
      </c>
      <c r="X36" s="46">
        <v>0</v>
      </c>
      <c r="Y36" s="47">
        <f t="shared" ref="Y36:Y38" si="9">W36+X36</f>
        <v>131421042</v>
      </c>
    </row>
    <row r="37" spans="1:25" x14ac:dyDescent="0.2">
      <c r="A37" s="235" t="s">
        <v>264</v>
      </c>
      <c r="B37" s="235"/>
      <c r="C37" s="235"/>
      <c r="D37" s="235"/>
      <c r="E37" s="235"/>
      <c r="F37" s="235"/>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5" t="s">
        <v>265</v>
      </c>
      <c r="B38" s="235"/>
      <c r="C38" s="235"/>
      <c r="D38" s="235"/>
      <c r="E38" s="235"/>
      <c r="F38" s="235"/>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41" t="s">
        <v>423</v>
      </c>
      <c r="B39" s="241"/>
      <c r="C39" s="241"/>
      <c r="D39" s="241"/>
      <c r="E39" s="241"/>
      <c r="F39" s="241"/>
      <c r="G39" s="9">
        <v>31</v>
      </c>
      <c r="H39" s="48">
        <f>H36+H37+H38</f>
        <v>188728900</v>
      </c>
      <c r="I39" s="48">
        <f t="shared" ref="I39:Y39" si="11">I36+I37+I38</f>
        <v>0</v>
      </c>
      <c r="J39" s="48">
        <f t="shared" si="11"/>
        <v>0</v>
      </c>
      <c r="K39" s="48">
        <f t="shared" si="11"/>
        <v>217800</v>
      </c>
      <c r="L39" s="48">
        <f t="shared" si="11"/>
        <v>217800</v>
      </c>
      <c r="M39" s="48">
        <f t="shared" si="11"/>
        <v>0</v>
      </c>
      <c r="N39" s="48">
        <f t="shared" si="11"/>
        <v>0</v>
      </c>
      <c r="O39" s="48">
        <f t="shared" si="11"/>
        <v>84614156</v>
      </c>
      <c r="P39" s="48">
        <f t="shared" si="11"/>
        <v>-363000</v>
      </c>
      <c r="Q39" s="48">
        <f t="shared" si="11"/>
        <v>0</v>
      </c>
      <c r="R39" s="48">
        <f t="shared" si="11"/>
        <v>0</v>
      </c>
      <c r="S39" s="48">
        <f t="shared" si="11"/>
        <v>0</v>
      </c>
      <c r="T39" s="48">
        <f t="shared" si="11"/>
        <v>0</v>
      </c>
      <c r="U39" s="48">
        <f t="shared" si="11"/>
        <v>-141889475</v>
      </c>
      <c r="V39" s="48">
        <f t="shared" si="11"/>
        <v>330461</v>
      </c>
      <c r="W39" s="48">
        <f t="shared" si="11"/>
        <v>131421042</v>
      </c>
      <c r="X39" s="48">
        <f t="shared" si="11"/>
        <v>0</v>
      </c>
      <c r="Y39" s="48">
        <f t="shared" si="11"/>
        <v>131421042</v>
      </c>
    </row>
    <row r="40" spans="1:25" x14ac:dyDescent="0.2">
      <c r="A40" s="235" t="s">
        <v>266</v>
      </c>
      <c r="B40" s="235"/>
      <c r="C40" s="235"/>
      <c r="D40" s="235"/>
      <c r="E40" s="235"/>
      <c r="F40" s="235"/>
      <c r="G40" s="8">
        <v>32</v>
      </c>
      <c r="H40" s="50">
        <v>0</v>
      </c>
      <c r="I40" s="50">
        <v>0</v>
      </c>
      <c r="J40" s="50">
        <v>0</v>
      </c>
      <c r="K40" s="50">
        <v>0</v>
      </c>
      <c r="L40" s="50">
        <v>0</v>
      </c>
      <c r="M40" s="50">
        <v>0</v>
      </c>
      <c r="N40" s="50">
        <v>0</v>
      </c>
      <c r="O40" s="50">
        <v>0</v>
      </c>
      <c r="P40" s="50">
        <v>0</v>
      </c>
      <c r="Q40" s="50">
        <v>0</v>
      </c>
      <c r="R40" s="50">
        <v>0</v>
      </c>
      <c r="S40" s="46">
        <v>0</v>
      </c>
      <c r="T40" s="46">
        <v>0</v>
      </c>
      <c r="U40" s="50">
        <v>0</v>
      </c>
      <c r="V40" s="89">
        <v>3772354</v>
      </c>
      <c r="W40" s="47">
        <f t="shared" si="10"/>
        <v>3772354</v>
      </c>
      <c r="X40" s="46">
        <v>0</v>
      </c>
      <c r="Y40" s="47">
        <f t="shared" ref="Y40:Y58" si="12">W40+X40</f>
        <v>3772354</v>
      </c>
    </row>
    <row r="41" spans="1:25" x14ac:dyDescent="0.2">
      <c r="A41" s="235" t="s">
        <v>267</v>
      </c>
      <c r="B41" s="235"/>
      <c r="C41" s="235"/>
      <c r="D41" s="235"/>
      <c r="E41" s="235"/>
      <c r="F41" s="235"/>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35" t="s">
        <v>279</v>
      </c>
      <c r="B42" s="235"/>
      <c r="C42" s="235"/>
      <c r="D42" s="235"/>
      <c r="E42" s="235"/>
      <c r="F42" s="235"/>
      <c r="G42" s="8">
        <v>34</v>
      </c>
      <c r="H42" s="50">
        <v>0</v>
      </c>
      <c r="I42" s="50">
        <v>0</v>
      </c>
      <c r="J42" s="50">
        <v>0</v>
      </c>
      <c r="K42" s="50">
        <v>0</v>
      </c>
      <c r="L42" s="50">
        <v>0</v>
      </c>
      <c r="M42" s="50">
        <v>0</v>
      </c>
      <c r="N42" s="50">
        <v>0</v>
      </c>
      <c r="O42" s="46">
        <v>-3622955</v>
      </c>
      <c r="P42" s="50">
        <v>0</v>
      </c>
      <c r="Q42" s="50">
        <v>0</v>
      </c>
      <c r="R42" s="50">
        <v>0</v>
      </c>
      <c r="S42" s="46">
        <v>0</v>
      </c>
      <c r="T42" s="46">
        <v>0</v>
      </c>
      <c r="U42" s="46">
        <v>0</v>
      </c>
      <c r="V42" s="46">
        <v>0</v>
      </c>
      <c r="W42" s="47">
        <f t="shared" si="10"/>
        <v>-3622955</v>
      </c>
      <c r="X42" s="46">
        <v>0</v>
      </c>
      <c r="Y42" s="47">
        <f t="shared" si="12"/>
        <v>-3622955</v>
      </c>
    </row>
    <row r="43" spans="1:25" ht="37.5" customHeight="1" x14ac:dyDescent="0.2">
      <c r="A43" s="235" t="s">
        <v>411</v>
      </c>
      <c r="B43" s="235"/>
      <c r="C43" s="235"/>
      <c r="D43" s="235"/>
      <c r="E43" s="235"/>
      <c r="F43" s="235"/>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35" t="s">
        <v>269</v>
      </c>
      <c r="B44" s="235"/>
      <c r="C44" s="235"/>
      <c r="D44" s="235"/>
      <c r="E44" s="235"/>
      <c r="F44" s="235"/>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35" t="s">
        <v>270</v>
      </c>
      <c r="B45" s="235"/>
      <c r="C45" s="235"/>
      <c r="D45" s="235"/>
      <c r="E45" s="235"/>
      <c r="F45" s="235"/>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5" t="s">
        <v>280</v>
      </c>
      <c r="B46" s="235"/>
      <c r="C46" s="235"/>
      <c r="D46" s="235"/>
      <c r="E46" s="235"/>
      <c r="F46" s="235"/>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35" t="s">
        <v>272</v>
      </c>
      <c r="B47" s="235"/>
      <c r="C47" s="235"/>
      <c r="D47" s="235"/>
      <c r="E47" s="235"/>
      <c r="F47" s="235"/>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35" t="s">
        <v>273</v>
      </c>
      <c r="B48" s="235"/>
      <c r="C48" s="235"/>
      <c r="D48" s="235"/>
      <c r="E48" s="235"/>
      <c r="F48" s="235"/>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35" t="s">
        <v>274</v>
      </c>
      <c r="B49" s="235"/>
      <c r="C49" s="235"/>
      <c r="D49" s="235"/>
      <c r="E49" s="235"/>
      <c r="F49" s="235"/>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35" t="s">
        <v>412</v>
      </c>
      <c r="B50" s="235"/>
      <c r="C50" s="235"/>
      <c r="D50" s="235"/>
      <c r="E50" s="235"/>
      <c r="F50" s="235"/>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35" t="s">
        <v>413</v>
      </c>
      <c r="B51" s="235"/>
      <c r="C51" s="235"/>
      <c r="D51" s="235"/>
      <c r="E51" s="235"/>
      <c r="F51" s="235"/>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35" t="s">
        <v>414</v>
      </c>
      <c r="B52" s="235"/>
      <c r="C52" s="235"/>
      <c r="D52" s="235"/>
      <c r="E52" s="235"/>
      <c r="F52" s="235"/>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35" t="s">
        <v>275</v>
      </c>
      <c r="B53" s="235"/>
      <c r="C53" s="235"/>
      <c r="D53" s="235"/>
      <c r="E53" s="235"/>
      <c r="F53" s="235"/>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35" t="s">
        <v>415</v>
      </c>
      <c r="B54" s="235"/>
      <c r="C54" s="235"/>
      <c r="D54" s="235"/>
      <c r="E54" s="235"/>
      <c r="F54" s="235"/>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35" t="s">
        <v>424</v>
      </c>
      <c r="B55" s="235"/>
      <c r="C55" s="235"/>
      <c r="D55" s="235"/>
      <c r="E55" s="235"/>
      <c r="F55" s="235"/>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35" t="s">
        <v>416</v>
      </c>
      <c r="B56" s="235"/>
      <c r="C56" s="235"/>
      <c r="D56" s="235"/>
      <c r="E56" s="235"/>
      <c r="F56" s="235"/>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35" t="s">
        <v>425</v>
      </c>
      <c r="B57" s="235"/>
      <c r="C57" s="235"/>
      <c r="D57" s="235"/>
      <c r="E57" s="235"/>
      <c r="F57" s="235"/>
      <c r="G57" s="8">
        <v>49</v>
      </c>
      <c r="H57" s="46">
        <v>0</v>
      </c>
      <c r="I57" s="46">
        <v>0</v>
      </c>
      <c r="J57" s="46">
        <v>0</v>
      </c>
      <c r="K57" s="46">
        <v>0</v>
      </c>
      <c r="L57" s="46">
        <v>0</v>
      </c>
      <c r="M57" s="46">
        <v>0</v>
      </c>
      <c r="N57" s="46">
        <v>0</v>
      </c>
      <c r="O57" s="46">
        <v>0</v>
      </c>
      <c r="P57" s="46">
        <v>0</v>
      </c>
      <c r="Q57" s="46">
        <v>0</v>
      </c>
      <c r="R57" s="46">
        <v>0</v>
      </c>
      <c r="S57" s="46">
        <v>0</v>
      </c>
      <c r="T57" s="46">
        <v>0</v>
      </c>
      <c r="U57" s="46">
        <v>3957868</v>
      </c>
      <c r="V57" s="46">
        <v>-330461</v>
      </c>
      <c r="W57" s="47">
        <f t="shared" si="10"/>
        <v>3627407</v>
      </c>
      <c r="X57" s="46">
        <v>0</v>
      </c>
      <c r="Y57" s="47">
        <f t="shared" si="12"/>
        <v>3627407</v>
      </c>
    </row>
    <row r="58" spans="1:25" x14ac:dyDescent="0.2">
      <c r="A58" s="235" t="s">
        <v>419</v>
      </c>
      <c r="B58" s="235"/>
      <c r="C58" s="235"/>
      <c r="D58" s="235"/>
      <c r="E58" s="235"/>
      <c r="F58" s="235"/>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36" t="s">
        <v>426</v>
      </c>
      <c r="B59" s="236"/>
      <c r="C59" s="236"/>
      <c r="D59" s="236"/>
      <c r="E59" s="236"/>
      <c r="F59" s="236"/>
      <c r="G59" s="10">
        <v>51</v>
      </c>
      <c r="H59" s="49">
        <f>SUM(H39:H58)</f>
        <v>188728900</v>
      </c>
      <c r="I59" s="49">
        <f t="shared" ref="I59:Y59" si="13">SUM(I39:I58)</f>
        <v>0</v>
      </c>
      <c r="J59" s="49">
        <f t="shared" si="13"/>
        <v>0</v>
      </c>
      <c r="K59" s="49">
        <f t="shared" si="13"/>
        <v>217800</v>
      </c>
      <c r="L59" s="49">
        <f t="shared" si="13"/>
        <v>217800</v>
      </c>
      <c r="M59" s="49">
        <f t="shared" si="13"/>
        <v>0</v>
      </c>
      <c r="N59" s="49">
        <f t="shared" si="13"/>
        <v>0</v>
      </c>
      <c r="O59" s="49">
        <f t="shared" si="13"/>
        <v>80991201</v>
      </c>
      <c r="P59" s="49">
        <f t="shared" si="13"/>
        <v>-363000</v>
      </c>
      <c r="Q59" s="49">
        <f t="shared" si="13"/>
        <v>0</v>
      </c>
      <c r="R59" s="49">
        <f t="shared" si="13"/>
        <v>0</v>
      </c>
      <c r="S59" s="49">
        <f t="shared" si="13"/>
        <v>0</v>
      </c>
      <c r="T59" s="49">
        <f t="shared" si="13"/>
        <v>0</v>
      </c>
      <c r="U59" s="49">
        <f t="shared" si="13"/>
        <v>-137931607</v>
      </c>
      <c r="V59" s="49">
        <f t="shared" si="13"/>
        <v>3772354</v>
      </c>
      <c r="W59" s="49">
        <f t="shared" si="13"/>
        <v>135197848</v>
      </c>
      <c r="X59" s="49">
        <f t="shared" si="13"/>
        <v>0</v>
      </c>
      <c r="Y59" s="49">
        <f t="shared" si="13"/>
        <v>135197848</v>
      </c>
    </row>
    <row r="60" spans="1:25" x14ac:dyDescent="0.2">
      <c r="A60" s="237" t="s">
        <v>276</v>
      </c>
      <c r="B60" s="238"/>
      <c r="C60" s="238"/>
      <c r="D60" s="238"/>
      <c r="E60" s="238"/>
      <c r="F60" s="238"/>
      <c r="G60" s="238"/>
      <c r="H60" s="238"/>
      <c r="I60" s="238"/>
      <c r="J60" s="238"/>
      <c r="K60" s="238"/>
      <c r="L60" s="238"/>
      <c r="M60" s="238"/>
      <c r="N60" s="238"/>
      <c r="O60" s="238"/>
      <c r="P60" s="238"/>
      <c r="Q60" s="238"/>
      <c r="R60" s="238"/>
      <c r="S60" s="238"/>
      <c r="T60" s="238"/>
      <c r="U60" s="238"/>
      <c r="V60" s="238"/>
      <c r="W60" s="238"/>
      <c r="X60" s="238"/>
      <c r="Y60" s="238"/>
    </row>
    <row r="61" spans="1:25" ht="31.5" customHeight="1" x14ac:dyDescent="0.2">
      <c r="A61" s="233" t="s">
        <v>427</v>
      </c>
      <c r="B61" s="233"/>
      <c r="C61" s="233"/>
      <c r="D61" s="233"/>
      <c r="E61" s="233"/>
      <c r="F61" s="233"/>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-3622955</v>
      </c>
      <c r="P61" s="48">
        <f t="shared" si="14"/>
        <v>0</v>
      </c>
      <c r="Q61" s="48">
        <f t="shared" si="14"/>
        <v>0</v>
      </c>
      <c r="R61" s="48">
        <f t="shared" si="14"/>
        <v>0</v>
      </c>
      <c r="S61" s="48">
        <f t="shared" si="14"/>
        <v>0</v>
      </c>
      <c r="T61" s="48">
        <f t="shared" si="14"/>
        <v>0</v>
      </c>
      <c r="U61" s="48">
        <f t="shared" si="14"/>
        <v>0</v>
      </c>
      <c r="V61" s="48">
        <f t="shared" si="14"/>
        <v>0</v>
      </c>
      <c r="W61" s="48">
        <f t="shared" si="14"/>
        <v>-3622955</v>
      </c>
      <c r="X61" s="48">
        <f t="shared" si="14"/>
        <v>0</v>
      </c>
      <c r="Y61" s="48">
        <f t="shared" si="14"/>
        <v>-3622955</v>
      </c>
    </row>
    <row r="62" spans="1:25" ht="27.75" customHeight="1" x14ac:dyDescent="0.2">
      <c r="A62" s="233" t="s">
        <v>428</v>
      </c>
      <c r="B62" s="233"/>
      <c r="C62" s="233"/>
      <c r="D62" s="233"/>
      <c r="E62" s="233"/>
      <c r="F62" s="233"/>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-3622955</v>
      </c>
      <c r="P62" s="48">
        <f t="shared" si="15"/>
        <v>0</v>
      </c>
      <c r="Q62" s="48">
        <f t="shared" si="15"/>
        <v>0</v>
      </c>
      <c r="R62" s="48">
        <f t="shared" si="15"/>
        <v>0</v>
      </c>
      <c r="S62" s="48">
        <f t="shared" si="15"/>
        <v>0</v>
      </c>
      <c r="T62" s="48">
        <f t="shared" si="15"/>
        <v>0</v>
      </c>
      <c r="U62" s="48">
        <f t="shared" si="15"/>
        <v>0</v>
      </c>
      <c r="V62" s="48">
        <f t="shared" si="15"/>
        <v>3772354</v>
      </c>
      <c r="W62" s="48">
        <f t="shared" si="15"/>
        <v>149399</v>
      </c>
      <c r="X62" s="48">
        <f t="shared" si="15"/>
        <v>0</v>
      </c>
      <c r="Y62" s="48">
        <f t="shared" si="15"/>
        <v>149399</v>
      </c>
    </row>
    <row r="63" spans="1:25" ht="29.25" customHeight="1" x14ac:dyDescent="0.2">
      <c r="A63" s="234" t="s">
        <v>429</v>
      </c>
      <c r="B63" s="234"/>
      <c r="C63" s="234"/>
      <c r="D63" s="234"/>
      <c r="E63" s="234"/>
      <c r="F63" s="234"/>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3957868</v>
      </c>
      <c r="V63" s="49">
        <f t="shared" si="16"/>
        <v>-330461</v>
      </c>
      <c r="W63" s="49">
        <f t="shared" si="16"/>
        <v>3627407</v>
      </c>
      <c r="X63" s="49">
        <f t="shared" si="16"/>
        <v>0</v>
      </c>
      <c r="Y63" s="49">
        <f t="shared" si="16"/>
        <v>3627407</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2"/>
  <sheetViews>
    <sheetView zoomScale="64" zoomScaleNormal="64" workbookViewId="0">
      <selection activeCell="B33" sqref="B33"/>
    </sheetView>
  </sheetViews>
  <sheetFormatPr defaultRowHeight="12.75" x14ac:dyDescent="0.2"/>
  <cols>
    <col min="1" max="1" width="21.5703125" customWidth="1"/>
    <col min="2" max="2" width="14.85546875" customWidth="1"/>
    <col min="8" max="10" width="12.7109375" customWidth="1"/>
    <col min="11" max="11" width="9.140625" customWidth="1"/>
    <col min="14" max="14" width="21.140625" customWidth="1"/>
    <col min="15" max="15" width="13.85546875" bestFit="1" customWidth="1"/>
  </cols>
  <sheetData>
    <row r="1" spans="1:10" ht="15" x14ac:dyDescent="0.25">
      <c r="A1" s="107" t="s">
        <v>462</v>
      </c>
      <c r="B1" s="107"/>
      <c r="C1" s="107"/>
    </row>
    <row r="2" spans="1:10" ht="15" x14ac:dyDescent="0.25">
      <c r="A2" s="107"/>
      <c r="B2" s="107"/>
      <c r="C2" s="107"/>
    </row>
    <row r="3" spans="1:10" ht="15" x14ac:dyDescent="0.25">
      <c r="A3" s="107" t="s">
        <v>463</v>
      </c>
      <c r="B3" s="107" t="s">
        <v>464</v>
      </c>
      <c r="C3" s="107"/>
    </row>
    <row r="4" spans="1:10" ht="15" x14ac:dyDescent="0.25">
      <c r="A4" s="107" t="s">
        <v>465</v>
      </c>
      <c r="B4" s="108">
        <v>33956120458</v>
      </c>
      <c r="C4" s="107"/>
    </row>
    <row r="5" spans="1:10" ht="15" x14ac:dyDescent="0.25">
      <c r="A5" s="107" t="s">
        <v>466</v>
      </c>
      <c r="B5" s="107" t="s">
        <v>478</v>
      </c>
      <c r="C5" s="107"/>
    </row>
    <row r="7" spans="1:10" ht="48" customHeight="1" x14ac:dyDescent="0.25">
      <c r="A7" s="262" t="s">
        <v>467</v>
      </c>
      <c r="B7" s="262"/>
      <c r="C7" s="262"/>
      <c r="D7" s="262"/>
      <c r="E7" s="262"/>
      <c r="F7" s="262"/>
      <c r="G7" s="262"/>
      <c r="H7" s="262"/>
      <c r="I7" s="262"/>
      <c r="J7" s="262"/>
    </row>
    <row r="9" spans="1:10" ht="18" customHeight="1" x14ac:dyDescent="0.2">
      <c r="A9" s="263" t="s">
        <v>472</v>
      </c>
      <c r="B9" s="263"/>
      <c r="C9" s="263"/>
      <c r="D9" s="263"/>
      <c r="E9" s="263"/>
      <c r="F9" s="263"/>
      <c r="G9" s="263"/>
      <c r="H9" s="263"/>
      <c r="I9" s="263"/>
      <c r="J9" s="263"/>
    </row>
    <row r="11" spans="1:10" ht="18" x14ac:dyDescent="0.25">
      <c r="A11" s="109" t="s">
        <v>468</v>
      </c>
    </row>
    <row r="13" spans="1:10" ht="42" customHeight="1" x14ac:dyDescent="0.2">
      <c r="A13" s="260" t="s">
        <v>469</v>
      </c>
      <c r="B13" s="260"/>
      <c r="C13" s="260"/>
      <c r="D13" s="260"/>
      <c r="E13" s="260"/>
      <c r="F13" s="260"/>
      <c r="G13" s="260"/>
      <c r="H13" s="260"/>
      <c r="I13" s="260"/>
      <c r="J13" s="260"/>
    </row>
    <row r="14" spans="1:10" x14ac:dyDescent="0.2">
      <c r="A14" s="260" t="s">
        <v>479</v>
      </c>
      <c r="B14" s="260"/>
      <c r="C14" s="260"/>
      <c r="D14" s="260"/>
      <c r="E14" s="260"/>
      <c r="F14" s="260"/>
      <c r="G14" s="260"/>
      <c r="H14" s="260"/>
      <c r="I14" s="260"/>
      <c r="J14" s="260"/>
    </row>
    <row r="17" spans="1:14" ht="18" x14ac:dyDescent="0.25">
      <c r="A17" s="109" t="s">
        <v>470</v>
      </c>
    </row>
    <row r="18" spans="1:14" x14ac:dyDescent="0.2">
      <c r="A18" s="260" t="s">
        <v>480</v>
      </c>
      <c r="B18" s="260"/>
      <c r="C18" s="260"/>
      <c r="D18" s="260"/>
      <c r="E18" s="260"/>
      <c r="F18" s="260"/>
      <c r="G18" s="260"/>
      <c r="H18" s="260"/>
      <c r="I18" s="260"/>
      <c r="J18" s="260"/>
    </row>
    <row r="19" spans="1:14" x14ac:dyDescent="0.2">
      <c r="A19" s="260" t="s">
        <v>481</v>
      </c>
      <c r="B19" s="260"/>
      <c r="C19" s="260"/>
      <c r="D19" s="260"/>
      <c r="E19" s="260"/>
      <c r="F19" s="260"/>
      <c r="G19" s="260"/>
      <c r="H19" s="260"/>
      <c r="I19" s="260"/>
      <c r="J19" s="260"/>
    </row>
    <row r="20" spans="1:14" x14ac:dyDescent="0.2">
      <c r="A20" s="261" t="s">
        <v>471</v>
      </c>
      <c r="B20" s="261"/>
      <c r="C20" s="261"/>
      <c r="D20" s="261"/>
      <c r="E20" s="261"/>
      <c r="F20" s="261"/>
      <c r="G20" s="261"/>
      <c r="H20" s="261"/>
      <c r="I20" s="261"/>
      <c r="J20" s="261"/>
    </row>
    <row r="21" spans="1:14" ht="28.9" customHeight="1" x14ac:dyDescent="0.2">
      <c r="A21" s="261" t="s">
        <v>482</v>
      </c>
      <c r="B21" s="261"/>
      <c r="C21" s="261"/>
      <c r="D21" s="261"/>
      <c r="E21" s="261"/>
      <c r="F21" s="261"/>
      <c r="G21" s="261"/>
      <c r="H21" s="261"/>
      <c r="I21" s="261"/>
      <c r="J21" s="261"/>
      <c r="L21" s="110"/>
      <c r="M21" s="110"/>
      <c r="N21" s="110"/>
    </row>
    <row r="22" spans="1:14" ht="16.899999999999999" customHeight="1" x14ac:dyDescent="0.2">
      <c r="A22" s="111" t="s">
        <v>473</v>
      </c>
    </row>
  </sheetData>
  <mergeCells count="8">
    <mergeCell ref="A18:J18"/>
    <mergeCell ref="A19:J19"/>
    <mergeCell ref="A20:J20"/>
    <mergeCell ref="A21:J21"/>
    <mergeCell ref="A7:J7"/>
    <mergeCell ref="A9:J9"/>
    <mergeCell ref="A13:J13"/>
    <mergeCell ref="A14:J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purl.org/dc/dcmitype/"/>
    <ds:schemaRef ds:uri="http://schemas.microsoft.com/office/2006/metadata/properties"/>
    <ds:schemaRef ds:uri="http://schemas.openxmlformats.org/package/2006/metadata/core-properties"/>
    <ds:schemaRef ds:uri="ebeef9ca-c00b-443c-ae4d-d16a6508f86d"/>
    <ds:schemaRef ds:uri="f00c05a3-a522-4b3b-aeec-75a37a6bc44f"/>
    <ds:schemaRef ds:uri="http://purl.org/dc/elements/1.1/"/>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VMilanovic-Litre</cp:lastModifiedBy>
  <cp:lastPrinted>2023-04-24T12:34:26Z</cp:lastPrinted>
  <dcterms:created xsi:type="dcterms:W3CDTF">2008-10-17T11:51:54Z</dcterms:created>
  <dcterms:modified xsi:type="dcterms:W3CDTF">2023-04-28T08:16:44Z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