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autohrvatskahrv.sharepoint.com/sites/RAUNOVODSTVO-FINANCIJSKIIZVJETAJI/Zajednicki dokumenti/ZAVRŠNI RAČUNI 2024/AH d.d/HANFA/"/>
    </mc:Choice>
  </mc:AlternateContent>
  <xr:revisionPtr revIDLastSave="575" documentId="11_DB1F423F05BA469B0E22DF3BD62B043DAB9A8F5B" xr6:coauthVersionLast="47" xr6:coauthVersionMax="47" xr10:uidLastSave="{ABB14CAA-92DF-4E5C-8008-C44F17CCD741}"/>
  <bookViews>
    <workbookView xWindow="-90" yWindow="0" windowWidth="17380" windowHeight="13770" activeTab="3"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I89" i="19" s="1"/>
  <c r="H97" i="19"/>
  <c r="H107" i="19" l="1"/>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<sst xmlns="http://schemas.openxmlformats.org/spreadsheetml/2006/main" count="529" uniqueCount="466">
  <si>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</si>
  <si>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</si>
  <si>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</si>
  <si>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</si>
  <si>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</si>
  <si>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</si>
  <si>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</si>
  <si>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</si>
  <si>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</si>
  <si>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</si>
  <si>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</si>
  <si>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</si>
  <si>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</si>
  <si>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</si>
  <si>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</si>
  <si>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</si>
  <si>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</si>
  <si>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</si>
  <si>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</si>
  <si>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</si>
  <si>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</si>
  <si>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</si>
  <si>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</si>
  <si>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</si>
  <si>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</si>
  <si>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</si>
  <si>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</si>
  <si>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</si>
  <si>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</si>
  <si>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</si>
  <si>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</si>
  <si>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</si>
  <si>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</si>
  <si>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</si>
  <si>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</si>
  <si>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</si>
  <si>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</si>
  <si>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</si>
  <si>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</si>
  <si>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</si>
  <si>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</si>
  <si>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</si>
  <si>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</si>
  <si>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</si>
  <si>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</si>
  <si>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</si>
  <si>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</si>
  <si>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</si>
  <si>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</si>
  <si>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</si>
  <si>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</si>
  <si>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</si>
  <si>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</si>
  <si>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</si>
  <si>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</si>
  <si>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</si>
  <si>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</si>
  <si>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</si>
  <si>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</si>
  <si>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</si>
  <si>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</si>
  <si>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</si>
  <si>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</si>
  <si>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</si>
  <si>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</si>
  <si>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</si>
  <si>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</si>
  <si>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</si>
  <si>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</si>
  <si>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</si>
  <si>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</si>
  <si>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</si>
  <si>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</si>
  <si>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</si>
  <si>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</si>
  <si>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</si>
  <si>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</si>
  <si>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</si>
  <si>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</si>
  <si>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</si>
  <si>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</si>
  <si>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</si>
  <si>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</si>
  <si>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</si>
  <si>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</si>
  <si>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</si>
  <si>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</si>
  <si>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</si>
  <si>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</si>
  <si>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</si>
  <si>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</si>
  <si>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</si>
  <si>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</si>
  <si>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</si>
  <si>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</si>
  <si>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</si>
  <si>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</si>
  <si>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</si>
  <si>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</si>
  <si>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</si>
  <si>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</si>
  <si>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</si>
  <si>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</si>
  <si>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</si>
  <si>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</si>
  <si>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</si>
  <si>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</si>
  <si>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</si>
  <si>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</si>
  <si>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</si>
  <si>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</si>
  <si>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</si>
  <si>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</si>
  <si>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</si>
  <si>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</si>
  <si>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</si>
  <si>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</si>
  <si>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</si>
  <si>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</si>
  <si>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</si>
  <si>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</si>
  <si>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</si>
  <si>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</si>
  <si>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</si>
  <si>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</si>
  <si>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</si>
  <si>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</si>
  <si>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</si>
  <si>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</si>
  <si>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</si>
  <si>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</si>
  <si>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</si>
  <si>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</si>
  <si>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</si>
  <si>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</si>
  <si>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</si>
  <si>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</si>
  <si>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</si>
  <si>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</si>
  <si>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</si>
  <si>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</si>
  <si>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</si>
  <si>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</si>
  <si>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</si>
  <si>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</si>
  <si>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</si>
  <si>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</si>
  <si>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</si>
  <si>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</si>
  <si>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</si>
  <si>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</si>
  <si>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</si>
  <si>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</si>
  <si>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</si>
  <si>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</si>
  <si>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</si>
  <si>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</si>
  <si>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</si>
  <si>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</si>
  <si>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</si>
  <si>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</si>
  <si>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</si>
  <si>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</si>
  <si>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</si>
  <si>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</si>
  <si>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</si>
  <si>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</si>
  <si>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</si>
  <si>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</si>
  <si>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</si>
  <si>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</si>
  <si>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</si>
  <si>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</si>
  <si>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</si>
  <si>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</si>
  <si>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</si>
  <si>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</si>
  <si>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</si>
  <si>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</si>
  <si>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</si>
  <si>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</si>
  <si>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</si>
  <si>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</si>
  <si>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</si>
  <si>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</si>
  <si>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</si>
  <si>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</si>
  <si>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</si>
  <si>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</si>
  <si>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</si>
  <si>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</si>
  <si>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</si>
  <si>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</si>
  <si>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</si>
  <si>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</si>
  <si>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</si>
  <si>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</si>
  <si>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</si>
  <si>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</si>
  <si>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</si>
  <si>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</si>
  <si>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</si>
  <si>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</si>
  <si>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</si>
  <si>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</si>
  <si>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</si>
  <si>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</si>
  <si>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</si>
  <si>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</si>
  <si>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</si>
  <si>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</si>
  <si>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</si>
  <si>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</si>
  <si>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</si>
  <si>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</si>
  <si>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</si>
  <si>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</si>
  <si>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</si>
  <si>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</si>
  <si>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</si>
  <si>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</si>
  <si>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</si>
  <si>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</si>
  <si>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</si>
  <si>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</si>
  <si>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</si>
  <si>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</si>
  <si>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</si>
  <si>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</si>
  <si>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</si>
  <si>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</si>
  <si>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</si>
  <si>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</si>
  <si>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</si>
  <si>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</si>
  <si>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</si>
  <si>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</si>
  <si>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</si>
  <si>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</si>
  <si>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</si>
  <si>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</si>
  <si>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</si>
  <si>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</si>
  <si>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</si>
  <si>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</si>
  <si>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</si>
  <si>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</si>
  <si>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</si>
  <si>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</si>
  <si>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</si>
  <si>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</si>
  <si>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</si>
  <si>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</si>
  <si>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</si>
  <si>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</si>
  <si>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</si>
  <si>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</si>
  <si>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</si>
  <si>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</si>
  <si>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</si>
  <si>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</si>
  <si>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</si>
  <si>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</si>
  <si>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</si>
  <si>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</si>
  <si>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</si>
  <si>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</si>
  <si>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</si>
  <si>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</si>
  <si>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</si>
  <si>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</si>
  <si>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</si>
  <si>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</si>
  <si>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</si>
  <si>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</si>
  <si>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</si>
  <si>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</si>
  <si>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</si>
  <si>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</si>
  <si>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</si>
  <si>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</si>
  <si>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</si>
  <si>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</si>
  <si>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</si>
  <si>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</si>
  <si>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</si>
  <si>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</si>
  <si>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</si>
  <si>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</si>
  <si>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</si>
  <si>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</si>
  <si>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</si>
  <si>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</si>
  <si>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</si>
  <si>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</si>
  <si>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</si>
  <si>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</si>
  <si>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</si>
  <si>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</si>
  <si>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</si>
  <si>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</si>
  <si>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</si>
  <si>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</si>
  <si>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</si>
  <si>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</si>
  <si>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</si>
  <si>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</si>
  <si>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</si>
  <si>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</si>
  <si>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</si>
  <si>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</si>
  <si>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</si>
  <si>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</si>
  <si>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</si>
  <si>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</si>
  <si>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</si>
  <si>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</si>
  <si>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</si>
  <si>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</si>
  <si>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</si>
  <si>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</si>
  <si>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</si>
  <si>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</si>
  <si>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</si>
  <si>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</si>
  <si>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</si>
  <si>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</si>
  <si>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</si>
  <si>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</si>
  <si>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</si>
  <si>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</si>
  <si>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</si>
  <si>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</si>
  <si>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</si>
  <si>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</si>
  <si>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</si>
  <si>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</si>
  <si>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</si>
  <si>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</si>
  <si>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</si>
  <si>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</si>
  <si>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</si>
  <si>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</si>
  <si>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</si>
  <si>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</si>
  <si>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</si>
  <si>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</si>
  <si>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</si>
  <si>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</si>
  <si>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</si>
  <si>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</si>
  <si>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</si>
  <si>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</si>
  <si>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</si>
  <si>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</si>
  <si>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</si>
  <si>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</si>
  <si>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</si>
  <si>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</si>
  <si>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</si>
  <si>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</si>
  <si>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</si>
  <si>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</si>
  <si>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</si>
  <si>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</si>
  <si>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</si>
  <si>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</si>
  <si>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</si>
  <si>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</si>
  <si>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</si>
  <si>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</si>
  <si>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</si>
  <si>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</si>
  <si>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</si>
  <si>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</si>
  <si>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</si>
  <si>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</si>
  <si>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</si>
  <si>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</si>
  <si>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</si>
  <si>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</si>
  <si>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</si>
  <si>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</si>
  <si>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</si>
  <si>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</si>
  <si>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</si>
  <si>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</si>
  <si>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</si>
  <si>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</si>
  <si>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</si>
  <si>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</si>
  <si>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</si>
  <si>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</si>
  <si>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</si>
  <si>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</si>
  <si>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</si>
  <si>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</si>
  <si>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</si>
  <si>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</si>
  <si>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</si>
  <si>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</si>
  <si>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</si>
  <si>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</si>
  <si>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</si>
  <si>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</si>
  <si>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</si>
  <si>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</si>
  <si>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</si>
  <si>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</si>
  <si>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</si>
  <si>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</si>
  <si>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</si>
  <si>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</si>
  <si>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</si>
  <si>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</si>
  <si>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</si>
  <si>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</si>
  <si>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</si>
  <si>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</si>
  <si>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</si>
  <si>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</si>
  <si>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</si>
  <si>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</si>
  <si>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</si>
  <si>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</si>
  <si>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</si>
  <si>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</si>
  <si>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</si>
  <si>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</si>
  <si>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</si>
  <si>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</si>
  <si>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</si>
  <si>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</si>
  <si>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</si>
  <si>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</si>
  <si>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</si>
  <si>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</si>
  <si>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</si>
  <si>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</si>
  <si>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</si>
  <si>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</si>
  <si>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</si>
  <si>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</si>
  <si>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</si>
  <si>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</si>
  <si>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</si>
  <si>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stanje na dan 31.12.2024.</t>
  </si>
  <si>
    <t>u razdoblju 01.01.2024. do 31.12.2024.</t>
  </si>
  <si>
    <t>03275841</t>
  </si>
  <si>
    <t>080008303</t>
  </si>
  <si>
    <t>42523247815</t>
  </si>
  <si>
    <t>1619</t>
  </si>
  <si>
    <t>AUTO HRVATSKA DD</t>
  </si>
  <si>
    <t>ZAGREB</t>
  </si>
  <si>
    <t>Heinzelova 70</t>
  </si>
  <si>
    <t>ah@autohrvatska.hr</t>
  </si>
  <si>
    <t>www.autohrvatska.hr</t>
  </si>
  <si>
    <t>315700Y0G3DN23J2MK46</t>
  </si>
  <si>
    <t>HR</t>
  </si>
  <si>
    <t>Korpar Marina</t>
  </si>
  <si>
    <t>01/6167-639</t>
  </si>
  <si>
    <t>mkorpar@autohrvatska.hr</t>
  </si>
  <si>
    <t>Antares revizija d.o.o.</t>
  </si>
  <si>
    <t>Ivana Matovina</t>
  </si>
  <si>
    <t>Obveznik: Auto Hrvatska d.d.</t>
  </si>
  <si>
    <t xml:space="preserve">                   BILJEŠKE UZ FINANCIJSKE IZVJEŠTAJE - GFI
Naziv izdavatelja:   AUTO HRVATSKA D.D.
OIB:   42523247815
Izvještajno razdoblje:  01.01.2024.-31.12.2024.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U bilješci u godišnjem revizorskom izvještaju dodatno je napravljena analitika navedene pozicije.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Nije bilo takvih poslovnih događaja.
5. iznos i prirodu pojedinih stavki prihoda ili rashoda izuzetne veličine ili pojave. Nije bilo takvih stavaka.
6. iznose koje poduzetnik duguje i koji dospijevaju nakon više od pet godina, kao i ukupna dugovanja poduzetnika pokrivena vrijednim osiguranjem koje je dao poduzetnik, uz naznaku vrste i oblika osiguranja. Nema takvih dugovanja.
7. prosječan broj zaposlenih tijekom poslovne godine 88.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Navedeno je prikazano u  Izvješću o primicima.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Broj zaposlenih za 2024. godinu: Komercijalna radna mjesta - 4, Administrativna radna mjesta - 28 , Projektna radna mjesta - 43 ,Upravljačka radna mjesta-  13
11. ako su u bilanci priznata rezerviranja za odgođeni porez, stanja odgođenog poreza na kraju poslovne godine i kretanja tih stanja tijekom poslovne godine. Nema takvih poslovnih događaja.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13. broj i nominalnu vrijednost, ili ako ne postoji nominalna vrijednost, knjigovodstvenu vrijednost dionica ili udjela upisanih tijekom poslovne godine u okviru odobrenog kapitala. Nema promjena.
14. u slučaju kada postoji više rodova dionica, broj i nominalnu vrijednost, ili ako ne postoji nominalna vrijednost, knjigovodstvenu vrijednost svakog roda. Nema.
15. postojanje bilo kakvih potvrda o sudjelovanju, konvertibilnih zadužnica, jamstava, opcija ili sličnih vrijednosnica ili prava, s naznakom njihovog broja i prava koja daju. Nema.
16. naziv, sjedište te pravni oblik svakog poduzetnika u kojemu poduzetnik ima neograničenu odgovornost. Nema.
17. naziv i sjedište poduzetnika koji sastavlja godišnji konsolidirani financijski izvještaj najveće grupe poduzetnika u kojoj poduzetnik sudjeluje kao kontrolirani član grupe. Nema.
18. naziv i sjedište poduzetnika koji sastavlja godišnji konsolidirani financijski izvještaj najmanje grupe poduzetnika u kojoj poduzetnik sudjeluje kao kontrolirani član i koji je također uključen u grupu poduzetnika iz točke 17. Nema.
19. mjesto na kojem je moguće dobiti primjerke godišnjih konsolidiranih financijskih izvještaja iz točaka 17. i 18., pod uvjetom da su dostupni. Nisu ispunjeni uvjeti iz točke 17. i 18.
20. predloženu raspodjelu dobiti ili predloženo postupanje s gubitkom, ili, ako je to primjenjivo, raspodjelu dobiti ili postupanje s gubitkom. Ostvarena neto dobit raspoređuje se u zadržanu dobit.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22. prirodu i financijski učinak značajnih događaja koji su nastupili nakon datuma bilance i nisu odraženi u računu dobiti i gubitka ili bilanci. Nisu poznati takvi poslovni događaji.
23. neto prihod raščlanjen po kategorijama aktivnosti i zemljopisnim tržištima, ako se te kategorije i tržišta znatno međusobno razlikuju, uzimajući u obzir način na koji je organizirana prodaja proizvoda i pružanje usluga. Tržišta po traženim kategorijama nemaju bitnih međusobnih razlika.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Ukupna naknada iznosi 20.000,00 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</si>
</sst>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51">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28" fillId="10" borderId="0" xfId="0" applyFont="1" applyFill="1" applyProtection="1">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4" applyNumberFormat="1" applyFont="1" applyFill="1" applyBorder="1" applyAlignment="1" applyProtection="1">
      <alignment vertical="center"/>
      <protection locked="0"/>
    </xf>
    <xf numFmtId="49" fontId="4" fillId="11" borderId="2" xfId="4" applyNumberFormat="1"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1E098325-7C9F-42EA-90B8-DBB636CFF86D}"/>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P5" sqref="O5:P5"/>
    </sheetView>
  </sheetViews>
  <sheetFormatPr defaultRowHeight="12.5" x14ac:dyDescent="0.25"/>
  <cols>
    <col min="9" max="9" width="13.453125" customWidth="1"/>
  </cols>
  <sheetData>
    <row r="1" spans="1:10" ht="15.5" x14ac:dyDescent="0.3">
      <c r="A1" s="142"/>
      <c r="B1" s="143"/>
      <c r="C1" s="143"/>
      <c r="D1" s="15"/>
      <c r="E1" s="15"/>
      <c r="F1" s="15"/>
      <c r="G1" s="15"/>
      <c r="H1" s="15"/>
      <c r="I1" s="15"/>
      <c r="J1" s="16"/>
    </row>
    <row r="2" spans="1:10" ht="14.5" customHeight="1" x14ac:dyDescent="0.25">
      <c r="A2" s="144" t="s">
        <v>316</v>
      </c>
      <c r="B2" s="145"/>
      <c r="C2" s="145"/>
      <c r="D2" s="145"/>
      <c r="E2" s="145"/>
      <c r="F2" s="145"/>
      <c r="G2" s="145"/>
      <c r="H2" s="145"/>
      <c r="I2" s="145"/>
      <c r="J2" s="146"/>
    </row>
    <row r="3" spans="1:10" ht="14" x14ac:dyDescent="0.25">
      <c r="A3" s="51"/>
      <c r="B3" s="52"/>
      <c r="C3" s="52"/>
      <c r="D3" s="52"/>
      <c r="E3" s="52"/>
      <c r="F3" s="52"/>
      <c r="G3" s="52"/>
      <c r="H3" s="52"/>
      <c r="I3" s="52"/>
      <c r="J3" s="53"/>
    </row>
    <row r="4" spans="1:10" ht="33.65" customHeight="1" x14ac:dyDescent="0.25">
      <c r="A4" s="147" t="s">
        <v>301</v>
      </c>
      <c r="B4" s="148"/>
      <c r="C4" s="148"/>
      <c r="D4" s="148"/>
      <c r="E4" s="149">
        <v>45292</v>
      </c>
      <c r="F4" s="150"/>
      <c r="G4" s="59" t="s">
        <v>0</v>
      </c>
      <c r="H4" s="149">
        <v>45657</v>
      </c>
      <c r="I4" s="150"/>
      <c r="J4" s="17"/>
    </row>
    <row r="5" spans="1:10" s="64" customFormat="1" ht="10.15" customHeight="1" x14ac:dyDescent="0.35">
      <c r="A5" s="151"/>
      <c r="B5" s="152"/>
      <c r="C5" s="152"/>
      <c r="D5" s="152"/>
      <c r="E5" s="152"/>
      <c r="F5" s="152"/>
      <c r="G5" s="152"/>
      <c r="H5" s="152"/>
      <c r="I5" s="152"/>
      <c r="J5" s="153"/>
    </row>
    <row r="6" spans="1:10" ht="20.5" customHeight="1" x14ac:dyDescent="0.25">
      <c r="A6" s="54"/>
      <c r="B6" s="65" t="s">
        <v>323</v>
      </c>
      <c r="C6" s="55"/>
      <c r="D6" s="55"/>
      <c r="E6" s="77">
        <v>2024</v>
      </c>
      <c r="F6" s="66"/>
      <c r="G6" s="59"/>
      <c r="H6" s="66"/>
      <c r="I6" s="66"/>
      <c r="J6" s="26"/>
    </row>
    <row r="7" spans="1:10" s="68" customFormat="1" ht="10.9" customHeight="1" x14ac:dyDescent="0.25">
      <c r="A7" s="54"/>
      <c r="B7" s="55"/>
      <c r="C7" s="55"/>
      <c r="D7" s="55"/>
      <c r="E7" s="67"/>
      <c r="F7" s="67"/>
      <c r="G7" s="59"/>
      <c r="H7" s="67"/>
      <c r="I7" s="67"/>
      <c r="J7" s="26"/>
    </row>
    <row r="8" spans="1:10" ht="37.9" customHeight="1" x14ac:dyDescent="0.25">
      <c r="A8" s="155" t="s">
        <v>324</v>
      </c>
      <c r="B8" s="156"/>
      <c r="C8" s="156"/>
      <c r="D8" s="156"/>
      <c r="E8" s="156"/>
      <c r="F8" s="156"/>
      <c r="G8" s="156"/>
      <c r="H8" s="156"/>
      <c r="I8" s="156"/>
      <c r="J8" s="18"/>
    </row>
    <row r="9" spans="1:10" ht="14" x14ac:dyDescent="0.3">
      <c r="A9" s="19"/>
      <c r="B9" s="47"/>
      <c r="C9" s="47"/>
      <c r="D9" s="47"/>
      <c r="E9" s="154"/>
      <c r="F9" s="154"/>
      <c r="G9" s="99"/>
      <c r="H9" s="99"/>
      <c r="I9" s="57"/>
      <c r="J9" s="58"/>
    </row>
    <row r="10" spans="1:10" ht="25.9" customHeight="1" x14ac:dyDescent="0.3">
      <c r="A10" s="120" t="s">
        <v>302</v>
      </c>
      <c r="B10" s="121"/>
      <c r="C10" s="132" t="s">
        <v>448</v>
      </c>
      <c r="D10" s="133"/>
      <c r="E10" s="49"/>
      <c r="F10" s="157" t="s">
        <v>325</v>
      </c>
      <c r="G10" s="158"/>
      <c r="H10" s="137" t="s">
        <v>458</v>
      </c>
      <c r="I10" s="138"/>
      <c r="J10" s="20"/>
    </row>
    <row r="11" spans="1:10" ht="15.65" customHeight="1" x14ac:dyDescent="0.3">
      <c r="A11" s="19"/>
      <c r="B11" s="47"/>
      <c r="C11" s="47"/>
      <c r="D11" s="47"/>
      <c r="E11" s="141"/>
      <c r="F11" s="141"/>
      <c r="G11" s="141"/>
      <c r="H11" s="141"/>
      <c r="I11" s="50"/>
      <c r="J11" s="20"/>
    </row>
    <row r="12" spans="1:10" ht="21" customHeight="1" x14ac:dyDescent="0.3">
      <c r="A12" s="101" t="s">
        <v>317</v>
      </c>
      <c r="B12" s="121"/>
      <c r="C12" s="132" t="s">
        <v>449</v>
      </c>
      <c r="D12" s="133"/>
      <c r="E12" s="140"/>
      <c r="F12" s="141"/>
      <c r="G12" s="141"/>
      <c r="H12" s="141"/>
      <c r="I12" s="50"/>
      <c r="J12" s="20"/>
    </row>
    <row r="13" spans="1:10" ht="10.9" customHeight="1" x14ac:dyDescent="0.3">
      <c r="A13" s="49"/>
      <c r="B13" s="50"/>
      <c r="C13" s="47"/>
      <c r="D13" s="47"/>
      <c r="E13" s="99"/>
      <c r="F13" s="99"/>
      <c r="G13" s="99"/>
      <c r="H13" s="99"/>
      <c r="I13" s="47"/>
      <c r="J13" s="21"/>
    </row>
    <row r="14" spans="1:10" ht="22.9" customHeight="1" x14ac:dyDescent="0.25">
      <c r="A14" s="101" t="s">
        <v>303</v>
      </c>
      <c r="B14" s="131"/>
      <c r="C14" s="132" t="s">
        <v>450</v>
      </c>
      <c r="D14" s="133"/>
      <c r="E14" s="139"/>
      <c r="F14" s="122"/>
      <c r="G14" s="63" t="s">
        <v>326</v>
      </c>
      <c r="H14" s="137" t="s">
        <v>457</v>
      </c>
      <c r="I14" s="138"/>
      <c r="J14" s="60"/>
    </row>
    <row r="15" spans="1:10" ht="14.5" customHeight="1" x14ac:dyDescent="0.3">
      <c r="A15" s="49"/>
      <c r="B15" s="50"/>
      <c r="C15" s="47"/>
      <c r="D15" s="47"/>
      <c r="E15" s="99"/>
      <c r="F15" s="99"/>
      <c r="G15" s="99"/>
      <c r="H15" s="99"/>
      <c r="I15" s="47"/>
      <c r="J15" s="21"/>
    </row>
    <row r="16" spans="1:10" ht="13.15" customHeight="1" x14ac:dyDescent="0.25">
      <c r="A16" s="101" t="s">
        <v>327</v>
      </c>
      <c r="B16" s="131"/>
      <c r="C16" s="132" t="s">
        <v>451</v>
      </c>
      <c r="D16" s="133"/>
      <c r="E16" s="56"/>
      <c r="F16" s="56"/>
      <c r="G16" s="56"/>
      <c r="H16" s="56"/>
      <c r="I16" s="56"/>
      <c r="J16" s="60"/>
    </row>
    <row r="17" spans="1:10" ht="14.5" customHeight="1" x14ac:dyDescent="0.25">
      <c r="A17" s="134"/>
      <c r="B17" s="135"/>
      <c r="C17" s="135"/>
      <c r="D17" s="135"/>
      <c r="E17" s="135"/>
      <c r="F17" s="135"/>
      <c r="G17" s="135"/>
      <c r="H17" s="135"/>
      <c r="I17" s="135"/>
      <c r="J17" s="136"/>
    </row>
    <row r="18" spans="1:10" x14ac:dyDescent="0.25">
      <c r="A18" s="120" t="s">
        <v>304</v>
      </c>
      <c r="B18" s="121"/>
      <c r="C18" s="103" t="s">
        <v>452</v>
      </c>
      <c r="D18" s="104"/>
      <c r="E18" s="104"/>
      <c r="F18" s="104"/>
      <c r="G18" s="104"/>
      <c r="H18" s="104"/>
      <c r="I18" s="104"/>
      <c r="J18" s="105"/>
    </row>
    <row r="19" spans="1:10" ht="14" x14ac:dyDescent="0.3">
      <c r="A19" s="19"/>
      <c r="B19" s="47"/>
      <c r="C19" s="62"/>
      <c r="D19" s="47"/>
      <c r="E19" s="99"/>
      <c r="F19" s="99"/>
      <c r="G19" s="99"/>
      <c r="H19" s="99"/>
      <c r="I19" s="47"/>
      <c r="J19" s="21"/>
    </row>
    <row r="20" spans="1:10" ht="14" x14ac:dyDescent="0.3">
      <c r="A20" s="120" t="s">
        <v>305</v>
      </c>
      <c r="B20" s="121"/>
      <c r="C20" s="137">
        <v>10000</v>
      </c>
      <c r="D20" s="138"/>
      <c r="E20" s="99"/>
      <c r="F20" s="99"/>
      <c r="G20" s="103" t="s">
        <v>453</v>
      </c>
      <c r="H20" s="104"/>
      <c r="I20" s="104"/>
      <c r="J20" s="105"/>
    </row>
    <row r="21" spans="1:10" ht="14" x14ac:dyDescent="0.3">
      <c r="A21" s="19"/>
      <c r="B21" s="47"/>
      <c r="C21" s="47"/>
      <c r="D21" s="47"/>
      <c r="E21" s="99"/>
      <c r="F21" s="99"/>
      <c r="G21" s="99"/>
      <c r="H21" s="99"/>
      <c r="I21" s="47"/>
      <c r="J21" s="21"/>
    </row>
    <row r="22" spans="1:10" x14ac:dyDescent="0.25">
      <c r="A22" s="120" t="s">
        <v>306</v>
      </c>
      <c r="B22" s="121"/>
      <c r="C22" s="103" t="s">
        <v>454</v>
      </c>
      <c r="D22" s="104"/>
      <c r="E22" s="104"/>
      <c r="F22" s="104"/>
      <c r="G22" s="104"/>
      <c r="H22" s="104"/>
      <c r="I22" s="104"/>
      <c r="J22" s="105"/>
    </row>
    <row r="23" spans="1:10" ht="14" x14ac:dyDescent="0.3">
      <c r="A23" s="19"/>
      <c r="B23" s="47"/>
      <c r="C23" s="47"/>
      <c r="D23" s="47"/>
      <c r="E23" s="99"/>
      <c r="F23" s="99"/>
      <c r="G23" s="99"/>
      <c r="H23" s="99"/>
      <c r="I23" s="47"/>
      <c r="J23" s="21"/>
    </row>
    <row r="24" spans="1:10" ht="14" x14ac:dyDescent="0.3">
      <c r="A24" s="120" t="s">
        <v>307</v>
      </c>
      <c r="B24" s="121"/>
      <c r="C24" s="126" t="s">
        <v>455</v>
      </c>
      <c r="D24" s="127"/>
      <c r="E24" s="127"/>
      <c r="F24" s="127"/>
      <c r="G24" s="127"/>
      <c r="H24" s="127"/>
      <c r="I24" s="127"/>
      <c r="J24" s="128"/>
    </row>
    <row r="25" spans="1:10" ht="14" x14ac:dyDescent="0.3">
      <c r="A25" s="19"/>
      <c r="B25" s="47"/>
      <c r="C25" s="62"/>
      <c r="D25" s="47"/>
      <c r="E25" s="99"/>
      <c r="F25" s="99"/>
      <c r="G25" s="99"/>
      <c r="H25" s="99"/>
      <c r="I25" s="47"/>
      <c r="J25" s="21"/>
    </row>
    <row r="26" spans="1:10" ht="14" x14ac:dyDescent="0.3">
      <c r="A26" s="120" t="s">
        <v>308</v>
      </c>
      <c r="B26" s="121"/>
      <c r="C26" s="126" t="s">
        <v>456</v>
      </c>
      <c r="D26" s="127"/>
      <c r="E26" s="127"/>
      <c r="F26" s="127"/>
      <c r="G26" s="127"/>
      <c r="H26" s="127"/>
      <c r="I26" s="127"/>
      <c r="J26" s="128"/>
    </row>
    <row r="27" spans="1:10" ht="13.9" customHeight="1" x14ac:dyDescent="0.3">
      <c r="A27" s="19"/>
      <c r="B27" s="47"/>
      <c r="C27" s="62"/>
      <c r="D27" s="47"/>
      <c r="E27" s="99"/>
      <c r="F27" s="99"/>
      <c r="G27" s="99"/>
      <c r="H27" s="99"/>
      <c r="I27" s="47"/>
      <c r="J27" s="21"/>
    </row>
    <row r="28" spans="1:10" ht="22.9" customHeight="1" x14ac:dyDescent="0.25">
      <c r="A28" s="101" t="s">
        <v>318</v>
      </c>
      <c r="B28" s="121"/>
      <c r="C28" s="34">
        <v>88</v>
      </c>
      <c r="D28" s="22"/>
      <c r="E28" s="125"/>
      <c r="F28" s="125"/>
      <c r="G28" s="125"/>
      <c r="H28" s="125"/>
      <c r="I28" s="129"/>
      <c r="J28" s="130"/>
    </row>
    <row r="29" spans="1:10" ht="14" x14ac:dyDescent="0.3">
      <c r="A29" s="19"/>
      <c r="B29" s="47"/>
      <c r="C29" s="47"/>
      <c r="D29" s="47"/>
      <c r="E29" s="99"/>
      <c r="F29" s="99"/>
      <c r="G29" s="99"/>
      <c r="H29" s="99"/>
      <c r="I29" s="47"/>
      <c r="J29" s="21"/>
    </row>
    <row r="30" spans="1:10" ht="14.5" x14ac:dyDescent="0.3">
      <c r="A30" s="120" t="s">
        <v>309</v>
      </c>
      <c r="B30" s="121"/>
      <c r="C30" s="76" t="s">
        <v>329</v>
      </c>
      <c r="D30" s="116" t="s">
        <v>328</v>
      </c>
      <c r="E30" s="117"/>
      <c r="F30" s="117"/>
      <c r="G30" s="117"/>
      <c r="H30" s="69" t="s">
        <v>329</v>
      </c>
      <c r="I30" s="70" t="s">
        <v>330</v>
      </c>
      <c r="J30" s="71"/>
    </row>
    <row r="31" spans="1:10" ht="13" x14ac:dyDescent="0.25">
      <c r="A31" s="120"/>
      <c r="B31" s="121"/>
      <c r="C31" s="23"/>
      <c r="D31" s="59"/>
      <c r="E31" s="122"/>
      <c r="F31" s="122"/>
      <c r="G31" s="122"/>
      <c r="H31" s="122"/>
      <c r="I31" s="123"/>
      <c r="J31" s="124"/>
    </row>
    <row r="32" spans="1:10" ht="13" x14ac:dyDescent="0.25">
      <c r="A32" s="120" t="s">
        <v>319</v>
      </c>
      <c r="B32" s="121"/>
      <c r="C32" s="34" t="s">
        <v>333</v>
      </c>
      <c r="D32" s="116" t="s">
        <v>331</v>
      </c>
      <c r="E32" s="117"/>
      <c r="F32" s="117"/>
      <c r="G32" s="117"/>
      <c r="H32" s="72" t="s">
        <v>332</v>
      </c>
      <c r="I32" s="73" t="s">
        <v>333</v>
      </c>
      <c r="J32" s="74"/>
    </row>
    <row r="33" spans="1:10" ht="14" x14ac:dyDescent="0.3">
      <c r="A33" s="19"/>
      <c r="B33" s="47"/>
      <c r="C33" s="47"/>
      <c r="D33" s="47"/>
      <c r="E33" s="99"/>
      <c r="F33" s="99"/>
      <c r="G33" s="99"/>
      <c r="H33" s="99"/>
      <c r="I33" s="47"/>
      <c r="J33" s="21"/>
    </row>
    <row r="34" spans="1:10" x14ac:dyDescent="0.25">
      <c r="A34" s="116" t="s">
        <v>320</v>
      </c>
      <c r="B34" s="117"/>
      <c r="C34" s="117"/>
      <c r="D34" s="117"/>
      <c r="E34" s="117" t="s">
        <v>310</v>
      </c>
      <c r="F34" s="117"/>
      <c r="G34" s="117"/>
      <c r="H34" s="117"/>
      <c r="I34" s="117"/>
      <c r="J34" s="24" t="s">
        <v>311</v>
      </c>
    </row>
    <row r="35" spans="1:10" ht="14" x14ac:dyDescent="0.3">
      <c r="A35" s="19"/>
      <c r="B35" s="47"/>
      <c r="C35" s="47"/>
      <c r="D35" s="47"/>
      <c r="E35" s="99"/>
      <c r="F35" s="99"/>
      <c r="G35" s="99"/>
      <c r="H35" s="99"/>
      <c r="I35" s="47"/>
      <c r="J35" s="58"/>
    </row>
    <row r="36" spans="1:10" x14ac:dyDescent="0.25">
      <c r="A36" s="106"/>
      <c r="B36" s="107"/>
      <c r="C36" s="107"/>
      <c r="D36" s="107"/>
      <c r="E36" s="106"/>
      <c r="F36" s="107"/>
      <c r="G36" s="107"/>
      <c r="H36" s="107"/>
      <c r="I36" s="108"/>
      <c r="J36" s="48"/>
    </row>
    <row r="37" spans="1:10" ht="14" x14ac:dyDescent="0.3">
      <c r="A37" s="19"/>
      <c r="B37" s="47"/>
      <c r="C37" s="62"/>
      <c r="D37" s="119"/>
      <c r="E37" s="119"/>
      <c r="F37" s="119"/>
      <c r="G37" s="119"/>
      <c r="H37" s="119"/>
      <c r="I37" s="119"/>
      <c r="J37" s="21"/>
    </row>
    <row r="38" spans="1:10" x14ac:dyDescent="0.25">
      <c r="A38" s="106"/>
      <c r="B38" s="107"/>
      <c r="C38" s="107"/>
      <c r="D38" s="108"/>
      <c r="E38" s="106"/>
      <c r="F38" s="107"/>
      <c r="G38" s="107"/>
      <c r="H38" s="107"/>
      <c r="I38" s="108"/>
      <c r="J38" s="34"/>
    </row>
    <row r="39" spans="1:10" ht="14" x14ac:dyDescent="0.3">
      <c r="A39" s="19"/>
      <c r="B39" s="47"/>
      <c r="C39" s="62"/>
      <c r="D39" s="61"/>
      <c r="E39" s="119"/>
      <c r="F39" s="119"/>
      <c r="G39" s="119"/>
      <c r="H39" s="119"/>
      <c r="I39" s="50"/>
      <c r="J39" s="21"/>
    </row>
    <row r="40" spans="1:10" x14ac:dyDescent="0.25">
      <c r="A40" s="106"/>
      <c r="B40" s="107"/>
      <c r="C40" s="107"/>
      <c r="D40" s="108"/>
      <c r="E40" s="106"/>
      <c r="F40" s="107"/>
      <c r="G40" s="107"/>
      <c r="H40" s="107"/>
      <c r="I40" s="108"/>
      <c r="J40" s="34"/>
    </row>
    <row r="41" spans="1:10" ht="14" x14ac:dyDescent="0.3">
      <c r="A41" s="19"/>
      <c r="B41" s="47"/>
      <c r="C41" s="62"/>
      <c r="D41" s="61"/>
      <c r="E41" s="61"/>
      <c r="F41" s="61"/>
      <c r="G41" s="61"/>
      <c r="H41" s="61"/>
      <c r="I41" s="50"/>
      <c r="J41" s="21"/>
    </row>
    <row r="42" spans="1:10" x14ac:dyDescent="0.25">
      <c r="A42" s="106"/>
      <c r="B42" s="107"/>
      <c r="C42" s="107"/>
      <c r="D42" s="108"/>
      <c r="E42" s="106"/>
      <c r="F42" s="107"/>
      <c r="G42" s="107"/>
      <c r="H42" s="107"/>
      <c r="I42" s="108"/>
      <c r="J42" s="34"/>
    </row>
    <row r="43" spans="1:10" ht="14" x14ac:dyDescent="0.3">
      <c r="A43" s="25"/>
      <c r="B43" s="62"/>
      <c r="C43" s="98"/>
      <c r="D43" s="98"/>
      <c r="E43" s="99"/>
      <c r="F43" s="99"/>
      <c r="G43" s="98"/>
      <c r="H43" s="98"/>
      <c r="I43" s="98"/>
      <c r="J43" s="21"/>
    </row>
    <row r="44" spans="1:10" x14ac:dyDescent="0.25">
      <c r="A44" s="106"/>
      <c r="B44" s="107"/>
      <c r="C44" s="107"/>
      <c r="D44" s="108"/>
      <c r="E44" s="106"/>
      <c r="F44" s="107"/>
      <c r="G44" s="107"/>
      <c r="H44" s="107"/>
      <c r="I44" s="108"/>
      <c r="J44" s="34"/>
    </row>
    <row r="45" spans="1:10" ht="14" x14ac:dyDescent="0.3">
      <c r="A45" s="25"/>
      <c r="B45" s="62"/>
      <c r="C45" s="62"/>
      <c r="D45" s="47"/>
      <c r="E45" s="118"/>
      <c r="F45" s="118"/>
      <c r="G45" s="98"/>
      <c r="H45" s="98"/>
      <c r="I45" s="47"/>
      <c r="J45" s="21"/>
    </row>
    <row r="46" spans="1:10" x14ac:dyDescent="0.25">
      <c r="A46" s="106"/>
      <c r="B46" s="107"/>
      <c r="C46" s="107"/>
      <c r="D46" s="108"/>
      <c r="E46" s="106"/>
      <c r="F46" s="107"/>
      <c r="G46" s="107"/>
      <c r="H46" s="107"/>
      <c r="I46" s="108"/>
      <c r="J46" s="34"/>
    </row>
    <row r="47" spans="1:10" ht="14" x14ac:dyDescent="0.3">
      <c r="A47" s="25"/>
      <c r="B47" s="62"/>
      <c r="C47" s="62"/>
      <c r="D47" s="47"/>
      <c r="E47" s="99"/>
      <c r="F47" s="99"/>
      <c r="G47" s="98"/>
      <c r="H47" s="98"/>
      <c r="I47" s="47"/>
      <c r="J47" s="75" t="s">
        <v>334</v>
      </c>
    </row>
    <row r="48" spans="1:10" ht="14" x14ac:dyDescent="0.3">
      <c r="A48" s="25"/>
      <c r="B48" s="62"/>
      <c r="C48" s="62"/>
      <c r="D48" s="47"/>
      <c r="E48" s="99"/>
      <c r="F48" s="99"/>
      <c r="G48" s="98"/>
      <c r="H48" s="98"/>
      <c r="I48" s="47"/>
      <c r="J48" s="75" t="s">
        <v>335</v>
      </c>
    </row>
    <row r="49" spans="1:10" ht="14.5" customHeight="1" x14ac:dyDescent="0.25">
      <c r="A49" s="101" t="s">
        <v>312</v>
      </c>
      <c r="B49" s="102"/>
      <c r="C49" s="111"/>
      <c r="D49" s="112"/>
      <c r="E49" s="109" t="s">
        <v>336</v>
      </c>
      <c r="F49" s="110"/>
      <c r="G49" s="113"/>
      <c r="H49" s="114"/>
      <c r="I49" s="114"/>
      <c r="J49" s="115"/>
    </row>
    <row r="50" spans="1:10" ht="14" x14ac:dyDescent="0.3">
      <c r="A50" s="25"/>
      <c r="B50" s="62"/>
      <c r="C50" s="98"/>
      <c r="D50" s="98"/>
      <c r="E50" s="99"/>
      <c r="F50" s="99"/>
      <c r="G50" s="100" t="s">
        <v>337</v>
      </c>
      <c r="H50" s="100"/>
      <c r="I50" s="100"/>
      <c r="J50" s="26"/>
    </row>
    <row r="51" spans="1:10" ht="13.9" customHeight="1" x14ac:dyDescent="0.25">
      <c r="A51" s="101" t="s">
        <v>313</v>
      </c>
      <c r="B51" s="102"/>
      <c r="C51" s="103" t="s">
        <v>459</v>
      </c>
      <c r="D51" s="104"/>
      <c r="E51" s="104"/>
      <c r="F51" s="104"/>
      <c r="G51" s="104"/>
      <c r="H51" s="104"/>
      <c r="I51" s="104"/>
      <c r="J51" s="105"/>
    </row>
    <row r="52" spans="1:10" ht="14" x14ac:dyDescent="0.3">
      <c r="A52" s="19"/>
      <c r="B52" s="47"/>
      <c r="C52" s="125" t="s">
        <v>314</v>
      </c>
      <c r="D52" s="125"/>
      <c r="E52" s="125"/>
      <c r="F52" s="125"/>
      <c r="G52" s="125"/>
      <c r="H52" s="125"/>
      <c r="I52" s="125"/>
      <c r="J52" s="21"/>
    </row>
    <row r="53" spans="1:10" ht="14" x14ac:dyDescent="0.3">
      <c r="A53" s="101" t="s">
        <v>315</v>
      </c>
      <c r="B53" s="102"/>
      <c r="C53" s="163" t="s">
        <v>460</v>
      </c>
      <c r="D53" s="164"/>
      <c r="E53" s="165"/>
      <c r="F53" s="99"/>
      <c r="G53" s="99"/>
      <c r="H53" s="117"/>
      <c r="I53" s="117"/>
      <c r="J53" s="166"/>
    </row>
    <row r="54" spans="1:10" ht="14" x14ac:dyDescent="0.3">
      <c r="A54" s="19"/>
      <c r="B54" s="47"/>
      <c r="C54" s="62"/>
      <c r="D54" s="47"/>
      <c r="E54" s="99"/>
      <c r="F54" s="99"/>
      <c r="G54" s="99"/>
      <c r="H54" s="99"/>
      <c r="I54" s="47"/>
      <c r="J54" s="21"/>
    </row>
    <row r="55" spans="1:10" ht="14.5" customHeight="1" x14ac:dyDescent="0.25">
      <c r="A55" s="101" t="s">
        <v>307</v>
      </c>
      <c r="B55" s="102"/>
      <c r="C55" s="159" t="s">
        <v>461</v>
      </c>
      <c r="D55" s="160"/>
      <c r="E55" s="160"/>
      <c r="F55" s="160"/>
      <c r="G55" s="160"/>
      <c r="H55" s="160"/>
      <c r="I55" s="160"/>
      <c r="J55" s="161"/>
    </row>
    <row r="56" spans="1:10" ht="14" x14ac:dyDescent="0.3">
      <c r="A56" s="19"/>
      <c r="B56" s="47"/>
      <c r="C56" s="47"/>
      <c r="D56" s="47"/>
      <c r="E56" s="99"/>
      <c r="F56" s="99"/>
      <c r="G56" s="99"/>
      <c r="H56" s="99"/>
      <c r="I56" s="47"/>
      <c r="J56" s="21"/>
    </row>
    <row r="57" spans="1:10" ht="14" x14ac:dyDescent="0.25">
      <c r="A57" s="101" t="s">
        <v>338</v>
      </c>
      <c r="B57" s="102"/>
      <c r="C57" s="159" t="s">
        <v>462</v>
      </c>
      <c r="D57" s="160"/>
      <c r="E57" s="160"/>
      <c r="F57" s="160"/>
      <c r="G57" s="160"/>
      <c r="H57" s="160"/>
      <c r="I57" s="160"/>
      <c r="J57" s="161"/>
    </row>
    <row r="58" spans="1:10" ht="14.5" customHeight="1" x14ac:dyDescent="0.3">
      <c r="A58" s="19"/>
      <c r="B58" s="47"/>
      <c r="C58" s="100" t="s">
        <v>339</v>
      </c>
      <c r="D58" s="100"/>
      <c r="E58" s="100"/>
      <c r="F58" s="100"/>
      <c r="G58" s="47"/>
      <c r="H58" s="47"/>
      <c r="I58" s="47"/>
      <c r="J58" s="21"/>
    </row>
    <row r="59" spans="1:10" ht="14" x14ac:dyDescent="0.25">
      <c r="A59" s="101" t="s">
        <v>340</v>
      </c>
      <c r="B59" s="102"/>
      <c r="C59" s="159" t="s">
        <v>463</v>
      </c>
      <c r="D59" s="160"/>
      <c r="E59" s="160"/>
      <c r="F59" s="160"/>
      <c r="G59" s="160"/>
      <c r="H59" s="160"/>
      <c r="I59" s="160"/>
      <c r="J59" s="161"/>
    </row>
    <row r="60" spans="1:10" ht="14.5" customHeight="1" x14ac:dyDescent="0.25">
      <c r="A60" s="27"/>
      <c r="B60" s="28"/>
      <c r="C60" s="162" t="s">
        <v>341</v>
      </c>
      <c r="D60" s="162"/>
      <c r="E60" s="162"/>
      <c r="F60" s="162"/>
      <c r="G60" s="162"/>
      <c r="H60" s="28"/>
      <c r="I60" s="28"/>
      <c r="J60" s="29"/>
    </row>
    <row r="67" ht="27" customHeight="1" x14ac:dyDescent="0.25"/>
    <row r="71" ht="38.5" customHeight="1" x14ac:dyDescent="0.25"/>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opLeftCell="A70" zoomScaleNormal="100" zoomScaleSheetLayoutView="70" workbookViewId="0">
      <selection activeCell="H80" sqref="H80:I81"/>
    </sheetView>
  </sheetViews>
  <sheetFormatPr defaultColWidth="8.81640625" defaultRowHeight="12.5" x14ac:dyDescent="0.25"/>
  <cols>
    <col min="8" max="9" width="15.7265625" style="33" customWidth="1"/>
    <col min="10" max="10" width="10.26953125" bestFit="1" customWidth="1"/>
  </cols>
  <sheetData>
    <row r="1" spans="1:9" x14ac:dyDescent="0.25">
      <c r="A1" s="171" t="s">
        <v>1</v>
      </c>
      <c r="B1" s="172"/>
      <c r="C1" s="172"/>
      <c r="D1" s="172"/>
      <c r="E1" s="172"/>
      <c r="F1" s="172"/>
      <c r="G1" s="172"/>
      <c r="H1" s="172"/>
      <c r="I1" s="172"/>
    </row>
    <row r="2" spans="1:9" x14ac:dyDescent="0.25">
      <c r="A2" s="173" t="s">
        <v>446</v>
      </c>
      <c r="B2" s="174"/>
      <c r="C2" s="174"/>
      <c r="D2" s="174"/>
      <c r="E2" s="174"/>
      <c r="F2" s="174"/>
      <c r="G2" s="174"/>
      <c r="H2" s="174"/>
      <c r="I2" s="174"/>
    </row>
    <row r="3" spans="1:9" x14ac:dyDescent="0.25">
      <c r="A3" s="175" t="s">
        <v>445</v>
      </c>
      <c r="B3" s="175"/>
      <c r="C3" s="175"/>
      <c r="D3" s="175"/>
      <c r="E3" s="175"/>
      <c r="F3" s="175"/>
      <c r="G3" s="175"/>
      <c r="H3" s="175"/>
      <c r="I3" s="175"/>
    </row>
    <row r="4" spans="1:9" x14ac:dyDescent="0.25">
      <c r="A4" s="176" t="s">
        <v>464</v>
      </c>
      <c r="B4" s="177"/>
      <c r="C4" s="177"/>
      <c r="D4" s="177"/>
      <c r="E4" s="177"/>
      <c r="F4" s="177"/>
      <c r="G4" s="177"/>
      <c r="H4" s="177"/>
      <c r="I4" s="178"/>
    </row>
    <row r="5" spans="1:9" ht="21.5" thickBot="1" x14ac:dyDescent="0.3">
      <c r="A5" s="182" t="s">
        <v>2</v>
      </c>
      <c r="B5" s="183"/>
      <c r="C5" s="183"/>
      <c r="D5" s="183"/>
      <c r="E5" s="183"/>
      <c r="F5" s="184"/>
      <c r="G5" s="12" t="s">
        <v>104</v>
      </c>
      <c r="H5" s="31" t="s">
        <v>291</v>
      </c>
      <c r="I5" s="32" t="s">
        <v>296</v>
      </c>
    </row>
    <row r="6" spans="1:9" x14ac:dyDescent="0.25">
      <c r="A6" s="179">
        <v>1</v>
      </c>
      <c r="B6" s="180"/>
      <c r="C6" s="180"/>
      <c r="D6" s="180"/>
      <c r="E6" s="180"/>
      <c r="F6" s="181"/>
      <c r="G6" s="13">
        <v>2</v>
      </c>
      <c r="H6" s="14">
        <v>3</v>
      </c>
      <c r="I6" s="14">
        <v>4</v>
      </c>
    </row>
    <row r="7" spans="1:9" x14ac:dyDescent="0.25">
      <c r="A7" s="185"/>
      <c r="B7" s="185"/>
      <c r="C7" s="185"/>
      <c r="D7" s="185"/>
      <c r="E7" s="185"/>
      <c r="F7" s="185"/>
      <c r="G7" s="185"/>
      <c r="H7" s="185"/>
      <c r="I7" s="186"/>
    </row>
    <row r="8" spans="1:9" ht="12.75" customHeight="1" x14ac:dyDescent="0.25">
      <c r="A8" s="187" t="s">
        <v>4</v>
      </c>
      <c r="B8" s="187"/>
      <c r="C8" s="187"/>
      <c r="D8" s="187"/>
      <c r="E8" s="187"/>
      <c r="F8" s="187"/>
      <c r="G8" s="78">
        <v>1</v>
      </c>
      <c r="H8" s="79">
        <v>0</v>
      </c>
      <c r="I8" s="79">
        <v>0</v>
      </c>
    </row>
    <row r="9" spans="1:9" ht="12.75" customHeight="1" x14ac:dyDescent="0.25">
      <c r="A9" s="169" t="s">
        <v>5</v>
      </c>
      <c r="B9" s="169"/>
      <c r="C9" s="169"/>
      <c r="D9" s="169"/>
      <c r="E9" s="169"/>
      <c r="F9" s="169"/>
      <c r="G9" s="80">
        <v>2</v>
      </c>
      <c r="H9" s="81">
        <f>H10+H17+H27+H38+H43</f>
        <v>57154953</v>
      </c>
      <c r="I9" s="81">
        <f>I10+I17+I27+I38+I43</f>
        <v>66689241</v>
      </c>
    </row>
    <row r="10" spans="1:9" ht="12.75" customHeight="1" x14ac:dyDescent="0.25">
      <c r="A10" s="168" t="s">
        <v>6</v>
      </c>
      <c r="B10" s="168"/>
      <c r="C10" s="168"/>
      <c r="D10" s="168"/>
      <c r="E10" s="168"/>
      <c r="F10" s="168"/>
      <c r="G10" s="80">
        <v>3</v>
      </c>
      <c r="H10" s="81">
        <f>H11+H12+H13+H14+H15+H16</f>
        <v>29556</v>
      </c>
      <c r="I10" s="81">
        <f>I11+I12+I13+I14+I15+I16</f>
        <v>236</v>
      </c>
    </row>
    <row r="11" spans="1:9" ht="12.75" customHeight="1" x14ac:dyDescent="0.25">
      <c r="A11" s="167" t="s">
        <v>7</v>
      </c>
      <c r="B11" s="167"/>
      <c r="C11" s="167"/>
      <c r="D11" s="167"/>
      <c r="E11" s="167"/>
      <c r="F11" s="167"/>
      <c r="G11" s="78">
        <v>4</v>
      </c>
      <c r="H11" s="79">
        <v>0</v>
      </c>
      <c r="I11" s="79">
        <v>0</v>
      </c>
    </row>
    <row r="12" spans="1:9" ht="23.5" customHeight="1" x14ac:dyDescent="0.25">
      <c r="A12" s="167" t="s">
        <v>8</v>
      </c>
      <c r="B12" s="167"/>
      <c r="C12" s="167"/>
      <c r="D12" s="167"/>
      <c r="E12" s="167"/>
      <c r="F12" s="167"/>
      <c r="G12" s="78">
        <v>5</v>
      </c>
      <c r="H12" s="79">
        <v>29556</v>
      </c>
      <c r="I12" s="79">
        <v>236</v>
      </c>
    </row>
    <row r="13" spans="1:9" ht="12.75" customHeight="1" x14ac:dyDescent="0.25">
      <c r="A13" s="167" t="s">
        <v>9</v>
      </c>
      <c r="B13" s="167"/>
      <c r="C13" s="167"/>
      <c r="D13" s="167"/>
      <c r="E13" s="167"/>
      <c r="F13" s="167"/>
      <c r="G13" s="78">
        <v>6</v>
      </c>
      <c r="H13" s="79">
        <v>0</v>
      </c>
      <c r="I13" s="79">
        <v>0</v>
      </c>
    </row>
    <row r="14" spans="1:9" ht="12.75" customHeight="1" x14ac:dyDescent="0.25">
      <c r="A14" s="167" t="s">
        <v>10</v>
      </c>
      <c r="B14" s="167"/>
      <c r="C14" s="167"/>
      <c r="D14" s="167"/>
      <c r="E14" s="167"/>
      <c r="F14" s="167"/>
      <c r="G14" s="78">
        <v>7</v>
      </c>
      <c r="H14" s="79">
        <v>0</v>
      </c>
      <c r="I14" s="79">
        <v>0</v>
      </c>
    </row>
    <row r="15" spans="1:9" ht="12.75" customHeight="1" x14ac:dyDescent="0.25">
      <c r="A15" s="167" t="s">
        <v>11</v>
      </c>
      <c r="B15" s="167"/>
      <c r="C15" s="167"/>
      <c r="D15" s="167"/>
      <c r="E15" s="167"/>
      <c r="F15" s="167"/>
      <c r="G15" s="78">
        <v>8</v>
      </c>
      <c r="H15" s="79">
        <v>0</v>
      </c>
      <c r="I15" s="79">
        <v>0</v>
      </c>
    </row>
    <row r="16" spans="1:9" ht="12.75" customHeight="1" x14ac:dyDescent="0.25">
      <c r="A16" s="167" t="s">
        <v>12</v>
      </c>
      <c r="B16" s="167"/>
      <c r="C16" s="167"/>
      <c r="D16" s="167"/>
      <c r="E16" s="167"/>
      <c r="F16" s="167"/>
      <c r="G16" s="78">
        <v>9</v>
      </c>
      <c r="H16" s="79">
        <v>0</v>
      </c>
      <c r="I16" s="79">
        <v>0</v>
      </c>
    </row>
    <row r="17" spans="1:9" ht="12.75" customHeight="1" x14ac:dyDescent="0.25">
      <c r="A17" s="168" t="s">
        <v>13</v>
      </c>
      <c r="B17" s="168"/>
      <c r="C17" s="168"/>
      <c r="D17" s="168"/>
      <c r="E17" s="168"/>
      <c r="F17" s="168"/>
      <c r="G17" s="80">
        <v>10</v>
      </c>
      <c r="H17" s="81">
        <f>H18+H19+H20+H21+H22+H23+H24+H25+H26</f>
        <v>34885237</v>
      </c>
      <c r="I17" s="81">
        <f>I18+I19+I20+I21+I22+I23+I24+I25+I26</f>
        <v>43604952</v>
      </c>
    </row>
    <row r="18" spans="1:9" ht="12.75" customHeight="1" x14ac:dyDescent="0.25">
      <c r="A18" s="167" t="s">
        <v>14</v>
      </c>
      <c r="B18" s="167"/>
      <c r="C18" s="167"/>
      <c r="D18" s="167"/>
      <c r="E18" s="167"/>
      <c r="F18" s="167"/>
      <c r="G18" s="78">
        <v>11</v>
      </c>
      <c r="H18" s="79">
        <v>0</v>
      </c>
      <c r="I18" s="79">
        <v>0</v>
      </c>
    </row>
    <row r="19" spans="1:9" ht="12.75" customHeight="1" x14ac:dyDescent="0.25">
      <c r="A19" s="167" t="s">
        <v>15</v>
      </c>
      <c r="B19" s="167"/>
      <c r="C19" s="167"/>
      <c r="D19" s="167"/>
      <c r="E19" s="167"/>
      <c r="F19" s="167"/>
      <c r="G19" s="78">
        <v>12</v>
      </c>
      <c r="H19" s="79">
        <v>0</v>
      </c>
      <c r="I19" s="79">
        <v>0</v>
      </c>
    </row>
    <row r="20" spans="1:9" ht="12.75" customHeight="1" x14ac:dyDescent="0.25">
      <c r="A20" s="167" t="s">
        <v>16</v>
      </c>
      <c r="B20" s="167"/>
      <c r="C20" s="167"/>
      <c r="D20" s="167"/>
      <c r="E20" s="167"/>
      <c r="F20" s="167"/>
      <c r="G20" s="78">
        <v>13</v>
      </c>
      <c r="H20" s="79">
        <v>701233</v>
      </c>
      <c r="I20" s="79">
        <v>730816</v>
      </c>
    </row>
    <row r="21" spans="1:9" ht="12.75" customHeight="1" x14ac:dyDescent="0.25">
      <c r="A21" s="167" t="s">
        <v>17</v>
      </c>
      <c r="B21" s="167"/>
      <c r="C21" s="167"/>
      <c r="D21" s="167"/>
      <c r="E21" s="167"/>
      <c r="F21" s="167"/>
      <c r="G21" s="78">
        <v>14</v>
      </c>
      <c r="H21" s="79">
        <v>235030</v>
      </c>
      <c r="I21" s="79">
        <v>8220566</v>
      </c>
    </row>
    <row r="22" spans="1:9" ht="12.75" customHeight="1" x14ac:dyDescent="0.25">
      <c r="A22" s="167" t="s">
        <v>18</v>
      </c>
      <c r="B22" s="167"/>
      <c r="C22" s="167"/>
      <c r="D22" s="167"/>
      <c r="E22" s="167"/>
      <c r="F22" s="167"/>
      <c r="G22" s="78">
        <v>15</v>
      </c>
      <c r="H22" s="79">
        <v>0</v>
      </c>
      <c r="I22" s="79">
        <v>0</v>
      </c>
    </row>
    <row r="23" spans="1:9" ht="12.75" customHeight="1" x14ac:dyDescent="0.25">
      <c r="A23" s="167" t="s">
        <v>19</v>
      </c>
      <c r="B23" s="167"/>
      <c r="C23" s="167"/>
      <c r="D23" s="167"/>
      <c r="E23" s="167"/>
      <c r="F23" s="167"/>
      <c r="G23" s="78">
        <v>16</v>
      </c>
      <c r="H23" s="79">
        <v>0</v>
      </c>
      <c r="I23" s="79">
        <v>0</v>
      </c>
    </row>
    <row r="24" spans="1:9" ht="12.75" customHeight="1" x14ac:dyDescent="0.25">
      <c r="A24" s="167" t="s">
        <v>20</v>
      </c>
      <c r="B24" s="167"/>
      <c r="C24" s="167"/>
      <c r="D24" s="167"/>
      <c r="E24" s="167"/>
      <c r="F24" s="167"/>
      <c r="G24" s="78">
        <v>17</v>
      </c>
      <c r="H24" s="79">
        <v>334269</v>
      </c>
      <c r="I24" s="79">
        <v>1516320</v>
      </c>
    </row>
    <row r="25" spans="1:9" ht="12.75" customHeight="1" x14ac:dyDescent="0.25">
      <c r="A25" s="167" t="s">
        <v>21</v>
      </c>
      <c r="B25" s="167"/>
      <c r="C25" s="167"/>
      <c r="D25" s="167"/>
      <c r="E25" s="167"/>
      <c r="F25" s="167"/>
      <c r="G25" s="78">
        <v>18</v>
      </c>
      <c r="H25" s="79">
        <v>87309</v>
      </c>
      <c r="I25" s="79">
        <v>87309</v>
      </c>
    </row>
    <row r="26" spans="1:9" ht="12.75" customHeight="1" x14ac:dyDescent="0.25">
      <c r="A26" s="167" t="s">
        <v>22</v>
      </c>
      <c r="B26" s="167"/>
      <c r="C26" s="167"/>
      <c r="D26" s="167"/>
      <c r="E26" s="167"/>
      <c r="F26" s="167"/>
      <c r="G26" s="78">
        <v>19</v>
      </c>
      <c r="H26" s="79">
        <v>33527396</v>
      </c>
      <c r="I26" s="79">
        <v>33049941</v>
      </c>
    </row>
    <row r="27" spans="1:9" ht="12.75" customHeight="1" x14ac:dyDescent="0.25">
      <c r="A27" s="168" t="s">
        <v>23</v>
      </c>
      <c r="B27" s="168"/>
      <c r="C27" s="168"/>
      <c r="D27" s="168"/>
      <c r="E27" s="168"/>
      <c r="F27" s="168"/>
      <c r="G27" s="80">
        <v>20</v>
      </c>
      <c r="H27" s="81">
        <f>SUM(H28:H37)</f>
        <v>22118689</v>
      </c>
      <c r="I27" s="81">
        <f>SUM(I28:I37)</f>
        <v>22918689</v>
      </c>
    </row>
    <row r="28" spans="1:9" ht="12.75" customHeight="1" x14ac:dyDescent="0.25">
      <c r="A28" s="167" t="s">
        <v>24</v>
      </c>
      <c r="B28" s="167"/>
      <c r="C28" s="167"/>
      <c r="D28" s="167"/>
      <c r="E28" s="167"/>
      <c r="F28" s="167"/>
      <c r="G28" s="78">
        <v>21</v>
      </c>
      <c r="H28" s="79">
        <v>22118689</v>
      </c>
      <c r="I28" s="79">
        <v>22918689</v>
      </c>
    </row>
    <row r="29" spans="1:9" ht="12.75" customHeight="1" x14ac:dyDescent="0.25">
      <c r="A29" s="167" t="s">
        <v>25</v>
      </c>
      <c r="B29" s="167"/>
      <c r="C29" s="167"/>
      <c r="D29" s="167"/>
      <c r="E29" s="167"/>
      <c r="F29" s="167"/>
      <c r="G29" s="78">
        <v>22</v>
      </c>
      <c r="H29" s="79">
        <v>0</v>
      </c>
      <c r="I29" s="79">
        <v>0</v>
      </c>
    </row>
    <row r="30" spans="1:9" ht="12.75" customHeight="1" x14ac:dyDescent="0.25">
      <c r="A30" s="167" t="s">
        <v>26</v>
      </c>
      <c r="B30" s="167"/>
      <c r="C30" s="167"/>
      <c r="D30" s="167"/>
      <c r="E30" s="167"/>
      <c r="F30" s="167"/>
      <c r="G30" s="78">
        <v>23</v>
      </c>
      <c r="H30" s="79">
        <v>0</v>
      </c>
      <c r="I30" s="79">
        <v>0</v>
      </c>
    </row>
    <row r="31" spans="1:9" ht="24.65" customHeight="1" x14ac:dyDescent="0.25">
      <c r="A31" s="167" t="s">
        <v>27</v>
      </c>
      <c r="B31" s="167"/>
      <c r="C31" s="167"/>
      <c r="D31" s="167"/>
      <c r="E31" s="167"/>
      <c r="F31" s="167"/>
      <c r="G31" s="78">
        <v>24</v>
      </c>
      <c r="H31" s="79">
        <v>0</v>
      </c>
      <c r="I31" s="79">
        <v>0</v>
      </c>
    </row>
    <row r="32" spans="1:9" ht="24" customHeight="1" x14ac:dyDescent="0.25">
      <c r="A32" s="167" t="s">
        <v>28</v>
      </c>
      <c r="B32" s="167"/>
      <c r="C32" s="167"/>
      <c r="D32" s="167"/>
      <c r="E32" s="167"/>
      <c r="F32" s="167"/>
      <c r="G32" s="78">
        <v>25</v>
      </c>
      <c r="H32" s="79">
        <v>0</v>
      </c>
      <c r="I32" s="79">
        <v>0</v>
      </c>
    </row>
    <row r="33" spans="1:9" ht="26.5" customHeight="1" x14ac:dyDescent="0.25">
      <c r="A33" s="167" t="s">
        <v>29</v>
      </c>
      <c r="B33" s="167"/>
      <c r="C33" s="167"/>
      <c r="D33" s="167"/>
      <c r="E33" s="167"/>
      <c r="F33" s="167"/>
      <c r="G33" s="78">
        <v>26</v>
      </c>
      <c r="H33" s="79">
        <v>0</v>
      </c>
      <c r="I33" s="79">
        <v>0</v>
      </c>
    </row>
    <row r="34" spans="1:9" ht="12.75" customHeight="1" x14ac:dyDescent="0.25">
      <c r="A34" s="167" t="s">
        <v>30</v>
      </c>
      <c r="B34" s="167"/>
      <c r="C34" s="167"/>
      <c r="D34" s="167"/>
      <c r="E34" s="167"/>
      <c r="F34" s="167"/>
      <c r="G34" s="78">
        <v>27</v>
      </c>
      <c r="H34" s="79">
        <v>0</v>
      </c>
      <c r="I34" s="79">
        <v>0</v>
      </c>
    </row>
    <row r="35" spans="1:9" ht="12.75" customHeight="1" x14ac:dyDescent="0.25">
      <c r="A35" s="167" t="s">
        <v>31</v>
      </c>
      <c r="B35" s="167"/>
      <c r="C35" s="167"/>
      <c r="D35" s="167"/>
      <c r="E35" s="167"/>
      <c r="F35" s="167"/>
      <c r="G35" s="78">
        <v>28</v>
      </c>
      <c r="H35" s="79">
        <v>0</v>
      </c>
      <c r="I35" s="79">
        <v>0</v>
      </c>
    </row>
    <row r="36" spans="1:9" ht="12.75" customHeight="1" x14ac:dyDescent="0.25">
      <c r="A36" s="167" t="s">
        <v>32</v>
      </c>
      <c r="B36" s="167"/>
      <c r="C36" s="167"/>
      <c r="D36" s="167"/>
      <c r="E36" s="167"/>
      <c r="F36" s="167"/>
      <c r="G36" s="78">
        <v>29</v>
      </c>
      <c r="H36" s="79">
        <v>0</v>
      </c>
      <c r="I36" s="79">
        <v>0</v>
      </c>
    </row>
    <row r="37" spans="1:9" ht="12.75" customHeight="1" x14ac:dyDescent="0.25">
      <c r="A37" s="167" t="s">
        <v>33</v>
      </c>
      <c r="B37" s="167"/>
      <c r="C37" s="167"/>
      <c r="D37" s="167"/>
      <c r="E37" s="167"/>
      <c r="F37" s="167"/>
      <c r="G37" s="78">
        <v>30</v>
      </c>
      <c r="H37" s="79">
        <v>0</v>
      </c>
      <c r="I37" s="79">
        <v>0</v>
      </c>
    </row>
    <row r="38" spans="1:9" ht="12.75" customHeight="1" x14ac:dyDescent="0.25">
      <c r="A38" s="168" t="s">
        <v>34</v>
      </c>
      <c r="B38" s="168"/>
      <c r="C38" s="168"/>
      <c r="D38" s="168"/>
      <c r="E38" s="168"/>
      <c r="F38" s="168"/>
      <c r="G38" s="80">
        <v>31</v>
      </c>
      <c r="H38" s="81">
        <f>H39+H40+H41+H42</f>
        <v>121471</v>
      </c>
      <c r="I38" s="81">
        <f>I39+I40+I41+I42</f>
        <v>165364</v>
      </c>
    </row>
    <row r="39" spans="1:9" ht="12.75" customHeight="1" x14ac:dyDescent="0.25">
      <c r="A39" s="167" t="s">
        <v>35</v>
      </c>
      <c r="B39" s="167"/>
      <c r="C39" s="167"/>
      <c r="D39" s="167"/>
      <c r="E39" s="167"/>
      <c r="F39" s="167"/>
      <c r="G39" s="78">
        <v>32</v>
      </c>
      <c r="H39" s="79">
        <v>121471</v>
      </c>
      <c r="I39" s="79">
        <v>165364</v>
      </c>
    </row>
    <row r="40" spans="1:9" ht="12.75" customHeight="1" x14ac:dyDescent="0.25">
      <c r="A40" s="167" t="s">
        <v>36</v>
      </c>
      <c r="B40" s="167"/>
      <c r="C40" s="167"/>
      <c r="D40" s="167"/>
      <c r="E40" s="167"/>
      <c r="F40" s="167"/>
      <c r="G40" s="78">
        <v>33</v>
      </c>
      <c r="H40" s="79">
        <v>0</v>
      </c>
      <c r="I40" s="79">
        <v>0</v>
      </c>
    </row>
    <row r="41" spans="1:9" ht="12.75" customHeight="1" x14ac:dyDescent="0.25">
      <c r="A41" s="167" t="s">
        <v>37</v>
      </c>
      <c r="B41" s="167"/>
      <c r="C41" s="167"/>
      <c r="D41" s="167"/>
      <c r="E41" s="167"/>
      <c r="F41" s="167"/>
      <c r="G41" s="78">
        <v>34</v>
      </c>
      <c r="H41" s="79">
        <v>0</v>
      </c>
      <c r="I41" s="79">
        <v>0</v>
      </c>
    </row>
    <row r="42" spans="1:9" ht="12.75" customHeight="1" x14ac:dyDescent="0.25">
      <c r="A42" s="167" t="s">
        <v>38</v>
      </c>
      <c r="B42" s="167"/>
      <c r="C42" s="167"/>
      <c r="D42" s="167"/>
      <c r="E42" s="167"/>
      <c r="F42" s="167"/>
      <c r="G42" s="78">
        <v>35</v>
      </c>
      <c r="H42" s="79">
        <v>0</v>
      </c>
      <c r="I42" s="79">
        <v>0</v>
      </c>
    </row>
    <row r="43" spans="1:9" ht="12.75" customHeight="1" x14ac:dyDescent="0.25">
      <c r="A43" s="170" t="s">
        <v>39</v>
      </c>
      <c r="B43" s="170"/>
      <c r="C43" s="170"/>
      <c r="D43" s="170"/>
      <c r="E43" s="170"/>
      <c r="F43" s="170"/>
      <c r="G43" s="78">
        <v>36</v>
      </c>
      <c r="H43" s="79">
        <v>0</v>
      </c>
      <c r="I43" s="79">
        <v>0</v>
      </c>
    </row>
    <row r="44" spans="1:9" ht="12.75" customHeight="1" x14ac:dyDescent="0.25">
      <c r="A44" s="169" t="s">
        <v>40</v>
      </c>
      <c r="B44" s="169"/>
      <c r="C44" s="169"/>
      <c r="D44" s="169"/>
      <c r="E44" s="169"/>
      <c r="F44" s="169"/>
      <c r="G44" s="80">
        <v>37</v>
      </c>
      <c r="H44" s="81">
        <f>H45+H53+H60+H70</f>
        <v>18924694</v>
      </c>
      <c r="I44" s="81">
        <f>I45+I53+I60+I70</f>
        <v>20209695</v>
      </c>
    </row>
    <row r="45" spans="1:9" ht="12.75" customHeight="1" x14ac:dyDescent="0.25">
      <c r="A45" s="168" t="s">
        <v>41</v>
      </c>
      <c r="B45" s="168"/>
      <c r="C45" s="168"/>
      <c r="D45" s="168"/>
      <c r="E45" s="168"/>
      <c r="F45" s="168"/>
      <c r="G45" s="80">
        <v>38</v>
      </c>
      <c r="H45" s="81">
        <f>SUM(H46:H52)</f>
        <v>25131</v>
      </c>
      <c r="I45" s="81">
        <f>SUM(I46:I52)</f>
        <v>1355573</v>
      </c>
    </row>
    <row r="46" spans="1:9" ht="12.75" customHeight="1" x14ac:dyDescent="0.25">
      <c r="A46" s="167" t="s">
        <v>42</v>
      </c>
      <c r="B46" s="167"/>
      <c r="C46" s="167"/>
      <c r="D46" s="167"/>
      <c r="E46" s="167"/>
      <c r="F46" s="167"/>
      <c r="G46" s="78">
        <v>39</v>
      </c>
      <c r="H46" s="79">
        <v>0</v>
      </c>
      <c r="I46" s="79">
        <v>0</v>
      </c>
    </row>
    <row r="47" spans="1:9" ht="12.75" customHeight="1" x14ac:dyDescent="0.25">
      <c r="A47" s="167" t="s">
        <v>43</v>
      </c>
      <c r="B47" s="167"/>
      <c r="C47" s="167"/>
      <c r="D47" s="167"/>
      <c r="E47" s="167"/>
      <c r="F47" s="167"/>
      <c r="G47" s="78">
        <v>40</v>
      </c>
      <c r="H47" s="79">
        <v>0</v>
      </c>
      <c r="I47" s="79">
        <v>0</v>
      </c>
    </row>
    <row r="48" spans="1:9" ht="12.75" customHeight="1" x14ac:dyDescent="0.25">
      <c r="A48" s="167" t="s">
        <v>44</v>
      </c>
      <c r="B48" s="167"/>
      <c r="C48" s="167"/>
      <c r="D48" s="167"/>
      <c r="E48" s="167"/>
      <c r="F48" s="167"/>
      <c r="G48" s="78">
        <v>41</v>
      </c>
      <c r="H48" s="79">
        <v>0</v>
      </c>
      <c r="I48" s="79">
        <v>0</v>
      </c>
    </row>
    <row r="49" spans="1:9" ht="12.75" customHeight="1" x14ac:dyDescent="0.25">
      <c r="A49" s="167" t="s">
        <v>45</v>
      </c>
      <c r="B49" s="167"/>
      <c r="C49" s="167"/>
      <c r="D49" s="167"/>
      <c r="E49" s="167"/>
      <c r="F49" s="167"/>
      <c r="G49" s="78">
        <v>42</v>
      </c>
      <c r="H49" s="79">
        <v>379</v>
      </c>
      <c r="I49" s="79">
        <v>133951</v>
      </c>
    </row>
    <row r="50" spans="1:9" ht="12.75" customHeight="1" x14ac:dyDescent="0.25">
      <c r="A50" s="167" t="s">
        <v>46</v>
      </c>
      <c r="B50" s="167"/>
      <c r="C50" s="167"/>
      <c r="D50" s="167"/>
      <c r="E50" s="167"/>
      <c r="F50" s="167"/>
      <c r="G50" s="78">
        <v>43</v>
      </c>
      <c r="H50" s="79">
        <v>24752</v>
      </c>
      <c r="I50" s="79">
        <v>1221622</v>
      </c>
    </row>
    <row r="51" spans="1:9" ht="12.75" customHeight="1" x14ac:dyDescent="0.25">
      <c r="A51" s="167" t="s">
        <v>47</v>
      </c>
      <c r="B51" s="167"/>
      <c r="C51" s="167"/>
      <c r="D51" s="167"/>
      <c r="E51" s="167"/>
      <c r="F51" s="167"/>
      <c r="G51" s="78">
        <v>44</v>
      </c>
      <c r="H51" s="79">
        <v>0</v>
      </c>
      <c r="I51" s="79">
        <v>0</v>
      </c>
    </row>
    <row r="52" spans="1:9" ht="12.75" customHeight="1" x14ac:dyDescent="0.25">
      <c r="A52" s="167" t="s">
        <v>48</v>
      </c>
      <c r="B52" s="167"/>
      <c r="C52" s="167"/>
      <c r="D52" s="167"/>
      <c r="E52" s="167"/>
      <c r="F52" s="167"/>
      <c r="G52" s="78">
        <v>45</v>
      </c>
      <c r="H52" s="79">
        <v>0</v>
      </c>
      <c r="I52" s="79">
        <v>0</v>
      </c>
    </row>
    <row r="53" spans="1:9" ht="12.75" customHeight="1" x14ac:dyDescent="0.25">
      <c r="A53" s="168" t="s">
        <v>49</v>
      </c>
      <c r="B53" s="168"/>
      <c r="C53" s="168"/>
      <c r="D53" s="168"/>
      <c r="E53" s="168"/>
      <c r="F53" s="168"/>
      <c r="G53" s="80">
        <v>46</v>
      </c>
      <c r="H53" s="81">
        <f>SUM(H54:H59)</f>
        <v>2793992</v>
      </c>
      <c r="I53" s="81">
        <f>SUM(I54:I59)</f>
        <v>6970500</v>
      </c>
    </row>
    <row r="54" spans="1:9" ht="12.75" customHeight="1" x14ac:dyDescent="0.25">
      <c r="A54" s="167" t="s">
        <v>50</v>
      </c>
      <c r="B54" s="167"/>
      <c r="C54" s="167"/>
      <c r="D54" s="167"/>
      <c r="E54" s="167"/>
      <c r="F54" s="167"/>
      <c r="G54" s="78">
        <v>47</v>
      </c>
      <c r="H54" s="79">
        <v>2136027</v>
      </c>
      <c r="I54" s="79">
        <v>6086746</v>
      </c>
    </row>
    <row r="55" spans="1:9" ht="12.75" customHeight="1" x14ac:dyDescent="0.25">
      <c r="A55" s="167" t="s">
        <v>51</v>
      </c>
      <c r="B55" s="167"/>
      <c r="C55" s="167"/>
      <c r="D55" s="167"/>
      <c r="E55" s="167"/>
      <c r="F55" s="167"/>
      <c r="G55" s="78">
        <v>48</v>
      </c>
      <c r="H55" s="79">
        <v>0</v>
      </c>
      <c r="I55" s="79">
        <v>0</v>
      </c>
    </row>
    <row r="56" spans="1:9" ht="12.75" customHeight="1" x14ac:dyDescent="0.25">
      <c r="A56" s="167" t="s">
        <v>52</v>
      </c>
      <c r="B56" s="167"/>
      <c r="C56" s="167"/>
      <c r="D56" s="167"/>
      <c r="E56" s="167"/>
      <c r="F56" s="167"/>
      <c r="G56" s="78">
        <v>49</v>
      </c>
      <c r="H56" s="79">
        <v>575171</v>
      </c>
      <c r="I56" s="79">
        <v>492041</v>
      </c>
    </row>
    <row r="57" spans="1:9" ht="12.75" customHeight="1" x14ac:dyDescent="0.25">
      <c r="A57" s="167" t="s">
        <v>53</v>
      </c>
      <c r="B57" s="167"/>
      <c r="C57" s="167"/>
      <c r="D57" s="167"/>
      <c r="E57" s="167"/>
      <c r="F57" s="167"/>
      <c r="G57" s="78">
        <v>50</v>
      </c>
      <c r="H57" s="79">
        <v>2152</v>
      </c>
      <c r="I57" s="79">
        <v>1559</v>
      </c>
    </row>
    <row r="58" spans="1:9" ht="12.75" customHeight="1" x14ac:dyDescent="0.25">
      <c r="A58" s="167" t="s">
        <v>54</v>
      </c>
      <c r="B58" s="167"/>
      <c r="C58" s="167"/>
      <c r="D58" s="167"/>
      <c r="E58" s="167"/>
      <c r="F58" s="167"/>
      <c r="G58" s="78">
        <v>51</v>
      </c>
      <c r="H58" s="79">
        <v>57591</v>
      </c>
      <c r="I58" s="79">
        <v>367107</v>
      </c>
    </row>
    <row r="59" spans="1:9" ht="12.75" customHeight="1" x14ac:dyDescent="0.25">
      <c r="A59" s="167" t="s">
        <v>55</v>
      </c>
      <c r="B59" s="167"/>
      <c r="C59" s="167"/>
      <c r="D59" s="167"/>
      <c r="E59" s="167"/>
      <c r="F59" s="167"/>
      <c r="G59" s="78">
        <v>52</v>
      </c>
      <c r="H59" s="79">
        <v>23051</v>
      </c>
      <c r="I59" s="79">
        <v>23047</v>
      </c>
    </row>
    <row r="60" spans="1:9" ht="12.75" customHeight="1" x14ac:dyDescent="0.25">
      <c r="A60" s="168" t="s">
        <v>56</v>
      </c>
      <c r="B60" s="168"/>
      <c r="C60" s="168"/>
      <c r="D60" s="168"/>
      <c r="E60" s="168"/>
      <c r="F60" s="168"/>
      <c r="G60" s="80">
        <v>53</v>
      </c>
      <c r="H60" s="81">
        <f>SUM(H61:H69)</f>
        <v>10118815</v>
      </c>
      <c r="I60" s="81">
        <f>SUM(I61:I69)</f>
        <v>73000</v>
      </c>
    </row>
    <row r="61" spans="1:9" ht="12.75" customHeight="1" x14ac:dyDescent="0.25">
      <c r="A61" s="167" t="s">
        <v>24</v>
      </c>
      <c r="B61" s="167"/>
      <c r="C61" s="167"/>
      <c r="D61" s="167"/>
      <c r="E61" s="167"/>
      <c r="F61" s="167"/>
      <c r="G61" s="78">
        <v>54</v>
      </c>
      <c r="H61" s="79">
        <v>0</v>
      </c>
      <c r="I61" s="79">
        <v>0</v>
      </c>
    </row>
    <row r="62" spans="1:9" ht="12.75" customHeight="1" x14ac:dyDescent="0.25">
      <c r="A62" s="167" t="s">
        <v>25</v>
      </c>
      <c r="B62" s="167"/>
      <c r="C62" s="167"/>
      <c r="D62" s="167"/>
      <c r="E62" s="167"/>
      <c r="F62" s="167"/>
      <c r="G62" s="78">
        <v>55</v>
      </c>
      <c r="H62" s="79">
        <v>0</v>
      </c>
      <c r="I62" s="79">
        <v>0</v>
      </c>
    </row>
    <row r="63" spans="1:9" ht="12.75" customHeight="1" x14ac:dyDescent="0.25">
      <c r="A63" s="167" t="s">
        <v>26</v>
      </c>
      <c r="B63" s="167"/>
      <c r="C63" s="167"/>
      <c r="D63" s="167"/>
      <c r="E63" s="167"/>
      <c r="F63" s="167"/>
      <c r="G63" s="78">
        <v>56</v>
      </c>
      <c r="H63" s="79">
        <v>10096703</v>
      </c>
      <c r="I63" s="79">
        <v>73000</v>
      </c>
    </row>
    <row r="64" spans="1:9" ht="23.5" customHeight="1" x14ac:dyDescent="0.25">
      <c r="A64" s="167" t="s">
        <v>57</v>
      </c>
      <c r="B64" s="167"/>
      <c r="C64" s="167"/>
      <c r="D64" s="167"/>
      <c r="E64" s="167"/>
      <c r="F64" s="167"/>
      <c r="G64" s="78">
        <v>57</v>
      </c>
      <c r="H64" s="79">
        <v>0</v>
      </c>
      <c r="I64" s="79">
        <v>0</v>
      </c>
    </row>
    <row r="65" spans="1:9" ht="21" customHeight="1" x14ac:dyDescent="0.25">
      <c r="A65" s="167" t="s">
        <v>28</v>
      </c>
      <c r="B65" s="167"/>
      <c r="C65" s="167"/>
      <c r="D65" s="167"/>
      <c r="E65" s="167"/>
      <c r="F65" s="167"/>
      <c r="G65" s="78">
        <v>58</v>
      </c>
      <c r="H65" s="79">
        <v>0</v>
      </c>
      <c r="I65" s="79">
        <v>0</v>
      </c>
    </row>
    <row r="66" spans="1:9" ht="22.9" customHeight="1" x14ac:dyDescent="0.25">
      <c r="A66" s="167" t="s">
        <v>29</v>
      </c>
      <c r="B66" s="167"/>
      <c r="C66" s="167"/>
      <c r="D66" s="167"/>
      <c r="E66" s="167"/>
      <c r="F66" s="167"/>
      <c r="G66" s="78">
        <v>59</v>
      </c>
      <c r="H66" s="79">
        <v>0</v>
      </c>
      <c r="I66" s="79">
        <v>0</v>
      </c>
    </row>
    <row r="67" spans="1:9" ht="12.75" customHeight="1" x14ac:dyDescent="0.25">
      <c r="A67" s="167" t="s">
        <v>30</v>
      </c>
      <c r="B67" s="167"/>
      <c r="C67" s="167"/>
      <c r="D67" s="167"/>
      <c r="E67" s="167"/>
      <c r="F67" s="167"/>
      <c r="G67" s="78">
        <v>60</v>
      </c>
      <c r="H67" s="79">
        <v>0</v>
      </c>
      <c r="I67" s="79">
        <v>0</v>
      </c>
    </row>
    <row r="68" spans="1:9" ht="12.75" customHeight="1" x14ac:dyDescent="0.25">
      <c r="A68" s="167" t="s">
        <v>31</v>
      </c>
      <c r="B68" s="167"/>
      <c r="C68" s="167"/>
      <c r="D68" s="167"/>
      <c r="E68" s="167"/>
      <c r="F68" s="167"/>
      <c r="G68" s="78">
        <v>61</v>
      </c>
      <c r="H68" s="79">
        <v>22112</v>
      </c>
      <c r="I68" s="79">
        <v>0</v>
      </c>
    </row>
    <row r="69" spans="1:9" ht="12.75" customHeight="1" x14ac:dyDescent="0.25">
      <c r="A69" s="167" t="s">
        <v>58</v>
      </c>
      <c r="B69" s="167"/>
      <c r="C69" s="167"/>
      <c r="D69" s="167"/>
      <c r="E69" s="167"/>
      <c r="F69" s="167"/>
      <c r="G69" s="78">
        <v>62</v>
      </c>
      <c r="H69" s="79">
        <v>0</v>
      </c>
      <c r="I69" s="79">
        <v>0</v>
      </c>
    </row>
    <row r="70" spans="1:9" ht="12.75" customHeight="1" x14ac:dyDescent="0.25">
      <c r="A70" s="170" t="s">
        <v>59</v>
      </c>
      <c r="B70" s="170"/>
      <c r="C70" s="170"/>
      <c r="D70" s="170"/>
      <c r="E70" s="170"/>
      <c r="F70" s="170"/>
      <c r="G70" s="78">
        <v>63</v>
      </c>
      <c r="H70" s="79">
        <v>5986756</v>
      </c>
      <c r="I70" s="79">
        <v>11810622</v>
      </c>
    </row>
    <row r="71" spans="1:9" ht="12.75" customHeight="1" x14ac:dyDescent="0.25">
      <c r="A71" s="187" t="s">
        <v>60</v>
      </c>
      <c r="B71" s="187"/>
      <c r="C71" s="187"/>
      <c r="D71" s="187"/>
      <c r="E71" s="187"/>
      <c r="F71" s="187"/>
      <c r="G71" s="78">
        <v>64</v>
      </c>
      <c r="H71" s="79">
        <v>167822</v>
      </c>
      <c r="I71" s="79">
        <v>308229</v>
      </c>
    </row>
    <row r="72" spans="1:9" ht="12.75" customHeight="1" x14ac:dyDescent="0.25">
      <c r="A72" s="169" t="s">
        <v>61</v>
      </c>
      <c r="B72" s="169"/>
      <c r="C72" s="169"/>
      <c r="D72" s="169"/>
      <c r="E72" s="169"/>
      <c r="F72" s="169"/>
      <c r="G72" s="80">
        <v>65</v>
      </c>
      <c r="H72" s="81">
        <f>H8+H9+H44+H71</f>
        <v>76247469</v>
      </c>
      <c r="I72" s="81">
        <f>I8+I9+I44+I71</f>
        <v>87207165</v>
      </c>
    </row>
    <row r="73" spans="1:9" ht="12.75" customHeight="1" x14ac:dyDescent="0.25">
      <c r="A73" s="187" t="s">
        <v>62</v>
      </c>
      <c r="B73" s="187"/>
      <c r="C73" s="187"/>
      <c r="D73" s="187"/>
      <c r="E73" s="187"/>
      <c r="F73" s="187"/>
      <c r="G73" s="78">
        <v>66</v>
      </c>
      <c r="H73" s="79">
        <v>37916297</v>
      </c>
      <c r="I73" s="79">
        <v>39109432</v>
      </c>
    </row>
    <row r="74" spans="1:9" x14ac:dyDescent="0.25">
      <c r="A74" s="189" t="s">
        <v>63</v>
      </c>
      <c r="B74" s="190"/>
      <c r="C74" s="190"/>
      <c r="D74" s="190"/>
      <c r="E74" s="190"/>
      <c r="F74" s="190"/>
      <c r="G74" s="190"/>
      <c r="H74" s="190"/>
      <c r="I74" s="190"/>
    </row>
    <row r="75" spans="1:9" ht="12.75" customHeight="1" x14ac:dyDescent="0.25">
      <c r="A75" s="169" t="s">
        <v>350</v>
      </c>
      <c r="B75" s="169"/>
      <c r="C75" s="169"/>
      <c r="D75" s="169"/>
      <c r="E75" s="169"/>
      <c r="F75" s="169"/>
      <c r="G75" s="80">
        <v>67</v>
      </c>
      <c r="H75" s="81">
        <f>H76+H77+H78+H84+H85+H91+H94+H97</f>
        <v>72840199</v>
      </c>
      <c r="I75" s="81">
        <f>I76+I77+I78+I84+I85+I91+I94+I97</f>
        <v>81428835</v>
      </c>
    </row>
    <row r="76" spans="1:9" ht="12.75" customHeight="1" x14ac:dyDescent="0.25">
      <c r="A76" s="170" t="s">
        <v>64</v>
      </c>
      <c r="B76" s="170"/>
      <c r="C76" s="170"/>
      <c r="D76" s="170"/>
      <c r="E76" s="170"/>
      <c r="F76" s="170"/>
      <c r="G76" s="78">
        <v>68</v>
      </c>
      <c r="H76" s="82">
        <v>7800000</v>
      </c>
      <c r="I76" s="82">
        <v>7800000</v>
      </c>
    </row>
    <row r="77" spans="1:9" ht="12.75" customHeight="1" x14ac:dyDescent="0.25">
      <c r="A77" s="170" t="s">
        <v>65</v>
      </c>
      <c r="B77" s="170"/>
      <c r="C77" s="170"/>
      <c r="D77" s="170"/>
      <c r="E77" s="170"/>
      <c r="F77" s="170"/>
      <c r="G77" s="78">
        <v>69</v>
      </c>
      <c r="H77" s="82">
        <v>5829274</v>
      </c>
      <c r="I77" s="82">
        <v>6521104</v>
      </c>
    </row>
    <row r="78" spans="1:9" ht="12.75" customHeight="1" x14ac:dyDescent="0.25">
      <c r="A78" s="168" t="s">
        <v>66</v>
      </c>
      <c r="B78" s="168"/>
      <c r="C78" s="168"/>
      <c r="D78" s="168"/>
      <c r="E78" s="168"/>
      <c r="F78" s="168"/>
      <c r="G78" s="80">
        <v>70</v>
      </c>
      <c r="H78" s="81">
        <f>SUM(H79:H83)</f>
        <v>5403449</v>
      </c>
      <c r="I78" s="81">
        <f>SUM(I79:I83)</f>
        <v>5763338</v>
      </c>
    </row>
    <row r="79" spans="1:9" ht="12.75" customHeight="1" x14ac:dyDescent="0.25">
      <c r="A79" s="167" t="s">
        <v>67</v>
      </c>
      <c r="B79" s="167"/>
      <c r="C79" s="167"/>
      <c r="D79" s="167"/>
      <c r="E79" s="167"/>
      <c r="F79" s="167"/>
      <c r="G79" s="78">
        <v>71</v>
      </c>
      <c r="H79" s="82">
        <v>398168</v>
      </c>
      <c r="I79" s="82">
        <v>398168</v>
      </c>
    </row>
    <row r="80" spans="1:9" ht="12.75" customHeight="1" x14ac:dyDescent="0.25">
      <c r="A80" s="167" t="s">
        <v>68</v>
      </c>
      <c r="B80" s="167"/>
      <c r="C80" s="167"/>
      <c r="D80" s="167"/>
      <c r="E80" s="167"/>
      <c r="F80" s="167"/>
      <c r="G80" s="78">
        <v>72</v>
      </c>
      <c r="H80" s="82">
        <v>3394875</v>
      </c>
      <c r="I80" s="82">
        <v>3034986</v>
      </c>
    </row>
    <row r="81" spans="1:9" ht="12.75" customHeight="1" x14ac:dyDescent="0.25">
      <c r="A81" s="167" t="s">
        <v>69</v>
      </c>
      <c r="B81" s="167"/>
      <c r="C81" s="167"/>
      <c r="D81" s="167"/>
      <c r="E81" s="167"/>
      <c r="F81" s="167"/>
      <c r="G81" s="78">
        <v>73</v>
      </c>
      <c r="H81" s="82">
        <v>-3394875</v>
      </c>
      <c r="I81" s="82">
        <v>-3034986</v>
      </c>
    </row>
    <row r="82" spans="1:9" ht="12.75" customHeight="1" x14ac:dyDescent="0.25">
      <c r="A82" s="167" t="s">
        <v>70</v>
      </c>
      <c r="B82" s="167"/>
      <c r="C82" s="167"/>
      <c r="D82" s="167"/>
      <c r="E82" s="167"/>
      <c r="F82" s="167"/>
      <c r="G82" s="78">
        <v>74</v>
      </c>
      <c r="H82" s="82">
        <v>1990842</v>
      </c>
      <c r="I82" s="82">
        <v>1990842</v>
      </c>
    </row>
    <row r="83" spans="1:9" ht="12.75" customHeight="1" x14ac:dyDescent="0.25">
      <c r="A83" s="167" t="s">
        <v>71</v>
      </c>
      <c r="B83" s="167"/>
      <c r="C83" s="167"/>
      <c r="D83" s="167"/>
      <c r="E83" s="167"/>
      <c r="F83" s="167"/>
      <c r="G83" s="78">
        <v>75</v>
      </c>
      <c r="H83" s="82">
        <v>3014439</v>
      </c>
      <c r="I83" s="82">
        <v>3374328</v>
      </c>
    </row>
    <row r="84" spans="1:9" ht="12.75" customHeight="1" x14ac:dyDescent="0.25">
      <c r="A84" s="170" t="s">
        <v>72</v>
      </c>
      <c r="B84" s="170"/>
      <c r="C84" s="170"/>
      <c r="D84" s="170"/>
      <c r="E84" s="170"/>
      <c r="F84" s="170"/>
      <c r="G84" s="78">
        <v>76</v>
      </c>
      <c r="H84" s="82">
        <v>0</v>
      </c>
      <c r="I84" s="82">
        <v>0</v>
      </c>
    </row>
    <row r="85" spans="1:9" ht="12.75" customHeight="1" x14ac:dyDescent="0.25">
      <c r="A85" s="188" t="s">
        <v>444</v>
      </c>
      <c r="B85" s="188"/>
      <c r="C85" s="188"/>
      <c r="D85" s="188"/>
      <c r="E85" s="188"/>
      <c r="F85" s="188"/>
      <c r="G85" s="80">
        <v>77</v>
      </c>
      <c r="H85" s="81">
        <f>H86+H87+H88+H89+H90</f>
        <v>0</v>
      </c>
      <c r="I85" s="81">
        <f>I86+I87+I88+I89+I90</f>
        <v>0</v>
      </c>
    </row>
    <row r="86" spans="1:9" ht="25.5" customHeight="1" x14ac:dyDescent="0.25">
      <c r="A86" s="167" t="s">
        <v>443</v>
      </c>
      <c r="B86" s="167"/>
      <c r="C86" s="167"/>
      <c r="D86" s="167"/>
      <c r="E86" s="167"/>
      <c r="F86" s="167"/>
      <c r="G86" s="78">
        <v>78</v>
      </c>
      <c r="H86" s="79">
        <v>0</v>
      </c>
      <c r="I86" s="79">
        <v>0</v>
      </c>
    </row>
    <row r="87" spans="1:9" ht="12.75" customHeight="1" x14ac:dyDescent="0.25">
      <c r="A87" s="167" t="s">
        <v>73</v>
      </c>
      <c r="B87" s="167"/>
      <c r="C87" s="167"/>
      <c r="D87" s="167"/>
      <c r="E87" s="167"/>
      <c r="F87" s="167"/>
      <c r="G87" s="78">
        <v>79</v>
      </c>
      <c r="H87" s="79">
        <v>0</v>
      </c>
      <c r="I87" s="79">
        <v>0</v>
      </c>
    </row>
    <row r="88" spans="1:9" ht="12.75" customHeight="1" x14ac:dyDescent="0.25">
      <c r="A88" s="167" t="s">
        <v>74</v>
      </c>
      <c r="B88" s="167"/>
      <c r="C88" s="167"/>
      <c r="D88" s="167"/>
      <c r="E88" s="167"/>
      <c r="F88" s="167"/>
      <c r="G88" s="78">
        <v>80</v>
      </c>
      <c r="H88" s="79">
        <v>0</v>
      </c>
      <c r="I88" s="79">
        <v>0</v>
      </c>
    </row>
    <row r="89" spans="1:9" ht="12.75" customHeight="1" x14ac:dyDescent="0.25">
      <c r="A89" s="167" t="s">
        <v>342</v>
      </c>
      <c r="B89" s="167"/>
      <c r="C89" s="167"/>
      <c r="D89" s="167"/>
      <c r="E89" s="167"/>
      <c r="F89" s="167"/>
      <c r="G89" s="78">
        <v>81</v>
      </c>
      <c r="H89" s="79">
        <v>0</v>
      </c>
      <c r="I89" s="79">
        <v>0</v>
      </c>
    </row>
    <row r="90" spans="1:9" ht="24" customHeight="1" x14ac:dyDescent="0.25">
      <c r="A90" s="167" t="s">
        <v>343</v>
      </c>
      <c r="B90" s="167"/>
      <c r="C90" s="167"/>
      <c r="D90" s="167"/>
      <c r="E90" s="167"/>
      <c r="F90" s="167"/>
      <c r="G90" s="78">
        <v>82</v>
      </c>
      <c r="H90" s="79">
        <v>0</v>
      </c>
      <c r="I90" s="79">
        <v>0</v>
      </c>
    </row>
    <row r="91" spans="1:9" ht="12.75" customHeight="1" x14ac:dyDescent="0.25">
      <c r="A91" s="168" t="s">
        <v>344</v>
      </c>
      <c r="B91" s="168"/>
      <c r="C91" s="168"/>
      <c r="D91" s="168"/>
      <c r="E91" s="168"/>
      <c r="F91" s="168"/>
      <c r="G91" s="80">
        <v>83</v>
      </c>
      <c r="H91" s="81">
        <f>H92-H93</f>
        <v>45492514</v>
      </c>
      <c r="I91" s="81">
        <f>I92-I93</f>
        <v>49259436</v>
      </c>
    </row>
    <row r="92" spans="1:9" ht="12.75" customHeight="1" x14ac:dyDescent="0.25">
      <c r="A92" s="167" t="s">
        <v>75</v>
      </c>
      <c r="B92" s="167"/>
      <c r="C92" s="167"/>
      <c r="D92" s="167"/>
      <c r="E92" s="167"/>
      <c r="F92" s="167"/>
      <c r="G92" s="78">
        <v>84</v>
      </c>
      <c r="H92" s="82">
        <v>45492514</v>
      </c>
      <c r="I92" s="82">
        <v>49259436</v>
      </c>
    </row>
    <row r="93" spans="1:9" ht="12.75" customHeight="1" x14ac:dyDescent="0.25">
      <c r="A93" s="167" t="s">
        <v>76</v>
      </c>
      <c r="B93" s="167"/>
      <c r="C93" s="167"/>
      <c r="D93" s="167"/>
      <c r="E93" s="167"/>
      <c r="F93" s="167"/>
      <c r="G93" s="78">
        <v>85</v>
      </c>
      <c r="H93" s="82">
        <v>0</v>
      </c>
      <c r="I93" s="82">
        <v>0</v>
      </c>
    </row>
    <row r="94" spans="1:9" ht="12.75" customHeight="1" x14ac:dyDescent="0.25">
      <c r="A94" s="168" t="s">
        <v>345</v>
      </c>
      <c r="B94" s="168"/>
      <c r="C94" s="168"/>
      <c r="D94" s="168"/>
      <c r="E94" s="168"/>
      <c r="F94" s="168"/>
      <c r="G94" s="80">
        <v>86</v>
      </c>
      <c r="H94" s="81">
        <f>H95-H96</f>
        <v>8314962</v>
      </c>
      <c r="I94" s="81">
        <f>I95-I96</f>
        <v>12084957</v>
      </c>
    </row>
    <row r="95" spans="1:9" ht="12.75" customHeight="1" x14ac:dyDescent="0.25">
      <c r="A95" s="167" t="s">
        <v>77</v>
      </c>
      <c r="B95" s="167"/>
      <c r="C95" s="167"/>
      <c r="D95" s="167"/>
      <c r="E95" s="167"/>
      <c r="F95" s="167"/>
      <c r="G95" s="78">
        <v>87</v>
      </c>
      <c r="H95" s="82">
        <v>8314962</v>
      </c>
      <c r="I95" s="82">
        <v>12084957</v>
      </c>
    </row>
    <row r="96" spans="1:9" ht="12.75" customHeight="1" x14ac:dyDescent="0.25">
      <c r="A96" s="167" t="s">
        <v>78</v>
      </c>
      <c r="B96" s="167"/>
      <c r="C96" s="167"/>
      <c r="D96" s="167"/>
      <c r="E96" s="167"/>
      <c r="F96" s="167"/>
      <c r="G96" s="78">
        <v>88</v>
      </c>
      <c r="H96" s="82">
        <v>0</v>
      </c>
      <c r="I96" s="82">
        <v>0</v>
      </c>
    </row>
    <row r="97" spans="1:9" ht="12.75" customHeight="1" x14ac:dyDescent="0.25">
      <c r="A97" s="170" t="s">
        <v>79</v>
      </c>
      <c r="B97" s="170"/>
      <c r="C97" s="170"/>
      <c r="D97" s="170"/>
      <c r="E97" s="170"/>
      <c r="F97" s="170"/>
      <c r="G97" s="78">
        <v>89</v>
      </c>
      <c r="H97" s="82">
        <v>0</v>
      </c>
      <c r="I97" s="82">
        <v>0</v>
      </c>
    </row>
    <row r="98" spans="1:9" ht="12.75" customHeight="1" x14ac:dyDescent="0.25">
      <c r="A98" s="169" t="s">
        <v>346</v>
      </c>
      <c r="B98" s="169"/>
      <c r="C98" s="169"/>
      <c r="D98" s="169"/>
      <c r="E98" s="169"/>
      <c r="F98" s="169"/>
      <c r="G98" s="80">
        <v>90</v>
      </c>
      <c r="H98" s="81">
        <f>SUM(H99:H104)</f>
        <v>216349</v>
      </c>
      <c r="I98" s="81">
        <f>SUM(I99:I104)</f>
        <v>218603</v>
      </c>
    </row>
    <row r="99" spans="1:9" ht="12.75" customHeight="1" x14ac:dyDescent="0.25">
      <c r="A99" s="167" t="s">
        <v>80</v>
      </c>
      <c r="B99" s="167"/>
      <c r="C99" s="167"/>
      <c r="D99" s="167"/>
      <c r="E99" s="167"/>
      <c r="F99" s="167"/>
      <c r="G99" s="78">
        <v>91</v>
      </c>
      <c r="H99" s="82">
        <v>0</v>
      </c>
      <c r="I99" s="82">
        <v>0</v>
      </c>
    </row>
    <row r="100" spans="1:9" ht="12.75" customHeight="1" x14ac:dyDescent="0.25">
      <c r="A100" s="167" t="s">
        <v>81</v>
      </c>
      <c r="B100" s="167"/>
      <c r="C100" s="167"/>
      <c r="D100" s="167"/>
      <c r="E100" s="167"/>
      <c r="F100" s="167"/>
      <c r="G100" s="78">
        <v>92</v>
      </c>
      <c r="H100" s="82">
        <v>0</v>
      </c>
      <c r="I100" s="82">
        <v>0</v>
      </c>
    </row>
    <row r="101" spans="1:9" ht="12.75" customHeight="1" x14ac:dyDescent="0.25">
      <c r="A101" s="167" t="s">
        <v>82</v>
      </c>
      <c r="B101" s="167"/>
      <c r="C101" s="167"/>
      <c r="D101" s="167"/>
      <c r="E101" s="167"/>
      <c r="F101" s="167"/>
      <c r="G101" s="78">
        <v>93</v>
      </c>
      <c r="H101" s="82">
        <v>216349</v>
      </c>
      <c r="I101" s="82">
        <v>218603</v>
      </c>
    </row>
    <row r="102" spans="1:9" ht="12.75" customHeight="1" x14ac:dyDescent="0.25">
      <c r="A102" s="167" t="s">
        <v>83</v>
      </c>
      <c r="B102" s="167"/>
      <c r="C102" s="167"/>
      <c r="D102" s="167"/>
      <c r="E102" s="167"/>
      <c r="F102" s="167"/>
      <c r="G102" s="78">
        <v>94</v>
      </c>
      <c r="H102" s="79">
        <v>0</v>
      </c>
      <c r="I102" s="79">
        <v>0</v>
      </c>
    </row>
    <row r="103" spans="1:9" ht="12.75" customHeight="1" x14ac:dyDescent="0.25">
      <c r="A103" s="167" t="s">
        <v>84</v>
      </c>
      <c r="B103" s="167"/>
      <c r="C103" s="167"/>
      <c r="D103" s="167"/>
      <c r="E103" s="167"/>
      <c r="F103" s="167"/>
      <c r="G103" s="78">
        <v>95</v>
      </c>
      <c r="H103" s="79">
        <v>0</v>
      </c>
      <c r="I103" s="79">
        <v>0</v>
      </c>
    </row>
    <row r="104" spans="1:9" ht="12.75" customHeight="1" x14ac:dyDescent="0.25">
      <c r="A104" s="167" t="s">
        <v>85</v>
      </c>
      <c r="B104" s="167"/>
      <c r="C104" s="167"/>
      <c r="D104" s="167"/>
      <c r="E104" s="167"/>
      <c r="F104" s="167"/>
      <c r="G104" s="78">
        <v>96</v>
      </c>
      <c r="H104" s="79">
        <v>0</v>
      </c>
      <c r="I104" s="79">
        <v>0</v>
      </c>
    </row>
    <row r="105" spans="1:9" ht="12.75" customHeight="1" x14ac:dyDescent="0.25">
      <c r="A105" s="169" t="s">
        <v>347</v>
      </c>
      <c r="B105" s="169"/>
      <c r="C105" s="169"/>
      <c r="D105" s="169"/>
      <c r="E105" s="169"/>
      <c r="F105" s="169"/>
      <c r="G105" s="80">
        <v>97</v>
      </c>
      <c r="H105" s="81">
        <f>SUM(H106:H116)</f>
        <v>549440</v>
      </c>
      <c r="I105" s="81">
        <f>SUM(I106:I116)</f>
        <v>1201210</v>
      </c>
    </row>
    <row r="106" spans="1:9" ht="12.75" customHeight="1" x14ac:dyDescent="0.25">
      <c r="A106" s="167" t="s">
        <v>86</v>
      </c>
      <c r="B106" s="167"/>
      <c r="C106" s="167"/>
      <c r="D106" s="167"/>
      <c r="E106" s="167"/>
      <c r="F106" s="167"/>
      <c r="G106" s="78">
        <v>98</v>
      </c>
      <c r="H106" s="83">
        <v>0</v>
      </c>
      <c r="I106" s="83">
        <v>539156</v>
      </c>
    </row>
    <row r="107" spans="1:9" ht="12.75" customHeight="1" x14ac:dyDescent="0.25">
      <c r="A107" s="167" t="s">
        <v>87</v>
      </c>
      <c r="B107" s="167"/>
      <c r="C107" s="167"/>
      <c r="D107" s="167"/>
      <c r="E107" s="167"/>
      <c r="F107" s="167"/>
      <c r="G107" s="78">
        <v>99</v>
      </c>
      <c r="H107" s="82">
        <v>0</v>
      </c>
      <c r="I107" s="82">
        <v>0</v>
      </c>
    </row>
    <row r="108" spans="1:9" ht="12.75" customHeight="1" x14ac:dyDescent="0.25">
      <c r="A108" s="167" t="s">
        <v>88</v>
      </c>
      <c r="B108" s="167"/>
      <c r="C108" s="167"/>
      <c r="D108" s="167"/>
      <c r="E108" s="167"/>
      <c r="F108" s="167"/>
      <c r="G108" s="78">
        <v>100</v>
      </c>
      <c r="H108" s="82">
        <v>0</v>
      </c>
      <c r="I108" s="82">
        <v>0</v>
      </c>
    </row>
    <row r="109" spans="1:9" ht="22.15" customHeight="1" x14ac:dyDescent="0.25">
      <c r="A109" s="167" t="s">
        <v>89</v>
      </c>
      <c r="B109" s="167"/>
      <c r="C109" s="167"/>
      <c r="D109" s="167"/>
      <c r="E109" s="167"/>
      <c r="F109" s="167"/>
      <c r="G109" s="78">
        <v>101</v>
      </c>
      <c r="H109" s="82">
        <v>0</v>
      </c>
      <c r="I109" s="82">
        <v>0</v>
      </c>
    </row>
    <row r="110" spans="1:9" ht="12.75" customHeight="1" x14ac:dyDescent="0.25">
      <c r="A110" s="167" t="s">
        <v>90</v>
      </c>
      <c r="B110" s="167"/>
      <c r="C110" s="167"/>
      <c r="D110" s="167"/>
      <c r="E110" s="167"/>
      <c r="F110" s="167"/>
      <c r="G110" s="78">
        <v>102</v>
      </c>
      <c r="H110" s="82">
        <v>390636</v>
      </c>
      <c r="I110" s="82">
        <v>460810</v>
      </c>
    </row>
    <row r="111" spans="1:9" ht="12.75" customHeight="1" x14ac:dyDescent="0.25">
      <c r="A111" s="167" t="s">
        <v>91</v>
      </c>
      <c r="B111" s="167"/>
      <c r="C111" s="167"/>
      <c r="D111" s="167"/>
      <c r="E111" s="167"/>
      <c r="F111" s="167"/>
      <c r="G111" s="78">
        <v>103</v>
      </c>
      <c r="H111" s="82">
        <v>0</v>
      </c>
      <c r="I111" s="82">
        <v>0</v>
      </c>
    </row>
    <row r="112" spans="1:9" ht="12.75" customHeight="1" x14ac:dyDescent="0.25">
      <c r="A112" s="167" t="s">
        <v>92</v>
      </c>
      <c r="B112" s="167"/>
      <c r="C112" s="167"/>
      <c r="D112" s="167"/>
      <c r="E112" s="167"/>
      <c r="F112" s="167"/>
      <c r="G112" s="78">
        <v>104</v>
      </c>
      <c r="H112" s="82">
        <v>0</v>
      </c>
      <c r="I112" s="82">
        <v>0</v>
      </c>
    </row>
    <row r="113" spans="1:9" ht="12.75" customHeight="1" x14ac:dyDescent="0.25">
      <c r="A113" s="167" t="s">
        <v>93</v>
      </c>
      <c r="B113" s="167"/>
      <c r="C113" s="167"/>
      <c r="D113" s="167"/>
      <c r="E113" s="167"/>
      <c r="F113" s="167"/>
      <c r="G113" s="78">
        <v>105</v>
      </c>
      <c r="H113" s="83">
        <v>0</v>
      </c>
      <c r="I113" s="83">
        <v>0</v>
      </c>
    </row>
    <row r="114" spans="1:9" ht="12.75" customHeight="1" x14ac:dyDescent="0.25">
      <c r="A114" s="167" t="s">
        <v>94</v>
      </c>
      <c r="B114" s="167"/>
      <c r="C114" s="167"/>
      <c r="D114" s="167"/>
      <c r="E114" s="167"/>
      <c r="F114" s="167"/>
      <c r="G114" s="78">
        <v>106</v>
      </c>
      <c r="H114" s="82">
        <v>0</v>
      </c>
      <c r="I114" s="82">
        <v>0</v>
      </c>
    </row>
    <row r="115" spans="1:9" ht="12.75" customHeight="1" x14ac:dyDescent="0.25">
      <c r="A115" s="167" t="s">
        <v>95</v>
      </c>
      <c r="B115" s="167"/>
      <c r="C115" s="167"/>
      <c r="D115" s="167"/>
      <c r="E115" s="167"/>
      <c r="F115" s="167"/>
      <c r="G115" s="78">
        <v>107</v>
      </c>
      <c r="H115" s="79">
        <v>158804</v>
      </c>
      <c r="I115" s="79">
        <v>201244</v>
      </c>
    </row>
    <row r="116" spans="1:9" ht="12.75" customHeight="1" x14ac:dyDescent="0.25">
      <c r="A116" s="167" t="s">
        <v>96</v>
      </c>
      <c r="B116" s="167"/>
      <c r="C116" s="167"/>
      <c r="D116" s="167"/>
      <c r="E116" s="167"/>
      <c r="F116" s="167"/>
      <c r="G116" s="78">
        <v>108</v>
      </c>
      <c r="H116" s="79">
        <v>0</v>
      </c>
      <c r="I116" s="79">
        <v>0</v>
      </c>
    </row>
    <row r="117" spans="1:9" ht="12.75" customHeight="1" x14ac:dyDescent="0.25">
      <c r="A117" s="169" t="s">
        <v>348</v>
      </c>
      <c r="B117" s="169"/>
      <c r="C117" s="169"/>
      <c r="D117" s="169"/>
      <c r="E117" s="169"/>
      <c r="F117" s="169"/>
      <c r="G117" s="80">
        <v>109</v>
      </c>
      <c r="H117" s="81">
        <f>SUM(H118:H131)</f>
        <v>2100573</v>
      </c>
      <c r="I117" s="81">
        <f>SUM(I118:I131)</f>
        <v>3670460</v>
      </c>
    </row>
    <row r="118" spans="1:9" ht="12.75" customHeight="1" x14ac:dyDescent="0.25">
      <c r="A118" s="167" t="s">
        <v>86</v>
      </c>
      <c r="B118" s="167"/>
      <c r="C118" s="167"/>
      <c r="D118" s="167"/>
      <c r="E118" s="167"/>
      <c r="F118" s="167"/>
      <c r="G118" s="78">
        <v>110</v>
      </c>
      <c r="H118" s="82">
        <v>24104</v>
      </c>
      <c r="I118" s="82">
        <v>599993</v>
      </c>
    </row>
    <row r="119" spans="1:9" ht="12.75" customHeight="1" x14ac:dyDescent="0.25">
      <c r="A119" s="167" t="s">
        <v>87</v>
      </c>
      <c r="B119" s="167"/>
      <c r="C119" s="167"/>
      <c r="D119" s="167"/>
      <c r="E119" s="167"/>
      <c r="F119" s="167"/>
      <c r="G119" s="78">
        <v>111</v>
      </c>
      <c r="H119" s="82">
        <v>0</v>
      </c>
      <c r="I119" s="82">
        <v>0</v>
      </c>
    </row>
    <row r="120" spans="1:9" ht="12.75" customHeight="1" x14ac:dyDescent="0.25">
      <c r="A120" s="167" t="s">
        <v>88</v>
      </c>
      <c r="B120" s="167"/>
      <c r="C120" s="167"/>
      <c r="D120" s="167"/>
      <c r="E120" s="167"/>
      <c r="F120" s="167"/>
      <c r="G120" s="78">
        <v>112</v>
      </c>
      <c r="H120" s="82">
        <v>0</v>
      </c>
      <c r="I120" s="82">
        <v>0</v>
      </c>
    </row>
    <row r="121" spans="1:9" ht="25.9" customHeight="1" x14ac:dyDescent="0.25">
      <c r="A121" s="167" t="s">
        <v>89</v>
      </c>
      <c r="B121" s="167"/>
      <c r="C121" s="167"/>
      <c r="D121" s="167"/>
      <c r="E121" s="167"/>
      <c r="F121" s="167"/>
      <c r="G121" s="78">
        <v>113</v>
      </c>
      <c r="H121" s="82">
        <v>0</v>
      </c>
      <c r="I121" s="82">
        <v>0</v>
      </c>
    </row>
    <row r="122" spans="1:9" ht="12.75" customHeight="1" x14ac:dyDescent="0.25">
      <c r="A122" s="167" t="s">
        <v>90</v>
      </c>
      <c r="B122" s="167"/>
      <c r="C122" s="167"/>
      <c r="D122" s="167"/>
      <c r="E122" s="167"/>
      <c r="F122" s="167"/>
      <c r="G122" s="78">
        <v>114</v>
      </c>
      <c r="H122" s="82">
        <v>0</v>
      </c>
      <c r="I122" s="82">
        <v>0</v>
      </c>
    </row>
    <row r="123" spans="1:9" ht="12.75" customHeight="1" x14ac:dyDescent="0.25">
      <c r="A123" s="167" t="s">
        <v>91</v>
      </c>
      <c r="B123" s="167"/>
      <c r="C123" s="167"/>
      <c r="D123" s="167"/>
      <c r="E123" s="167"/>
      <c r="F123" s="167"/>
      <c r="G123" s="78">
        <v>115</v>
      </c>
      <c r="H123" s="82">
        <v>0</v>
      </c>
      <c r="I123" s="82">
        <v>0</v>
      </c>
    </row>
    <row r="124" spans="1:9" ht="12.75" customHeight="1" x14ac:dyDescent="0.25">
      <c r="A124" s="167" t="s">
        <v>92</v>
      </c>
      <c r="B124" s="167"/>
      <c r="C124" s="167"/>
      <c r="D124" s="167"/>
      <c r="E124" s="167"/>
      <c r="F124" s="167"/>
      <c r="G124" s="78">
        <v>116</v>
      </c>
      <c r="H124" s="82">
        <v>1436</v>
      </c>
      <c r="I124" s="82">
        <v>248736</v>
      </c>
    </row>
    <row r="125" spans="1:9" ht="12.75" customHeight="1" x14ac:dyDescent="0.25">
      <c r="A125" s="167" t="s">
        <v>93</v>
      </c>
      <c r="B125" s="167"/>
      <c r="C125" s="167"/>
      <c r="D125" s="167"/>
      <c r="E125" s="167"/>
      <c r="F125" s="167"/>
      <c r="G125" s="78">
        <v>117</v>
      </c>
      <c r="H125" s="82">
        <v>865389</v>
      </c>
      <c r="I125" s="82">
        <v>1509560</v>
      </c>
    </row>
    <row r="126" spans="1:9" x14ac:dyDescent="0.25">
      <c r="A126" s="167" t="s">
        <v>94</v>
      </c>
      <c r="B126" s="167"/>
      <c r="C126" s="167"/>
      <c r="D126" s="167"/>
      <c r="E126" s="167"/>
      <c r="F126" s="167"/>
      <c r="G126" s="78">
        <v>118</v>
      </c>
      <c r="H126" s="82">
        <v>0</v>
      </c>
      <c r="I126" s="82">
        <v>0</v>
      </c>
    </row>
    <row r="127" spans="1:9" x14ac:dyDescent="0.25">
      <c r="A127" s="167" t="s">
        <v>97</v>
      </c>
      <c r="B127" s="167"/>
      <c r="C127" s="167"/>
      <c r="D127" s="167"/>
      <c r="E127" s="167"/>
      <c r="F127" s="167"/>
      <c r="G127" s="78">
        <v>119</v>
      </c>
      <c r="H127" s="82">
        <v>152281</v>
      </c>
      <c r="I127" s="82">
        <v>185487</v>
      </c>
    </row>
    <row r="128" spans="1:9" x14ac:dyDescent="0.25">
      <c r="A128" s="167" t="s">
        <v>98</v>
      </c>
      <c r="B128" s="167"/>
      <c r="C128" s="167"/>
      <c r="D128" s="167"/>
      <c r="E128" s="167"/>
      <c r="F128" s="167"/>
      <c r="G128" s="78">
        <v>120</v>
      </c>
      <c r="H128" s="82">
        <v>774463</v>
      </c>
      <c r="I128" s="82">
        <v>747953</v>
      </c>
    </row>
    <row r="129" spans="1:9" x14ac:dyDescent="0.25">
      <c r="A129" s="167" t="s">
        <v>99</v>
      </c>
      <c r="B129" s="167"/>
      <c r="C129" s="167"/>
      <c r="D129" s="167"/>
      <c r="E129" s="167"/>
      <c r="F129" s="167"/>
      <c r="G129" s="78">
        <v>121</v>
      </c>
      <c r="H129" s="82">
        <v>200248</v>
      </c>
      <c r="I129" s="82">
        <v>273892</v>
      </c>
    </row>
    <row r="130" spans="1:9" x14ac:dyDescent="0.25">
      <c r="A130" s="167" t="s">
        <v>100</v>
      </c>
      <c r="B130" s="167"/>
      <c r="C130" s="167"/>
      <c r="D130" s="167"/>
      <c r="E130" s="167"/>
      <c r="F130" s="167"/>
      <c r="G130" s="78">
        <v>122</v>
      </c>
      <c r="H130" s="79">
        <v>0</v>
      </c>
      <c r="I130" s="79">
        <v>0</v>
      </c>
    </row>
    <row r="131" spans="1:9" x14ac:dyDescent="0.25">
      <c r="A131" s="167" t="s">
        <v>101</v>
      </c>
      <c r="B131" s="167"/>
      <c r="C131" s="167"/>
      <c r="D131" s="167"/>
      <c r="E131" s="167"/>
      <c r="F131" s="167"/>
      <c r="G131" s="78">
        <v>123</v>
      </c>
      <c r="H131" s="79">
        <v>82652</v>
      </c>
      <c r="I131" s="79">
        <v>104839</v>
      </c>
    </row>
    <row r="132" spans="1:9" ht="22.15" customHeight="1" x14ac:dyDescent="0.25">
      <c r="A132" s="187" t="s">
        <v>102</v>
      </c>
      <c r="B132" s="187"/>
      <c r="C132" s="187"/>
      <c r="D132" s="187"/>
      <c r="E132" s="187"/>
      <c r="F132" s="187"/>
      <c r="G132" s="78">
        <v>124</v>
      </c>
      <c r="H132" s="79">
        <v>540908</v>
      </c>
      <c r="I132" s="79">
        <v>688057</v>
      </c>
    </row>
    <row r="133" spans="1:9" x14ac:dyDescent="0.25">
      <c r="A133" s="169" t="s">
        <v>349</v>
      </c>
      <c r="B133" s="169"/>
      <c r="C133" s="169"/>
      <c r="D133" s="169"/>
      <c r="E133" s="169"/>
      <c r="F133" s="169"/>
      <c r="G133" s="80">
        <v>125</v>
      </c>
      <c r="H133" s="81">
        <f>H75+H98+H105+H117+H132</f>
        <v>76247469</v>
      </c>
      <c r="I133" s="81">
        <f>I75+I98+I105+I117+I132</f>
        <v>87207165</v>
      </c>
    </row>
    <row r="134" spans="1:9" x14ac:dyDescent="0.25">
      <c r="A134" s="187" t="s">
        <v>103</v>
      </c>
      <c r="B134" s="187"/>
      <c r="C134" s="187"/>
      <c r="D134" s="187"/>
      <c r="E134" s="187"/>
      <c r="F134" s="187"/>
      <c r="G134" s="78">
        <v>126</v>
      </c>
      <c r="H134" s="79">
        <v>37916297</v>
      </c>
      <c r="I134" s="79">
        <v>39109432</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H89" sqref="H89"/>
    </sheetView>
  </sheetViews>
  <sheetFormatPr defaultRowHeight="12.5" x14ac:dyDescent="0.25"/>
  <cols>
    <col min="1" max="7" width="9.1796875" style="2"/>
    <col min="8" max="9" width="18.54296875" style="30" customWidth="1"/>
    <col min="10" max="263" width="9.1796875" style="2"/>
    <col min="264" max="264" width="9.81640625" style="2" bestFit="1" customWidth="1"/>
    <col min="265" max="265" width="11.7265625" style="2" bestFit="1" customWidth="1"/>
    <col min="266" max="519" width="9.1796875" style="2"/>
    <col min="520" max="520" width="9.81640625" style="2" bestFit="1" customWidth="1"/>
    <col min="521" max="521" width="11.7265625" style="2" bestFit="1" customWidth="1"/>
    <col min="522" max="775" width="9.1796875" style="2"/>
    <col min="776" max="776" width="9.81640625" style="2" bestFit="1" customWidth="1"/>
    <col min="777" max="777" width="11.7265625" style="2" bestFit="1" customWidth="1"/>
    <col min="778" max="1031" width="9.1796875" style="2"/>
    <col min="1032" max="1032" width="9.81640625" style="2" bestFit="1" customWidth="1"/>
    <col min="1033" max="1033" width="11.7265625" style="2" bestFit="1" customWidth="1"/>
    <col min="1034" max="1287" width="9.1796875" style="2"/>
    <col min="1288" max="1288" width="9.81640625" style="2" bestFit="1" customWidth="1"/>
    <col min="1289" max="1289" width="11.7265625" style="2" bestFit="1" customWidth="1"/>
    <col min="1290" max="1543" width="9.1796875" style="2"/>
    <col min="1544" max="1544" width="9.81640625" style="2" bestFit="1" customWidth="1"/>
    <col min="1545" max="1545" width="11.7265625" style="2" bestFit="1" customWidth="1"/>
    <col min="1546" max="1799" width="9.1796875" style="2"/>
    <col min="1800" max="1800" width="9.81640625" style="2" bestFit="1" customWidth="1"/>
    <col min="1801" max="1801" width="11.7265625" style="2" bestFit="1" customWidth="1"/>
    <col min="1802" max="2055" width="9.1796875" style="2"/>
    <col min="2056" max="2056" width="9.81640625" style="2" bestFit="1" customWidth="1"/>
    <col min="2057" max="2057" width="11.7265625" style="2" bestFit="1" customWidth="1"/>
    <col min="2058" max="2311" width="9.1796875" style="2"/>
    <col min="2312" max="2312" width="9.81640625" style="2" bestFit="1" customWidth="1"/>
    <col min="2313" max="2313" width="11.7265625" style="2" bestFit="1" customWidth="1"/>
    <col min="2314" max="2567" width="9.1796875" style="2"/>
    <col min="2568" max="2568" width="9.81640625" style="2" bestFit="1" customWidth="1"/>
    <col min="2569" max="2569" width="11.7265625" style="2" bestFit="1" customWidth="1"/>
    <col min="2570" max="2823" width="9.1796875" style="2"/>
    <col min="2824" max="2824" width="9.81640625" style="2" bestFit="1" customWidth="1"/>
    <col min="2825" max="2825" width="11.7265625" style="2" bestFit="1" customWidth="1"/>
    <col min="2826" max="3079" width="9.1796875" style="2"/>
    <col min="3080" max="3080" width="9.81640625" style="2" bestFit="1" customWidth="1"/>
    <col min="3081" max="3081" width="11.7265625" style="2" bestFit="1" customWidth="1"/>
    <col min="3082" max="3335" width="9.1796875" style="2"/>
    <col min="3336" max="3336" width="9.81640625" style="2" bestFit="1" customWidth="1"/>
    <col min="3337" max="3337" width="11.7265625" style="2" bestFit="1" customWidth="1"/>
    <col min="3338" max="3591" width="9.1796875" style="2"/>
    <col min="3592" max="3592" width="9.81640625" style="2" bestFit="1" customWidth="1"/>
    <col min="3593" max="3593" width="11.7265625" style="2" bestFit="1" customWidth="1"/>
    <col min="3594" max="3847" width="9.1796875" style="2"/>
    <col min="3848" max="3848" width="9.81640625" style="2" bestFit="1" customWidth="1"/>
    <col min="3849" max="3849" width="11.7265625" style="2" bestFit="1" customWidth="1"/>
    <col min="3850" max="4103" width="9.1796875" style="2"/>
    <col min="4104" max="4104" width="9.81640625" style="2" bestFit="1" customWidth="1"/>
    <col min="4105" max="4105" width="11.7265625" style="2" bestFit="1" customWidth="1"/>
    <col min="4106" max="4359" width="9.1796875" style="2"/>
    <col min="4360" max="4360" width="9.81640625" style="2" bestFit="1" customWidth="1"/>
    <col min="4361" max="4361" width="11.7265625" style="2" bestFit="1" customWidth="1"/>
    <col min="4362" max="4615" width="9.1796875" style="2"/>
    <col min="4616" max="4616" width="9.81640625" style="2" bestFit="1" customWidth="1"/>
    <col min="4617" max="4617" width="11.7265625" style="2" bestFit="1" customWidth="1"/>
    <col min="4618" max="4871" width="9.1796875" style="2"/>
    <col min="4872" max="4872" width="9.81640625" style="2" bestFit="1" customWidth="1"/>
    <col min="4873" max="4873" width="11.7265625" style="2" bestFit="1" customWidth="1"/>
    <col min="4874" max="5127" width="9.1796875" style="2"/>
    <col min="5128" max="5128" width="9.81640625" style="2" bestFit="1" customWidth="1"/>
    <col min="5129" max="5129" width="11.7265625" style="2" bestFit="1" customWidth="1"/>
    <col min="5130" max="5383" width="9.1796875" style="2"/>
    <col min="5384" max="5384" width="9.81640625" style="2" bestFit="1" customWidth="1"/>
    <col min="5385" max="5385" width="11.7265625" style="2" bestFit="1" customWidth="1"/>
    <col min="5386" max="5639" width="9.1796875" style="2"/>
    <col min="5640" max="5640" width="9.81640625" style="2" bestFit="1" customWidth="1"/>
    <col min="5641" max="5641" width="11.7265625" style="2" bestFit="1" customWidth="1"/>
    <col min="5642" max="5895" width="9.1796875" style="2"/>
    <col min="5896" max="5896" width="9.81640625" style="2" bestFit="1" customWidth="1"/>
    <col min="5897" max="5897" width="11.7265625" style="2" bestFit="1" customWidth="1"/>
    <col min="5898" max="6151" width="9.1796875" style="2"/>
    <col min="6152" max="6152" width="9.81640625" style="2" bestFit="1" customWidth="1"/>
    <col min="6153" max="6153" width="11.7265625" style="2" bestFit="1" customWidth="1"/>
    <col min="6154" max="6407" width="9.1796875" style="2"/>
    <col min="6408" max="6408" width="9.81640625" style="2" bestFit="1" customWidth="1"/>
    <col min="6409" max="6409" width="11.7265625" style="2" bestFit="1" customWidth="1"/>
    <col min="6410" max="6663" width="9.1796875" style="2"/>
    <col min="6664" max="6664" width="9.81640625" style="2" bestFit="1" customWidth="1"/>
    <col min="6665" max="6665" width="11.7265625" style="2" bestFit="1" customWidth="1"/>
    <col min="6666" max="6919" width="9.1796875" style="2"/>
    <col min="6920" max="6920" width="9.81640625" style="2" bestFit="1" customWidth="1"/>
    <col min="6921" max="6921" width="11.7265625" style="2" bestFit="1" customWidth="1"/>
    <col min="6922" max="7175" width="9.1796875" style="2"/>
    <col min="7176" max="7176" width="9.81640625" style="2" bestFit="1" customWidth="1"/>
    <col min="7177" max="7177" width="11.7265625" style="2" bestFit="1" customWidth="1"/>
    <col min="7178" max="7431" width="9.1796875" style="2"/>
    <col min="7432" max="7432" width="9.81640625" style="2" bestFit="1" customWidth="1"/>
    <col min="7433" max="7433" width="11.7265625" style="2" bestFit="1" customWidth="1"/>
    <col min="7434" max="7687" width="9.1796875" style="2"/>
    <col min="7688" max="7688" width="9.81640625" style="2" bestFit="1" customWidth="1"/>
    <col min="7689" max="7689" width="11.7265625" style="2" bestFit="1" customWidth="1"/>
    <col min="7690" max="7943" width="9.1796875" style="2"/>
    <col min="7944" max="7944" width="9.81640625" style="2" bestFit="1" customWidth="1"/>
    <col min="7945" max="7945" width="11.7265625" style="2" bestFit="1" customWidth="1"/>
    <col min="7946" max="8199" width="9.1796875" style="2"/>
    <col min="8200" max="8200" width="9.81640625" style="2" bestFit="1" customWidth="1"/>
    <col min="8201" max="8201" width="11.7265625" style="2" bestFit="1" customWidth="1"/>
    <col min="8202" max="8455" width="9.1796875" style="2"/>
    <col min="8456" max="8456" width="9.81640625" style="2" bestFit="1" customWidth="1"/>
    <col min="8457" max="8457" width="11.7265625" style="2" bestFit="1" customWidth="1"/>
    <col min="8458" max="8711" width="9.1796875" style="2"/>
    <col min="8712" max="8712" width="9.81640625" style="2" bestFit="1" customWidth="1"/>
    <col min="8713" max="8713" width="11.7265625" style="2" bestFit="1" customWidth="1"/>
    <col min="8714" max="8967" width="9.1796875" style="2"/>
    <col min="8968" max="8968" width="9.81640625" style="2" bestFit="1" customWidth="1"/>
    <col min="8969" max="8969" width="11.7265625" style="2" bestFit="1" customWidth="1"/>
    <col min="8970" max="9223" width="9.1796875" style="2"/>
    <col min="9224" max="9224" width="9.81640625" style="2" bestFit="1" customWidth="1"/>
    <col min="9225" max="9225" width="11.7265625" style="2" bestFit="1" customWidth="1"/>
    <col min="9226" max="9479" width="9.1796875" style="2"/>
    <col min="9480" max="9480" width="9.81640625" style="2" bestFit="1" customWidth="1"/>
    <col min="9481" max="9481" width="11.7265625" style="2" bestFit="1" customWidth="1"/>
    <col min="9482" max="9735" width="9.1796875" style="2"/>
    <col min="9736" max="9736" width="9.81640625" style="2" bestFit="1" customWidth="1"/>
    <col min="9737" max="9737" width="11.7265625" style="2" bestFit="1" customWidth="1"/>
    <col min="9738" max="9991" width="9.1796875" style="2"/>
    <col min="9992" max="9992" width="9.81640625" style="2" bestFit="1" customWidth="1"/>
    <col min="9993" max="9993" width="11.7265625" style="2" bestFit="1" customWidth="1"/>
    <col min="9994" max="10247" width="9.1796875" style="2"/>
    <col min="10248" max="10248" width="9.81640625" style="2" bestFit="1" customWidth="1"/>
    <col min="10249" max="10249" width="11.7265625" style="2" bestFit="1" customWidth="1"/>
    <col min="10250" max="10503" width="9.1796875" style="2"/>
    <col min="10504" max="10504" width="9.81640625" style="2" bestFit="1" customWidth="1"/>
    <col min="10505" max="10505" width="11.7265625" style="2" bestFit="1" customWidth="1"/>
    <col min="10506" max="10759" width="9.1796875" style="2"/>
    <col min="10760" max="10760" width="9.81640625" style="2" bestFit="1" customWidth="1"/>
    <col min="10761" max="10761" width="11.7265625" style="2" bestFit="1" customWidth="1"/>
    <col min="10762" max="11015" width="9.1796875" style="2"/>
    <col min="11016" max="11016" width="9.81640625" style="2" bestFit="1" customWidth="1"/>
    <col min="11017" max="11017" width="11.7265625" style="2" bestFit="1" customWidth="1"/>
    <col min="11018" max="11271" width="9.1796875" style="2"/>
    <col min="11272" max="11272" width="9.81640625" style="2" bestFit="1" customWidth="1"/>
    <col min="11273" max="11273" width="11.7265625" style="2" bestFit="1" customWidth="1"/>
    <col min="11274" max="11527" width="9.1796875" style="2"/>
    <col min="11528" max="11528" width="9.81640625" style="2" bestFit="1" customWidth="1"/>
    <col min="11529" max="11529" width="11.7265625" style="2" bestFit="1" customWidth="1"/>
    <col min="11530" max="11783" width="9.1796875" style="2"/>
    <col min="11784" max="11784" width="9.81640625" style="2" bestFit="1" customWidth="1"/>
    <col min="11785" max="11785" width="11.7265625" style="2" bestFit="1" customWidth="1"/>
    <col min="11786" max="12039" width="9.1796875" style="2"/>
    <col min="12040" max="12040" width="9.81640625" style="2" bestFit="1" customWidth="1"/>
    <col min="12041" max="12041" width="11.7265625" style="2" bestFit="1" customWidth="1"/>
    <col min="12042" max="12295" width="9.1796875" style="2"/>
    <col min="12296" max="12296" width="9.81640625" style="2" bestFit="1" customWidth="1"/>
    <col min="12297" max="12297" width="11.7265625" style="2" bestFit="1" customWidth="1"/>
    <col min="12298" max="12551" width="9.1796875" style="2"/>
    <col min="12552" max="12552" width="9.81640625" style="2" bestFit="1" customWidth="1"/>
    <col min="12553" max="12553" width="11.7265625" style="2" bestFit="1" customWidth="1"/>
    <col min="12554" max="12807" width="9.1796875" style="2"/>
    <col min="12808" max="12808" width="9.81640625" style="2" bestFit="1" customWidth="1"/>
    <col min="12809" max="12809" width="11.7265625" style="2" bestFit="1" customWidth="1"/>
    <col min="12810" max="13063" width="9.1796875" style="2"/>
    <col min="13064" max="13064" width="9.81640625" style="2" bestFit="1" customWidth="1"/>
    <col min="13065" max="13065" width="11.7265625" style="2" bestFit="1" customWidth="1"/>
    <col min="13066" max="13319" width="9.1796875" style="2"/>
    <col min="13320" max="13320" width="9.81640625" style="2" bestFit="1" customWidth="1"/>
    <col min="13321" max="13321" width="11.7265625" style="2" bestFit="1" customWidth="1"/>
    <col min="13322" max="13575" width="9.1796875" style="2"/>
    <col min="13576" max="13576" width="9.81640625" style="2" bestFit="1" customWidth="1"/>
    <col min="13577" max="13577" width="11.7265625" style="2" bestFit="1" customWidth="1"/>
    <col min="13578" max="13831" width="9.1796875" style="2"/>
    <col min="13832" max="13832" width="9.81640625" style="2" bestFit="1" customWidth="1"/>
    <col min="13833" max="13833" width="11.7265625" style="2" bestFit="1" customWidth="1"/>
    <col min="13834" max="14087" width="9.1796875" style="2"/>
    <col min="14088" max="14088" width="9.81640625" style="2" bestFit="1" customWidth="1"/>
    <col min="14089" max="14089" width="11.7265625" style="2" bestFit="1" customWidth="1"/>
    <col min="14090" max="14343" width="9.1796875" style="2"/>
    <col min="14344" max="14344" width="9.81640625" style="2" bestFit="1" customWidth="1"/>
    <col min="14345" max="14345" width="11.7265625" style="2" bestFit="1" customWidth="1"/>
    <col min="14346" max="14599" width="9.1796875" style="2"/>
    <col min="14600" max="14600" width="9.81640625" style="2" bestFit="1" customWidth="1"/>
    <col min="14601" max="14601" width="11.7265625" style="2" bestFit="1" customWidth="1"/>
    <col min="14602" max="14855" width="9.1796875" style="2"/>
    <col min="14856" max="14856" width="9.81640625" style="2" bestFit="1" customWidth="1"/>
    <col min="14857" max="14857" width="11.7265625" style="2" bestFit="1" customWidth="1"/>
    <col min="14858" max="15111" width="9.1796875" style="2"/>
    <col min="15112" max="15112" width="9.81640625" style="2" bestFit="1" customWidth="1"/>
    <col min="15113" max="15113" width="11.7265625" style="2" bestFit="1" customWidth="1"/>
    <col min="15114" max="15367" width="9.1796875" style="2"/>
    <col min="15368" max="15368" width="9.81640625" style="2" bestFit="1" customWidth="1"/>
    <col min="15369" max="15369" width="11.7265625" style="2" bestFit="1" customWidth="1"/>
    <col min="15370" max="15623" width="9.1796875" style="2"/>
    <col min="15624" max="15624" width="9.81640625" style="2" bestFit="1" customWidth="1"/>
    <col min="15625" max="15625" width="11.7265625" style="2" bestFit="1" customWidth="1"/>
    <col min="15626" max="15879" width="9.1796875" style="2"/>
    <col min="15880" max="15880" width="9.81640625" style="2" bestFit="1" customWidth="1"/>
    <col min="15881" max="15881" width="11.7265625" style="2" bestFit="1" customWidth="1"/>
    <col min="15882" max="16135" width="9.1796875" style="2"/>
    <col min="16136" max="16136" width="9.81640625" style="2" bestFit="1" customWidth="1"/>
    <col min="16137" max="16137" width="11.7265625" style="2" bestFit="1" customWidth="1"/>
    <col min="16138" max="16384" width="9.1796875" style="2"/>
  </cols>
  <sheetData>
    <row r="1" spans="1:9" x14ac:dyDescent="0.25">
      <c r="A1" s="198" t="s">
        <v>105</v>
      </c>
      <c r="B1" s="172"/>
      <c r="C1" s="172"/>
      <c r="D1" s="172"/>
      <c r="E1" s="172"/>
      <c r="F1" s="172"/>
      <c r="G1" s="172"/>
      <c r="H1" s="172"/>
      <c r="I1" s="172"/>
    </row>
    <row r="2" spans="1:9" x14ac:dyDescent="0.25">
      <c r="A2" s="197" t="s">
        <v>447</v>
      </c>
      <c r="B2" s="174"/>
      <c r="C2" s="174"/>
      <c r="D2" s="174"/>
      <c r="E2" s="174"/>
      <c r="F2" s="174"/>
      <c r="G2" s="174"/>
      <c r="H2" s="174"/>
      <c r="I2" s="174"/>
    </row>
    <row r="3" spans="1:9" x14ac:dyDescent="0.25">
      <c r="A3" s="206" t="s">
        <v>445</v>
      </c>
      <c r="B3" s="207"/>
      <c r="C3" s="207"/>
      <c r="D3" s="207"/>
      <c r="E3" s="207"/>
      <c r="F3" s="207"/>
      <c r="G3" s="207"/>
      <c r="H3" s="207"/>
      <c r="I3" s="207"/>
    </row>
    <row r="4" spans="1:9" x14ac:dyDescent="0.25">
      <c r="A4" s="196" t="s">
        <v>464</v>
      </c>
      <c r="B4" s="177"/>
      <c r="C4" s="177"/>
      <c r="D4" s="177"/>
      <c r="E4" s="177"/>
      <c r="F4" s="177"/>
      <c r="G4" s="177"/>
      <c r="H4" s="177"/>
      <c r="I4" s="178"/>
    </row>
    <row r="5" spans="1:9" ht="22" x14ac:dyDescent="0.25">
      <c r="A5" s="192" t="s">
        <v>2</v>
      </c>
      <c r="B5" s="193"/>
      <c r="C5" s="193"/>
      <c r="D5" s="193"/>
      <c r="E5" s="193"/>
      <c r="F5" s="193"/>
      <c r="G5" s="84" t="s">
        <v>106</v>
      </c>
      <c r="H5" s="85" t="s">
        <v>292</v>
      </c>
      <c r="I5" s="85" t="s">
        <v>276</v>
      </c>
    </row>
    <row r="6" spans="1:9" x14ac:dyDescent="0.25">
      <c r="A6" s="194">
        <v>1</v>
      </c>
      <c r="B6" s="195"/>
      <c r="C6" s="195"/>
      <c r="D6" s="195"/>
      <c r="E6" s="195"/>
      <c r="F6" s="195"/>
      <c r="G6" s="86">
        <v>2</v>
      </c>
      <c r="H6" s="85">
        <v>3</v>
      </c>
      <c r="I6" s="85">
        <v>4</v>
      </c>
    </row>
    <row r="7" spans="1:9" x14ac:dyDescent="0.25">
      <c r="A7" s="169" t="s">
        <v>365</v>
      </c>
      <c r="B7" s="169"/>
      <c r="C7" s="169"/>
      <c r="D7" s="169"/>
      <c r="E7" s="169"/>
      <c r="F7" s="169"/>
      <c r="G7" s="80">
        <v>1</v>
      </c>
      <c r="H7" s="81">
        <f>SUM(H8:H12)</f>
        <v>15424420</v>
      </c>
      <c r="I7" s="81">
        <f>SUM(I8:I12)</f>
        <v>23625169</v>
      </c>
    </row>
    <row r="8" spans="1:9" x14ac:dyDescent="0.25">
      <c r="A8" s="167" t="s">
        <v>118</v>
      </c>
      <c r="B8" s="167"/>
      <c r="C8" s="167"/>
      <c r="D8" s="167"/>
      <c r="E8" s="167"/>
      <c r="F8" s="167"/>
      <c r="G8" s="78">
        <v>2</v>
      </c>
      <c r="H8" s="79">
        <v>8026459</v>
      </c>
      <c r="I8" s="79">
        <v>15360695</v>
      </c>
    </row>
    <row r="9" spans="1:9" x14ac:dyDescent="0.25">
      <c r="A9" s="167" t="s">
        <v>119</v>
      </c>
      <c r="B9" s="167"/>
      <c r="C9" s="167"/>
      <c r="D9" s="167"/>
      <c r="E9" s="167"/>
      <c r="F9" s="167"/>
      <c r="G9" s="78">
        <v>3</v>
      </c>
      <c r="H9" s="79">
        <v>3741057</v>
      </c>
      <c r="I9" s="79">
        <v>5174096</v>
      </c>
    </row>
    <row r="10" spans="1:9" x14ac:dyDescent="0.25">
      <c r="A10" s="167" t="s">
        <v>120</v>
      </c>
      <c r="B10" s="167"/>
      <c r="C10" s="167"/>
      <c r="D10" s="167"/>
      <c r="E10" s="167"/>
      <c r="F10" s="167"/>
      <c r="G10" s="78">
        <v>4</v>
      </c>
      <c r="H10" s="79">
        <v>22294</v>
      </c>
      <c r="I10" s="79">
        <v>32309</v>
      </c>
    </row>
    <row r="11" spans="1:9" x14ac:dyDescent="0.25">
      <c r="A11" s="167" t="s">
        <v>121</v>
      </c>
      <c r="B11" s="167"/>
      <c r="C11" s="167"/>
      <c r="D11" s="167"/>
      <c r="E11" s="167"/>
      <c r="F11" s="167"/>
      <c r="G11" s="78">
        <v>5</v>
      </c>
      <c r="H11" s="79">
        <v>1164236</v>
      </c>
      <c r="I11" s="79">
        <v>1230362</v>
      </c>
    </row>
    <row r="12" spans="1:9" x14ac:dyDescent="0.25">
      <c r="A12" s="167" t="s">
        <v>122</v>
      </c>
      <c r="B12" s="167"/>
      <c r="C12" s="167"/>
      <c r="D12" s="167"/>
      <c r="E12" s="167"/>
      <c r="F12" s="167"/>
      <c r="G12" s="78">
        <v>6</v>
      </c>
      <c r="H12" s="79">
        <v>2470374</v>
      </c>
      <c r="I12" s="79">
        <v>1827707</v>
      </c>
    </row>
    <row r="13" spans="1:9" ht="16.5" customHeight="1" x14ac:dyDescent="0.25">
      <c r="A13" s="169" t="s">
        <v>366</v>
      </c>
      <c r="B13" s="169"/>
      <c r="C13" s="169"/>
      <c r="D13" s="169"/>
      <c r="E13" s="169"/>
      <c r="F13" s="169"/>
      <c r="G13" s="80">
        <v>7</v>
      </c>
      <c r="H13" s="81">
        <f>H14+H15+H19+H23+H24+H25+H28+H35</f>
        <v>13925230</v>
      </c>
      <c r="I13" s="81">
        <f>I14+I15+I19+I23+I24+I25+I28+I35</f>
        <v>22360002</v>
      </c>
    </row>
    <row r="14" spans="1:9" x14ac:dyDescent="0.25">
      <c r="A14" s="167" t="s">
        <v>107</v>
      </c>
      <c r="B14" s="167"/>
      <c r="C14" s="167"/>
      <c r="D14" s="167"/>
      <c r="E14" s="167"/>
      <c r="F14" s="167"/>
      <c r="G14" s="78">
        <v>8</v>
      </c>
      <c r="H14" s="79">
        <v>0</v>
      </c>
      <c r="I14" s="79">
        <v>0</v>
      </c>
    </row>
    <row r="15" spans="1:9" x14ac:dyDescent="0.25">
      <c r="A15" s="205" t="s">
        <v>437</v>
      </c>
      <c r="B15" s="205"/>
      <c r="C15" s="205"/>
      <c r="D15" s="205"/>
      <c r="E15" s="205"/>
      <c r="F15" s="205"/>
      <c r="G15" s="80">
        <v>9</v>
      </c>
      <c r="H15" s="81">
        <f>SUM(H16:H18)</f>
        <v>6113646</v>
      </c>
      <c r="I15" s="81">
        <f>SUM(I16:I18)</f>
        <v>12034447</v>
      </c>
    </row>
    <row r="16" spans="1:9" x14ac:dyDescent="0.25">
      <c r="A16" s="199" t="s">
        <v>123</v>
      </c>
      <c r="B16" s="199"/>
      <c r="C16" s="199"/>
      <c r="D16" s="199"/>
      <c r="E16" s="199"/>
      <c r="F16" s="199"/>
      <c r="G16" s="78">
        <v>10</v>
      </c>
      <c r="H16" s="79">
        <v>773798</v>
      </c>
      <c r="I16" s="79">
        <v>322196</v>
      </c>
    </row>
    <row r="17" spans="1:9" x14ac:dyDescent="0.25">
      <c r="A17" s="199" t="s">
        <v>124</v>
      </c>
      <c r="B17" s="199"/>
      <c r="C17" s="199"/>
      <c r="D17" s="199"/>
      <c r="E17" s="199"/>
      <c r="F17" s="199"/>
      <c r="G17" s="78">
        <v>11</v>
      </c>
      <c r="H17" s="79">
        <v>1748235</v>
      </c>
      <c r="I17" s="79">
        <v>7631724</v>
      </c>
    </row>
    <row r="18" spans="1:9" x14ac:dyDescent="0.25">
      <c r="A18" s="199" t="s">
        <v>125</v>
      </c>
      <c r="B18" s="199"/>
      <c r="C18" s="199"/>
      <c r="D18" s="199"/>
      <c r="E18" s="199"/>
      <c r="F18" s="199"/>
      <c r="G18" s="78">
        <v>12</v>
      </c>
      <c r="H18" s="79">
        <v>3591613</v>
      </c>
      <c r="I18" s="79">
        <v>4080527</v>
      </c>
    </row>
    <row r="19" spans="1:9" x14ac:dyDescent="0.25">
      <c r="A19" s="205" t="s">
        <v>438</v>
      </c>
      <c r="B19" s="205"/>
      <c r="C19" s="205"/>
      <c r="D19" s="205"/>
      <c r="E19" s="205"/>
      <c r="F19" s="205"/>
      <c r="G19" s="80">
        <v>13</v>
      </c>
      <c r="H19" s="81">
        <f>SUM(H20:H22)</f>
        <v>4315644</v>
      </c>
      <c r="I19" s="81">
        <f>SUM(I20:I22)</f>
        <v>5514383</v>
      </c>
    </row>
    <row r="20" spans="1:9" x14ac:dyDescent="0.25">
      <c r="A20" s="199" t="s">
        <v>108</v>
      </c>
      <c r="B20" s="199"/>
      <c r="C20" s="199"/>
      <c r="D20" s="199"/>
      <c r="E20" s="199"/>
      <c r="F20" s="199"/>
      <c r="G20" s="78">
        <v>14</v>
      </c>
      <c r="H20" s="79">
        <v>2812023</v>
      </c>
      <c r="I20" s="79">
        <v>3553409</v>
      </c>
    </row>
    <row r="21" spans="1:9" x14ac:dyDescent="0.25">
      <c r="A21" s="199" t="s">
        <v>109</v>
      </c>
      <c r="B21" s="199"/>
      <c r="C21" s="199"/>
      <c r="D21" s="199"/>
      <c r="E21" s="199"/>
      <c r="F21" s="199"/>
      <c r="G21" s="78">
        <v>15</v>
      </c>
      <c r="H21" s="79">
        <v>1146825</v>
      </c>
      <c r="I21" s="79">
        <v>1491141</v>
      </c>
    </row>
    <row r="22" spans="1:9" x14ac:dyDescent="0.25">
      <c r="A22" s="199" t="s">
        <v>110</v>
      </c>
      <c r="B22" s="199"/>
      <c r="C22" s="199"/>
      <c r="D22" s="199"/>
      <c r="E22" s="199"/>
      <c r="F22" s="199"/>
      <c r="G22" s="78">
        <v>16</v>
      </c>
      <c r="H22" s="79">
        <v>356796</v>
      </c>
      <c r="I22" s="79">
        <v>469833</v>
      </c>
    </row>
    <row r="23" spans="1:9" x14ac:dyDescent="0.25">
      <c r="A23" s="167" t="s">
        <v>111</v>
      </c>
      <c r="B23" s="167"/>
      <c r="C23" s="167"/>
      <c r="D23" s="167"/>
      <c r="E23" s="167"/>
      <c r="F23" s="167"/>
      <c r="G23" s="78">
        <v>17</v>
      </c>
      <c r="H23" s="79">
        <v>2655742</v>
      </c>
      <c r="I23" s="79">
        <v>3860099</v>
      </c>
    </row>
    <row r="24" spans="1:9" x14ac:dyDescent="0.25">
      <c r="A24" s="167" t="s">
        <v>112</v>
      </c>
      <c r="B24" s="167"/>
      <c r="C24" s="167"/>
      <c r="D24" s="167"/>
      <c r="E24" s="167"/>
      <c r="F24" s="167"/>
      <c r="G24" s="78">
        <v>18</v>
      </c>
      <c r="H24" s="79">
        <v>706031</v>
      </c>
      <c r="I24" s="79">
        <v>839783</v>
      </c>
    </row>
    <row r="25" spans="1:9" x14ac:dyDescent="0.25">
      <c r="A25" s="205" t="s">
        <v>439</v>
      </c>
      <c r="B25" s="205"/>
      <c r="C25" s="205"/>
      <c r="D25" s="205"/>
      <c r="E25" s="205"/>
      <c r="F25" s="205"/>
      <c r="G25" s="80">
        <v>19</v>
      </c>
      <c r="H25" s="81">
        <f>H26+H27</f>
        <v>32047</v>
      </c>
      <c r="I25" s="81">
        <f>I26+I27</f>
        <v>7335</v>
      </c>
    </row>
    <row r="26" spans="1:9" x14ac:dyDescent="0.25">
      <c r="A26" s="199" t="s">
        <v>126</v>
      </c>
      <c r="B26" s="199"/>
      <c r="C26" s="199"/>
      <c r="D26" s="199"/>
      <c r="E26" s="199"/>
      <c r="F26" s="199"/>
      <c r="G26" s="78">
        <v>20</v>
      </c>
      <c r="H26" s="79">
        <v>0</v>
      </c>
      <c r="I26" s="79">
        <v>0</v>
      </c>
    </row>
    <row r="27" spans="1:9" x14ac:dyDescent="0.25">
      <c r="A27" s="199" t="s">
        <v>127</v>
      </c>
      <c r="B27" s="199"/>
      <c r="C27" s="199"/>
      <c r="D27" s="199"/>
      <c r="E27" s="199"/>
      <c r="F27" s="199"/>
      <c r="G27" s="78">
        <v>21</v>
      </c>
      <c r="H27" s="79">
        <v>32047</v>
      </c>
      <c r="I27" s="79">
        <v>7335</v>
      </c>
    </row>
    <row r="28" spans="1:9" x14ac:dyDescent="0.25">
      <c r="A28" s="205" t="s">
        <v>440</v>
      </c>
      <c r="B28" s="205"/>
      <c r="C28" s="205"/>
      <c r="D28" s="205"/>
      <c r="E28" s="205"/>
      <c r="F28" s="205"/>
      <c r="G28" s="80">
        <v>22</v>
      </c>
      <c r="H28" s="81">
        <f>SUM(H29:H34)</f>
        <v>8616</v>
      </c>
      <c r="I28" s="81">
        <f>SUM(I29:I34)</f>
        <v>9695</v>
      </c>
    </row>
    <row r="29" spans="1:9" x14ac:dyDescent="0.25">
      <c r="A29" s="199" t="s">
        <v>128</v>
      </c>
      <c r="B29" s="199"/>
      <c r="C29" s="199"/>
      <c r="D29" s="199"/>
      <c r="E29" s="199"/>
      <c r="F29" s="199"/>
      <c r="G29" s="78">
        <v>23</v>
      </c>
      <c r="H29" s="79">
        <v>8616</v>
      </c>
      <c r="I29" s="79">
        <v>7441</v>
      </c>
    </row>
    <row r="30" spans="1:9" x14ac:dyDescent="0.25">
      <c r="A30" s="199" t="s">
        <v>129</v>
      </c>
      <c r="B30" s="199"/>
      <c r="C30" s="199"/>
      <c r="D30" s="199"/>
      <c r="E30" s="199"/>
      <c r="F30" s="199"/>
      <c r="G30" s="78">
        <v>24</v>
      </c>
      <c r="H30" s="79">
        <v>0</v>
      </c>
      <c r="I30" s="79">
        <v>0</v>
      </c>
    </row>
    <row r="31" spans="1:9" x14ac:dyDescent="0.25">
      <c r="A31" s="199" t="s">
        <v>130</v>
      </c>
      <c r="B31" s="199"/>
      <c r="C31" s="199"/>
      <c r="D31" s="199"/>
      <c r="E31" s="199"/>
      <c r="F31" s="199"/>
      <c r="G31" s="78">
        <v>25</v>
      </c>
      <c r="H31" s="79">
        <v>0</v>
      </c>
      <c r="I31" s="79">
        <v>2254</v>
      </c>
    </row>
    <row r="32" spans="1:9" x14ac:dyDescent="0.25">
      <c r="A32" s="199" t="s">
        <v>131</v>
      </c>
      <c r="B32" s="199"/>
      <c r="C32" s="199"/>
      <c r="D32" s="199"/>
      <c r="E32" s="199"/>
      <c r="F32" s="199"/>
      <c r="G32" s="78">
        <v>26</v>
      </c>
      <c r="H32" s="79">
        <v>0</v>
      </c>
      <c r="I32" s="79">
        <v>0</v>
      </c>
    </row>
    <row r="33" spans="1:9" x14ac:dyDescent="0.25">
      <c r="A33" s="199" t="s">
        <v>132</v>
      </c>
      <c r="B33" s="199"/>
      <c r="C33" s="199"/>
      <c r="D33" s="199"/>
      <c r="E33" s="199"/>
      <c r="F33" s="199"/>
      <c r="G33" s="78">
        <v>27</v>
      </c>
      <c r="H33" s="79">
        <v>0</v>
      </c>
      <c r="I33" s="79">
        <v>0</v>
      </c>
    </row>
    <row r="34" spans="1:9" x14ac:dyDescent="0.25">
      <c r="A34" s="199" t="s">
        <v>133</v>
      </c>
      <c r="B34" s="199"/>
      <c r="C34" s="199"/>
      <c r="D34" s="199"/>
      <c r="E34" s="199"/>
      <c r="F34" s="199"/>
      <c r="G34" s="78">
        <v>28</v>
      </c>
      <c r="H34" s="79">
        <v>0</v>
      </c>
      <c r="I34" s="79">
        <v>0</v>
      </c>
    </row>
    <row r="35" spans="1:9" x14ac:dyDescent="0.25">
      <c r="A35" s="167" t="s">
        <v>113</v>
      </c>
      <c r="B35" s="167"/>
      <c r="C35" s="167"/>
      <c r="D35" s="167"/>
      <c r="E35" s="167"/>
      <c r="F35" s="167"/>
      <c r="G35" s="78">
        <v>29</v>
      </c>
      <c r="H35" s="79">
        <v>93504</v>
      </c>
      <c r="I35" s="79">
        <v>94260</v>
      </c>
    </row>
    <row r="36" spans="1:9" x14ac:dyDescent="0.25">
      <c r="A36" s="169" t="s">
        <v>367</v>
      </c>
      <c r="B36" s="169"/>
      <c r="C36" s="169"/>
      <c r="D36" s="169"/>
      <c r="E36" s="169"/>
      <c r="F36" s="169"/>
      <c r="G36" s="80">
        <v>30</v>
      </c>
      <c r="H36" s="81">
        <f>SUM(H37:H46)</f>
        <v>7198431</v>
      </c>
      <c r="I36" s="81">
        <f>SUM(I37:I46)</f>
        <v>11228644</v>
      </c>
    </row>
    <row r="37" spans="1:9" x14ac:dyDescent="0.25">
      <c r="A37" s="167" t="s">
        <v>134</v>
      </c>
      <c r="B37" s="167"/>
      <c r="C37" s="167"/>
      <c r="D37" s="167"/>
      <c r="E37" s="167"/>
      <c r="F37" s="167"/>
      <c r="G37" s="78">
        <v>31</v>
      </c>
      <c r="H37" s="79">
        <v>6844243</v>
      </c>
      <c r="I37" s="79">
        <v>10622909</v>
      </c>
    </row>
    <row r="38" spans="1:9" ht="25.15" customHeight="1" x14ac:dyDescent="0.25">
      <c r="A38" s="167" t="s">
        <v>135</v>
      </c>
      <c r="B38" s="167"/>
      <c r="C38" s="167"/>
      <c r="D38" s="167"/>
      <c r="E38" s="167"/>
      <c r="F38" s="167"/>
      <c r="G38" s="78">
        <v>32</v>
      </c>
      <c r="H38" s="79">
        <v>0</v>
      </c>
      <c r="I38" s="79">
        <v>0</v>
      </c>
    </row>
    <row r="39" spans="1:9" ht="28.15" customHeight="1" x14ac:dyDescent="0.25">
      <c r="A39" s="167" t="s">
        <v>136</v>
      </c>
      <c r="B39" s="167"/>
      <c r="C39" s="167"/>
      <c r="D39" s="167"/>
      <c r="E39" s="167"/>
      <c r="F39" s="167"/>
      <c r="G39" s="78">
        <v>33</v>
      </c>
      <c r="H39" s="79">
        <v>0</v>
      </c>
      <c r="I39" s="79">
        <v>0</v>
      </c>
    </row>
    <row r="40" spans="1:9" ht="28.15" customHeight="1" x14ac:dyDescent="0.25">
      <c r="A40" s="167" t="s">
        <v>137</v>
      </c>
      <c r="B40" s="167"/>
      <c r="C40" s="167"/>
      <c r="D40" s="167"/>
      <c r="E40" s="167"/>
      <c r="F40" s="167"/>
      <c r="G40" s="78">
        <v>34</v>
      </c>
      <c r="H40" s="79">
        <v>243248</v>
      </c>
      <c r="I40" s="79">
        <v>345577</v>
      </c>
    </row>
    <row r="41" spans="1:9" ht="22.9" customHeight="1" x14ac:dyDescent="0.25">
      <c r="A41" s="167" t="s">
        <v>138</v>
      </c>
      <c r="B41" s="167"/>
      <c r="C41" s="167"/>
      <c r="D41" s="167"/>
      <c r="E41" s="167"/>
      <c r="F41" s="167"/>
      <c r="G41" s="78">
        <v>35</v>
      </c>
      <c r="H41" s="79">
        <v>0</v>
      </c>
      <c r="I41" s="79">
        <v>0</v>
      </c>
    </row>
    <row r="42" spans="1:9" x14ac:dyDescent="0.25">
      <c r="A42" s="167" t="s">
        <v>139</v>
      </c>
      <c r="B42" s="167"/>
      <c r="C42" s="167"/>
      <c r="D42" s="167"/>
      <c r="E42" s="167"/>
      <c r="F42" s="167"/>
      <c r="G42" s="78">
        <v>36</v>
      </c>
      <c r="H42" s="79">
        <v>0</v>
      </c>
      <c r="I42" s="79">
        <v>0</v>
      </c>
    </row>
    <row r="43" spans="1:9" x14ac:dyDescent="0.25">
      <c r="A43" s="167" t="s">
        <v>140</v>
      </c>
      <c r="B43" s="167"/>
      <c r="C43" s="167"/>
      <c r="D43" s="167"/>
      <c r="E43" s="167"/>
      <c r="F43" s="167"/>
      <c r="G43" s="78">
        <v>37</v>
      </c>
      <c r="H43" s="79">
        <v>110940</v>
      </c>
      <c r="I43" s="79">
        <v>260158</v>
      </c>
    </row>
    <row r="44" spans="1:9" x14ac:dyDescent="0.25">
      <c r="A44" s="167" t="s">
        <v>141</v>
      </c>
      <c r="B44" s="167"/>
      <c r="C44" s="167"/>
      <c r="D44" s="167"/>
      <c r="E44" s="167"/>
      <c r="F44" s="167"/>
      <c r="G44" s="78">
        <v>38</v>
      </c>
      <c r="H44" s="79">
        <v>0</v>
      </c>
      <c r="I44" s="79">
        <v>0</v>
      </c>
    </row>
    <row r="45" spans="1:9" x14ac:dyDescent="0.25">
      <c r="A45" s="167" t="s">
        <v>142</v>
      </c>
      <c r="B45" s="167"/>
      <c r="C45" s="167"/>
      <c r="D45" s="167"/>
      <c r="E45" s="167"/>
      <c r="F45" s="167"/>
      <c r="G45" s="78">
        <v>39</v>
      </c>
      <c r="H45" s="79">
        <v>0</v>
      </c>
      <c r="I45" s="79">
        <v>0</v>
      </c>
    </row>
    <row r="46" spans="1:9" x14ac:dyDescent="0.25">
      <c r="A46" s="167" t="s">
        <v>143</v>
      </c>
      <c r="B46" s="167"/>
      <c r="C46" s="167"/>
      <c r="D46" s="167"/>
      <c r="E46" s="167"/>
      <c r="F46" s="167"/>
      <c r="G46" s="78">
        <v>40</v>
      </c>
      <c r="H46" s="79">
        <v>0</v>
      </c>
      <c r="I46" s="79">
        <v>0</v>
      </c>
    </row>
    <row r="47" spans="1:9" x14ac:dyDescent="0.25">
      <c r="A47" s="169" t="s">
        <v>368</v>
      </c>
      <c r="B47" s="169"/>
      <c r="C47" s="169"/>
      <c r="D47" s="169"/>
      <c r="E47" s="169"/>
      <c r="F47" s="169"/>
      <c r="G47" s="80">
        <v>41</v>
      </c>
      <c r="H47" s="81">
        <f>SUM(H48:H54)</f>
        <v>40351</v>
      </c>
      <c r="I47" s="81">
        <f>SUM(I48:I54)</f>
        <v>74978</v>
      </c>
    </row>
    <row r="48" spans="1:9" ht="23.5" customHeight="1" x14ac:dyDescent="0.25">
      <c r="A48" s="167" t="s">
        <v>144</v>
      </c>
      <c r="B48" s="167"/>
      <c r="C48" s="167"/>
      <c r="D48" s="167"/>
      <c r="E48" s="167"/>
      <c r="F48" s="167"/>
      <c r="G48" s="78">
        <v>42</v>
      </c>
      <c r="H48" s="79">
        <v>25852</v>
      </c>
      <c r="I48" s="79">
        <v>65574</v>
      </c>
    </row>
    <row r="49" spans="1:9" x14ac:dyDescent="0.25">
      <c r="A49" s="191" t="s">
        <v>145</v>
      </c>
      <c r="B49" s="191"/>
      <c r="C49" s="191"/>
      <c r="D49" s="191"/>
      <c r="E49" s="191"/>
      <c r="F49" s="191"/>
      <c r="G49" s="78">
        <v>43</v>
      </c>
      <c r="H49" s="79">
        <v>0</v>
      </c>
      <c r="I49" s="79">
        <v>0</v>
      </c>
    </row>
    <row r="50" spans="1:9" x14ac:dyDescent="0.25">
      <c r="A50" s="191" t="s">
        <v>146</v>
      </c>
      <c r="B50" s="191"/>
      <c r="C50" s="191"/>
      <c r="D50" s="191"/>
      <c r="E50" s="191"/>
      <c r="F50" s="191"/>
      <c r="G50" s="78">
        <v>44</v>
      </c>
      <c r="H50" s="79">
        <v>9305</v>
      </c>
      <c r="I50" s="79">
        <v>9404</v>
      </c>
    </row>
    <row r="51" spans="1:9" x14ac:dyDescent="0.25">
      <c r="A51" s="191" t="s">
        <v>147</v>
      </c>
      <c r="B51" s="191"/>
      <c r="C51" s="191"/>
      <c r="D51" s="191"/>
      <c r="E51" s="191"/>
      <c r="F51" s="191"/>
      <c r="G51" s="78">
        <v>45</v>
      </c>
      <c r="H51" s="79">
        <v>5</v>
      </c>
      <c r="I51" s="79">
        <v>0</v>
      </c>
    </row>
    <row r="52" spans="1:9" x14ac:dyDescent="0.25">
      <c r="A52" s="191" t="s">
        <v>148</v>
      </c>
      <c r="B52" s="191"/>
      <c r="C52" s="191"/>
      <c r="D52" s="191"/>
      <c r="E52" s="191"/>
      <c r="F52" s="191"/>
      <c r="G52" s="78">
        <v>46</v>
      </c>
      <c r="H52" s="79">
        <v>0</v>
      </c>
      <c r="I52" s="79">
        <v>0</v>
      </c>
    </row>
    <row r="53" spans="1:9" x14ac:dyDescent="0.25">
      <c r="A53" s="191" t="s">
        <v>149</v>
      </c>
      <c r="B53" s="191"/>
      <c r="C53" s="191"/>
      <c r="D53" s="191"/>
      <c r="E53" s="191"/>
      <c r="F53" s="191"/>
      <c r="G53" s="78">
        <v>47</v>
      </c>
      <c r="H53" s="79">
        <v>5189</v>
      </c>
      <c r="I53" s="79">
        <v>0</v>
      </c>
    </row>
    <row r="54" spans="1:9" x14ac:dyDescent="0.25">
      <c r="A54" s="191" t="s">
        <v>150</v>
      </c>
      <c r="B54" s="191"/>
      <c r="C54" s="191"/>
      <c r="D54" s="191"/>
      <c r="E54" s="191"/>
      <c r="F54" s="191"/>
      <c r="G54" s="78">
        <v>48</v>
      </c>
      <c r="H54" s="79">
        <v>0</v>
      </c>
      <c r="I54" s="79">
        <v>0</v>
      </c>
    </row>
    <row r="55" spans="1:9" ht="30.65" customHeight="1" x14ac:dyDescent="0.25">
      <c r="A55" s="187" t="s">
        <v>151</v>
      </c>
      <c r="B55" s="187"/>
      <c r="C55" s="187"/>
      <c r="D55" s="187"/>
      <c r="E55" s="187"/>
      <c r="F55" s="187"/>
      <c r="G55" s="78">
        <v>49</v>
      </c>
      <c r="H55" s="79">
        <v>0</v>
      </c>
      <c r="I55" s="79">
        <v>0</v>
      </c>
    </row>
    <row r="56" spans="1:9" x14ac:dyDescent="0.25">
      <c r="A56" s="187" t="s">
        <v>152</v>
      </c>
      <c r="B56" s="187"/>
      <c r="C56" s="187"/>
      <c r="D56" s="187"/>
      <c r="E56" s="187"/>
      <c r="F56" s="187"/>
      <c r="G56" s="78">
        <v>50</v>
      </c>
      <c r="H56" s="79">
        <v>0</v>
      </c>
      <c r="I56" s="79">
        <v>0</v>
      </c>
    </row>
    <row r="57" spans="1:9" ht="28.9" customHeight="1" x14ac:dyDescent="0.25">
      <c r="A57" s="187" t="s">
        <v>153</v>
      </c>
      <c r="B57" s="187"/>
      <c r="C57" s="187"/>
      <c r="D57" s="187"/>
      <c r="E57" s="187"/>
      <c r="F57" s="187"/>
      <c r="G57" s="78">
        <v>51</v>
      </c>
      <c r="H57" s="79">
        <v>0</v>
      </c>
      <c r="I57" s="79">
        <v>0</v>
      </c>
    </row>
    <row r="58" spans="1:9" x14ac:dyDescent="0.25">
      <c r="A58" s="187" t="s">
        <v>154</v>
      </c>
      <c r="B58" s="187"/>
      <c r="C58" s="187"/>
      <c r="D58" s="187"/>
      <c r="E58" s="187"/>
      <c r="F58" s="187"/>
      <c r="G58" s="78">
        <v>52</v>
      </c>
      <c r="H58" s="79">
        <v>0</v>
      </c>
      <c r="I58" s="79">
        <v>0</v>
      </c>
    </row>
    <row r="59" spans="1:9" x14ac:dyDescent="0.25">
      <c r="A59" s="169" t="s">
        <v>369</v>
      </c>
      <c r="B59" s="169"/>
      <c r="C59" s="169"/>
      <c r="D59" s="169"/>
      <c r="E59" s="169"/>
      <c r="F59" s="169"/>
      <c r="G59" s="80">
        <v>53</v>
      </c>
      <c r="H59" s="81">
        <f>H7+H36+H55+H56</f>
        <v>22622851</v>
      </c>
      <c r="I59" s="81">
        <f>I7+I36+I55+I56</f>
        <v>34853813</v>
      </c>
    </row>
    <row r="60" spans="1:9" x14ac:dyDescent="0.25">
      <c r="A60" s="169" t="s">
        <v>370</v>
      </c>
      <c r="B60" s="169"/>
      <c r="C60" s="169"/>
      <c r="D60" s="169"/>
      <c r="E60" s="169"/>
      <c r="F60" s="169"/>
      <c r="G60" s="80">
        <v>54</v>
      </c>
      <c r="H60" s="81">
        <f>H13+H47+H57+H58</f>
        <v>13965581</v>
      </c>
      <c r="I60" s="81">
        <f>I13+I47+I57+I58</f>
        <v>22434980</v>
      </c>
    </row>
    <row r="61" spans="1:9" x14ac:dyDescent="0.25">
      <c r="A61" s="169" t="s">
        <v>372</v>
      </c>
      <c r="B61" s="169"/>
      <c r="C61" s="169"/>
      <c r="D61" s="169"/>
      <c r="E61" s="169"/>
      <c r="F61" s="169"/>
      <c r="G61" s="80">
        <v>55</v>
      </c>
      <c r="H61" s="81">
        <f>H59-H60</f>
        <v>8657270</v>
      </c>
      <c r="I61" s="81">
        <f>I59-I60</f>
        <v>12418833</v>
      </c>
    </row>
    <row r="62" spans="1:9" x14ac:dyDescent="0.25">
      <c r="A62" s="200" t="s">
        <v>373</v>
      </c>
      <c r="B62" s="200"/>
      <c r="C62" s="200"/>
      <c r="D62" s="200"/>
      <c r="E62" s="200"/>
      <c r="F62" s="200"/>
      <c r="G62" s="80">
        <v>56</v>
      </c>
      <c r="H62" s="81">
        <f>+IF((H59-H60)&gt;0,(H59-H60),0)</f>
        <v>8657270</v>
      </c>
      <c r="I62" s="81">
        <f>+IF((I59-I60)&gt;0,(I59-I60),0)</f>
        <v>12418833</v>
      </c>
    </row>
    <row r="63" spans="1:9" x14ac:dyDescent="0.25">
      <c r="A63" s="200" t="s">
        <v>374</v>
      </c>
      <c r="B63" s="200"/>
      <c r="C63" s="200"/>
      <c r="D63" s="200"/>
      <c r="E63" s="200"/>
      <c r="F63" s="200"/>
      <c r="G63" s="80">
        <v>57</v>
      </c>
      <c r="H63" s="81">
        <f>+IF((H59-H60)&lt;0,(H59-H60),0)</f>
        <v>0</v>
      </c>
      <c r="I63" s="81">
        <f>+IF((I59-I60)&lt;0,(I59-I60),0)</f>
        <v>0</v>
      </c>
    </row>
    <row r="64" spans="1:9" x14ac:dyDescent="0.25">
      <c r="A64" s="187" t="s">
        <v>114</v>
      </c>
      <c r="B64" s="187"/>
      <c r="C64" s="187"/>
      <c r="D64" s="187"/>
      <c r="E64" s="187"/>
      <c r="F64" s="187"/>
      <c r="G64" s="78">
        <v>58</v>
      </c>
      <c r="H64" s="79">
        <v>342307</v>
      </c>
      <c r="I64" s="79">
        <v>333876</v>
      </c>
    </row>
    <row r="65" spans="1:9" x14ac:dyDescent="0.25">
      <c r="A65" s="169" t="s">
        <v>375</v>
      </c>
      <c r="B65" s="169"/>
      <c r="C65" s="169"/>
      <c r="D65" s="169"/>
      <c r="E65" s="169"/>
      <c r="F65" s="169"/>
      <c r="G65" s="80">
        <v>59</v>
      </c>
      <c r="H65" s="81">
        <f>H61-H64</f>
        <v>8314963</v>
      </c>
      <c r="I65" s="81">
        <f>I61-I64</f>
        <v>12084957</v>
      </c>
    </row>
    <row r="66" spans="1:9" x14ac:dyDescent="0.25">
      <c r="A66" s="200" t="s">
        <v>376</v>
      </c>
      <c r="B66" s="200"/>
      <c r="C66" s="200"/>
      <c r="D66" s="200"/>
      <c r="E66" s="200"/>
      <c r="F66" s="200"/>
      <c r="G66" s="80">
        <v>60</v>
      </c>
      <c r="H66" s="81">
        <f>+IF((H61-H64)&gt;0,(H61-H64),0)</f>
        <v>8314963</v>
      </c>
      <c r="I66" s="81">
        <f>+IF((I61-I64)&gt;0,(I61-I64),0)</f>
        <v>12084957</v>
      </c>
    </row>
    <row r="67" spans="1:9" x14ac:dyDescent="0.25">
      <c r="A67" s="200" t="s">
        <v>377</v>
      </c>
      <c r="B67" s="200"/>
      <c r="C67" s="200"/>
      <c r="D67" s="200"/>
      <c r="E67" s="200"/>
      <c r="F67" s="200"/>
      <c r="G67" s="80">
        <v>61</v>
      </c>
      <c r="H67" s="81">
        <f>+IF((H61-H64)&lt;0,(H61-H64),0)</f>
        <v>0</v>
      </c>
      <c r="I67" s="81">
        <f>+IF((I61-I64)&lt;0,(I61-I64),0)</f>
        <v>0</v>
      </c>
    </row>
    <row r="68" spans="1:9" x14ac:dyDescent="0.25">
      <c r="A68" s="189" t="s">
        <v>155</v>
      </c>
      <c r="B68" s="189"/>
      <c r="C68" s="189"/>
      <c r="D68" s="189"/>
      <c r="E68" s="189"/>
      <c r="F68" s="189"/>
      <c r="G68" s="201"/>
      <c r="H68" s="201"/>
      <c r="I68" s="201"/>
    </row>
    <row r="69" spans="1:9" ht="25.9" customHeight="1" x14ac:dyDescent="0.25">
      <c r="A69" s="169" t="s">
        <v>378</v>
      </c>
      <c r="B69" s="169"/>
      <c r="C69" s="169"/>
      <c r="D69" s="169"/>
      <c r="E69" s="169"/>
      <c r="F69" s="169"/>
      <c r="G69" s="80">
        <v>62</v>
      </c>
      <c r="H69" s="81">
        <f>H70-H71</f>
        <v>0</v>
      </c>
      <c r="I69" s="81">
        <f>I70-I71</f>
        <v>0</v>
      </c>
    </row>
    <row r="70" spans="1:9" x14ac:dyDescent="0.25">
      <c r="A70" s="191" t="s">
        <v>156</v>
      </c>
      <c r="B70" s="191"/>
      <c r="C70" s="191"/>
      <c r="D70" s="191"/>
      <c r="E70" s="191"/>
      <c r="F70" s="191"/>
      <c r="G70" s="78">
        <v>63</v>
      </c>
      <c r="H70" s="79">
        <v>0</v>
      </c>
      <c r="I70" s="79">
        <v>0</v>
      </c>
    </row>
    <row r="71" spans="1:9" x14ac:dyDescent="0.25">
      <c r="A71" s="191" t="s">
        <v>157</v>
      </c>
      <c r="B71" s="191"/>
      <c r="C71" s="191"/>
      <c r="D71" s="191"/>
      <c r="E71" s="191"/>
      <c r="F71" s="191"/>
      <c r="G71" s="78">
        <v>64</v>
      </c>
      <c r="H71" s="79">
        <v>0</v>
      </c>
      <c r="I71" s="79">
        <v>0</v>
      </c>
    </row>
    <row r="72" spans="1:9" x14ac:dyDescent="0.25">
      <c r="A72" s="187" t="s">
        <v>158</v>
      </c>
      <c r="B72" s="187"/>
      <c r="C72" s="187"/>
      <c r="D72" s="187"/>
      <c r="E72" s="187"/>
      <c r="F72" s="187"/>
      <c r="G72" s="78">
        <v>65</v>
      </c>
      <c r="H72" s="79">
        <v>0</v>
      </c>
      <c r="I72" s="79">
        <v>0</v>
      </c>
    </row>
    <row r="73" spans="1:9" x14ac:dyDescent="0.25">
      <c r="A73" s="200" t="s">
        <v>379</v>
      </c>
      <c r="B73" s="200"/>
      <c r="C73" s="200"/>
      <c r="D73" s="200"/>
      <c r="E73" s="200"/>
      <c r="F73" s="200"/>
      <c r="G73" s="80">
        <v>66</v>
      </c>
      <c r="H73" s="87">
        <v>0</v>
      </c>
      <c r="I73" s="87">
        <v>0</v>
      </c>
    </row>
    <row r="74" spans="1:9" x14ac:dyDescent="0.25">
      <c r="A74" s="200" t="s">
        <v>380</v>
      </c>
      <c r="B74" s="200"/>
      <c r="C74" s="200"/>
      <c r="D74" s="200"/>
      <c r="E74" s="200"/>
      <c r="F74" s="200"/>
      <c r="G74" s="80">
        <v>67</v>
      </c>
      <c r="H74" s="87">
        <v>0</v>
      </c>
      <c r="I74" s="87">
        <v>0</v>
      </c>
    </row>
    <row r="75" spans="1:9" x14ac:dyDescent="0.25">
      <c r="A75" s="189" t="s">
        <v>159</v>
      </c>
      <c r="B75" s="189"/>
      <c r="C75" s="189"/>
      <c r="D75" s="189"/>
      <c r="E75" s="189"/>
      <c r="F75" s="189"/>
      <c r="G75" s="201"/>
      <c r="H75" s="201"/>
      <c r="I75" s="201"/>
    </row>
    <row r="76" spans="1:9" x14ac:dyDescent="0.25">
      <c r="A76" s="169" t="s">
        <v>381</v>
      </c>
      <c r="B76" s="169"/>
      <c r="C76" s="169"/>
      <c r="D76" s="169"/>
      <c r="E76" s="169"/>
      <c r="F76" s="169"/>
      <c r="G76" s="80">
        <v>68</v>
      </c>
      <c r="H76" s="87">
        <v>0</v>
      </c>
      <c r="I76" s="87">
        <v>0</v>
      </c>
    </row>
    <row r="77" spans="1:9" x14ac:dyDescent="0.25">
      <c r="A77" s="212" t="s">
        <v>382</v>
      </c>
      <c r="B77" s="212"/>
      <c r="C77" s="212"/>
      <c r="D77" s="212"/>
      <c r="E77" s="212"/>
      <c r="F77" s="212"/>
      <c r="G77" s="88">
        <v>69</v>
      </c>
      <c r="H77" s="89">
        <v>0</v>
      </c>
      <c r="I77" s="89">
        <v>0</v>
      </c>
    </row>
    <row r="78" spans="1:9" x14ac:dyDescent="0.25">
      <c r="A78" s="212" t="s">
        <v>383</v>
      </c>
      <c r="B78" s="212"/>
      <c r="C78" s="212"/>
      <c r="D78" s="212"/>
      <c r="E78" s="212"/>
      <c r="F78" s="212"/>
      <c r="G78" s="88">
        <v>70</v>
      </c>
      <c r="H78" s="89">
        <v>0</v>
      </c>
      <c r="I78" s="89">
        <v>0</v>
      </c>
    </row>
    <row r="79" spans="1:9" x14ac:dyDescent="0.25">
      <c r="A79" s="169" t="s">
        <v>384</v>
      </c>
      <c r="B79" s="169"/>
      <c r="C79" s="169"/>
      <c r="D79" s="169"/>
      <c r="E79" s="169"/>
      <c r="F79" s="169"/>
      <c r="G79" s="80">
        <v>71</v>
      </c>
      <c r="H79" s="87">
        <v>0</v>
      </c>
      <c r="I79" s="87">
        <v>0</v>
      </c>
    </row>
    <row r="80" spans="1:9" x14ac:dyDescent="0.25">
      <c r="A80" s="169" t="s">
        <v>385</v>
      </c>
      <c r="B80" s="169"/>
      <c r="C80" s="169"/>
      <c r="D80" s="169"/>
      <c r="E80" s="169"/>
      <c r="F80" s="169"/>
      <c r="G80" s="80">
        <v>72</v>
      </c>
      <c r="H80" s="87">
        <v>0</v>
      </c>
      <c r="I80" s="87">
        <v>0</v>
      </c>
    </row>
    <row r="81" spans="1:9" x14ac:dyDescent="0.25">
      <c r="A81" s="200" t="s">
        <v>386</v>
      </c>
      <c r="B81" s="200"/>
      <c r="C81" s="200"/>
      <c r="D81" s="200"/>
      <c r="E81" s="200"/>
      <c r="F81" s="200"/>
      <c r="G81" s="80">
        <v>73</v>
      </c>
      <c r="H81" s="87">
        <v>0</v>
      </c>
      <c r="I81" s="87">
        <v>0</v>
      </c>
    </row>
    <row r="82" spans="1:9" x14ac:dyDescent="0.25">
      <c r="A82" s="200" t="s">
        <v>387</v>
      </c>
      <c r="B82" s="200"/>
      <c r="C82" s="200"/>
      <c r="D82" s="200"/>
      <c r="E82" s="200"/>
      <c r="F82" s="200"/>
      <c r="G82" s="80">
        <v>74</v>
      </c>
      <c r="H82" s="87">
        <v>0</v>
      </c>
      <c r="I82" s="87">
        <v>0</v>
      </c>
    </row>
    <row r="83" spans="1:9" x14ac:dyDescent="0.25">
      <c r="A83" s="189" t="s">
        <v>115</v>
      </c>
      <c r="B83" s="189"/>
      <c r="C83" s="189"/>
      <c r="D83" s="189"/>
      <c r="E83" s="189"/>
      <c r="F83" s="189"/>
      <c r="G83" s="201"/>
      <c r="H83" s="201"/>
      <c r="I83" s="201"/>
    </row>
    <row r="84" spans="1:9" x14ac:dyDescent="0.25">
      <c r="A84" s="202" t="s">
        <v>388</v>
      </c>
      <c r="B84" s="202"/>
      <c r="C84" s="202"/>
      <c r="D84" s="202"/>
      <c r="E84" s="202"/>
      <c r="F84" s="202"/>
      <c r="G84" s="80">
        <v>75</v>
      </c>
      <c r="H84" s="90">
        <f>H85+H86</f>
        <v>0</v>
      </c>
      <c r="I84" s="90">
        <f>I85+I86</f>
        <v>0</v>
      </c>
    </row>
    <row r="85" spans="1:9" x14ac:dyDescent="0.25">
      <c r="A85" s="203" t="s">
        <v>160</v>
      </c>
      <c r="B85" s="203"/>
      <c r="C85" s="203"/>
      <c r="D85" s="203"/>
      <c r="E85" s="203"/>
      <c r="F85" s="203"/>
      <c r="G85" s="78">
        <v>76</v>
      </c>
      <c r="H85" s="91">
        <v>0</v>
      </c>
      <c r="I85" s="91">
        <v>0</v>
      </c>
    </row>
    <row r="86" spans="1:9" x14ac:dyDescent="0.25">
      <c r="A86" s="203" t="s">
        <v>161</v>
      </c>
      <c r="B86" s="203"/>
      <c r="C86" s="203"/>
      <c r="D86" s="203"/>
      <c r="E86" s="203"/>
      <c r="F86" s="203"/>
      <c r="G86" s="78">
        <v>77</v>
      </c>
      <c r="H86" s="91">
        <v>0</v>
      </c>
      <c r="I86" s="91">
        <v>0</v>
      </c>
    </row>
    <row r="87" spans="1:9" x14ac:dyDescent="0.25">
      <c r="A87" s="209" t="s">
        <v>117</v>
      </c>
      <c r="B87" s="209"/>
      <c r="C87" s="209"/>
      <c r="D87" s="209"/>
      <c r="E87" s="209"/>
      <c r="F87" s="209"/>
      <c r="G87" s="210"/>
      <c r="H87" s="210"/>
      <c r="I87" s="210"/>
    </row>
    <row r="88" spans="1:9" x14ac:dyDescent="0.25">
      <c r="A88" s="211" t="s">
        <v>162</v>
      </c>
      <c r="B88" s="211"/>
      <c r="C88" s="211"/>
      <c r="D88" s="211"/>
      <c r="E88" s="211"/>
      <c r="F88" s="211"/>
      <c r="G88" s="78">
        <v>78</v>
      </c>
      <c r="H88" s="91">
        <v>8314963</v>
      </c>
      <c r="I88" s="91">
        <v>12084957</v>
      </c>
    </row>
    <row r="89" spans="1:9" ht="29.25" customHeight="1" x14ac:dyDescent="0.25">
      <c r="A89" s="208" t="s">
        <v>433</v>
      </c>
      <c r="B89" s="208"/>
      <c r="C89" s="208"/>
      <c r="D89" s="208"/>
      <c r="E89" s="208"/>
      <c r="F89" s="208"/>
      <c r="G89" s="80">
        <v>79</v>
      </c>
      <c r="H89" s="90">
        <f>H90+H97</f>
        <v>0</v>
      </c>
      <c r="I89" s="90">
        <f>I90+I97</f>
        <v>0</v>
      </c>
    </row>
    <row r="90" spans="1:9" ht="24.65" customHeight="1" x14ac:dyDescent="0.25">
      <c r="A90" s="204" t="s">
        <v>441</v>
      </c>
      <c r="B90" s="204"/>
      <c r="C90" s="204"/>
      <c r="D90" s="204"/>
      <c r="E90" s="204"/>
      <c r="F90" s="204"/>
      <c r="G90" s="80">
        <v>80</v>
      </c>
      <c r="H90" s="90">
        <f>SUM(H91:H95)</f>
        <v>0</v>
      </c>
      <c r="I90" s="90">
        <f>SUM(I91:I95)</f>
        <v>0</v>
      </c>
    </row>
    <row r="91" spans="1:9" ht="24.65" customHeight="1" x14ac:dyDescent="0.25">
      <c r="A91" s="191" t="s">
        <v>351</v>
      </c>
      <c r="B91" s="191"/>
      <c r="C91" s="191"/>
      <c r="D91" s="191"/>
      <c r="E91" s="191"/>
      <c r="F91" s="191"/>
      <c r="G91" s="80">
        <v>81</v>
      </c>
      <c r="H91" s="91">
        <v>0</v>
      </c>
      <c r="I91" s="91">
        <v>0</v>
      </c>
    </row>
    <row r="92" spans="1:9" ht="39" customHeight="1" x14ac:dyDescent="0.25">
      <c r="A92" s="191" t="s">
        <v>352</v>
      </c>
      <c r="B92" s="191"/>
      <c r="C92" s="191"/>
      <c r="D92" s="191"/>
      <c r="E92" s="191"/>
      <c r="F92" s="191"/>
      <c r="G92" s="80">
        <v>82</v>
      </c>
      <c r="H92" s="91">
        <v>0</v>
      </c>
      <c r="I92" s="91">
        <v>0</v>
      </c>
    </row>
    <row r="93" spans="1:9" ht="44.25" customHeight="1" x14ac:dyDescent="0.25">
      <c r="A93" s="191" t="s">
        <v>353</v>
      </c>
      <c r="B93" s="191"/>
      <c r="C93" s="191"/>
      <c r="D93" s="191"/>
      <c r="E93" s="191"/>
      <c r="F93" s="191"/>
      <c r="G93" s="80">
        <v>83</v>
      </c>
      <c r="H93" s="91">
        <v>0</v>
      </c>
      <c r="I93" s="91">
        <v>0</v>
      </c>
    </row>
    <row r="94" spans="1:9" ht="16.5" customHeight="1" x14ac:dyDescent="0.25">
      <c r="A94" s="191" t="s">
        <v>354</v>
      </c>
      <c r="B94" s="191"/>
      <c r="C94" s="191"/>
      <c r="D94" s="191"/>
      <c r="E94" s="191"/>
      <c r="F94" s="191"/>
      <c r="G94" s="80">
        <v>84</v>
      </c>
      <c r="H94" s="91">
        <v>0</v>
      </c>
      <c r="I94" s="91">
        <v>0</v>
      </c>
    </row>
    <row r="95" spans="1:9" ht="13.5" customHeight="1" x14ac:dyDescent="0.25">
      <c r="A95" s="191" t="s">
        <v>355</v>
      </c>
      <c r="B95" s="191"/>
      <c r="C95" s="191"/>
      <c r="D95" s="191"/>
      <c r="E95" s="191"/>
      <c r="F95" s="191"/>
      <c r="G95" s="80">
        <v>85</v>
      </c>
      <c r="H95" s="91">
        <v>0</v>
      </c>
      <c r="I95" s="91">
        <v>0</v>
      </c>
    </row>
    <row r="96" spans="1:9" ht="24.65" customHeight="1" x14ac:dyDescent="0.25">
      <c r="A96" s="191" t="s">
        <v>356</v>
      </c>
      <c r="B96" s="191"/>
      <c r="C96" s="191"/>
      <c r="D96" s="191"/>
      <c r="E96" s="191"/>
      <c r="F96" s="191"/>
      <c r="G96" s="80">
        <v>86</v>
      </c>
      <c r="H96" s="91">
        <v>0</v>
      </c>
      <c r="I96" s="91">
        <v>0</v>
      </c>
    </row>
    <row r="97" spans="1:9" ht="24.65" customHeight="1" x14ac:dyDescent="0.25">
      <c r="A97" s="204" t="s">
        <v>434</v>
      </c>
      <c r="B97" s="204"/>
      <c r="C97" s="204"/>
      <c r="D97" s="204"/>
      <c r="E97" s="204"/>
      <c r="F97" s="204"/>
      <c r="G97" s="80">
        <v>87</v>
      </c>
      <c r="H97" s="90">
        <f>SUM(H98:H105)</f>
        <v>0</v>
      </c>
      <c r="I97" s="90">
        <f>SUM(I98:I105)</f>
        <v>0</v>
      </c>
    </row>
    <row r="98" spans="1:9" x14ac:dyDescent="0.25">
      <c r="A98" s="191" t="s">
        <v>163</v>
      </c>
      <c r="B98" s="191"/>
      <c r="C98" s="191"/>
      <c r="D98" s="191"/>
      <c r="E98" s="191"/>
      <c r="F98" s="191"/>
      <c r="G98" s="78">
        <v>88</v>
      </c>
      <c r="H98" s="91">
        <v>0</v>
      </c>
      <c r="I98" s="91">
        <v>0</v>
      </c>
    </row>
    <row r="99" spans="1:9" ht="35.25" customHeight="1" x14ac:dyDescent="0.25">
      <c r="A99" s="191" t="s">
        <v>357</v>
      </c>
      <c r="B99" s="191"/>
      <c r="C99" s="191"/>
      <c r="D99" s="191"/>
      <c r="E99" s="191"/>
      <c r="F99" s="191"/>
      <c r="G99" s="78">
        <v>89</v>
      </c>
      <c r="H99" s="91">
        <v>0</v>
      </c>
      <c r="I99" s="91">
        <v>0</v>
      </c>
    </row>
    <row r="100" spans="1:9" x14ac:dyDescent="0.25">
      <c r="A100" s="191" t="s">
        <v>358</v>
      </c>
      <c r="B100" s="191"/>
      <c r="C100" s="191"/>
      <c r="D100" s="191"/>
      <c r="E100" s="191"/>
      <c r="F100" s="191"/>
      <c r="G100" s="78">
        <v>90</v>
      </c>
      <c r="H100" s="91">
        <v>0</v>
      </c>
      <c r="I100" s="91">
        <v>0</v>
      </c>
    </row>
    <row r="101" spans="1:9" ht="33.75" customHeight="1" x14ac:dyDescent="0.25">
      <c r="A101" s="191" t="s">
        <v>359</v>
      </c>
      <c r="B101" s="191"/>
      <c r="C101" s="191"/>
      <c r="D101" s="191"/>
      <c r="E101" s="191"/>
      <c r="F101" s="191"/>
      <c r="G101" s="78">
        <v>91</v>
      </c>
      <c r="H101" s="91">
        <v>0</v>
      </c>
      <c r="I101" s="91">
        <v>0</v>
      </c>
    </row>
    <row r="102" spans="1:9" ht="29.25" customHeight="1" x14ac:dyDescent="0.25">
      <c r="A102" s="191" t="s">
        <v>360</v>
      </c>
      <c r="B102" s="191"/>
      <c r="C102" s="191"/>
      <c r="D102" s="191"/>
      <c r="E102" s="191"/>
      <c r="F102" s="191"/>
      <c r="G102" s="78">
        <v>92</v>
      </c>
      <c r="H102" s="91">
        <v>0</v>
      </c>
      <c r="I102" s="91">
        <v>0</v>
      </c>
    </row>
    <row r="103" spans="1:9" x14ac:dyDescent="0.25">
      <c r="A103" s="191" t="s">
        <v>361</v>
      </c>
      <c r="B103" s="191"/>
      <c r="C103" s="191"/>
      <c r="D103" s="191"/>
      <c r="E103" s="191"/>
      <c r="F103" s="191"/>
      <c r="G103" s="78">
        <v>93</v>
      </c>
      <c r="H103" s="91">
        <v>0</v>
      </c>
      <c r="I103" s="91">
        <v>0</v>
      </c>
    </row>
    <row r="104" spans="1:9" ht="24.75" customHeight="1" x14ac:dyDescent="0.25">
      <c r="A104" s="191" t="s">
        <v>362</v>
      </c>
      <c r="B104" s="191"/>
      <c r="C104" s="191"/>
      <c r="D104" s="191"/>
      <c r="E104" s="191"/>
      <c r="F104" s="191"/>
      <c r="G104" s="78">
        <v>94</v>
      </c>
      <c r="H104" s="91">
        <v>0</v>
      </c>
      <c r="I104" s="91">
        <v>0</v>
      </c>
    </row>
    <row r="105" spans="1:9" ht="15.75" customHeight="1" x14ac:dyDescent="0.25">
      <c r="A105" s="191" t="s">
        <v>363</v>
      </c>
      <c r="B105" s="191"/>
      <c r="C105" s="191"/>
      <c r="D105" s="191"/>
      <c r="E105" s="191"/>
      <c r="F105" s="191"/>
      <c r="G105" s="78">
        <v>95</v>
      </c>
      <c r="H105" s="91">
        <v>0</v>
      </c>
      <c r="I105" s="91">
        <v>0</v>
      </c>
    </row>
    <row r="106" spans="1:9" ht="24.75" customHeight="1" x14ac:dyDescent="0.25">
      <c r="A106" s="191" t="s">
        <v>364</v>
      </c>
      <c r="B106" s="191"/>
      <c r="C106" s="191"/>
      <c r="D106" s="191"/>
      <c r="E106" s="191"/>
      <c r="F106" s="191"/>
      <c r="G106" s="78">
        <v>96</v>
      </c>
      <c r="H106" s="91">
        <v>0</v>
      </c>
      <c r="I106" s="91">
        <v>0</v>
      </c>
    </row>
    <row r="107" spans="1:9" ht="27.65" customHeight="1" x14ac:dyDescent="0.25">
      <c r="A107" s="208" t="s">
        <v>436</v>
      </c>
      <c r="B107" s="208"/>
      <c r="C107" s="208"/>
      <c r="D107" s="208"/>
      <c r="E107" s="208"/>
      <c r="F107" s="208"/>
      <c r="G107" s="80">
        <v>97</v>
      </c>
      <c r="H107" s="90">
        <f>H90+H97-H106-H96</f>
        <v>0</v>
      </c>
      <c r="I107" s="90">
        <f>I90+I97-I106-I96</f>
        <v>0</v>
      </c>
    </row>
    <row r="108" spans="1:9" x14ac:dyDescent="0.25">
      <c r="A108" s="208" t="s">
        <v>371</v>
      </c>
      <c r="B108" s="208"/>
      <c r="C108" s="208"/>
      <c r="D108" s="208"/>
      <c r="E108" s="208"/>
      <c r="F108" s="208"/>
      <c r="G108" s="80">
        <v>98</v>
      </c>
      <c r="H108" s="90">
        <f>H88+H107</f>
        <v>8314963</v>
      </c>
      <c r="I108" s="90">
        <f>I88+I107</f>
        <v>12084957</v>
      </c>
    </row>
    <row r="109" spans="1:9" x14ac:dyDescent="0.25">
      <c r="A109" s="189" t="s">
        <v>164</v>
      </c>
      <c r="B109" s="189"/>
      <c r="C109" s="189"/>
      <c r="D109" s="189"/>
      <c r="E109" s="189"/>
      <c r="F109" s="189"/>
      <c r="G109" s="201"/>
      <c r="H109" s="201"/>
      <c r="I109" s="201"/>
    </row>
    <row r="110" spans="1:9" ht="24.75" customHeight="1" x14ac:dyDescent="0.25">
      <c r="A110" s="202" t="s">
        <v>435</v>
      </c>
      <c r="B110" s="202"/>
      <c r="C110" s="202"/>
      <c r="D110" s="202"/>
      <c r="E110" s="202"/>
      <c r="F110" s="202"/>
      <c r="G110" s="80">
        <v>99</v>
      </c>
      <c r="H110" s="90">
        <f>H111+H112</f>
        <v>0</v>
      </c>
      <c r="I110" s="90">
        <f>I111+I112</f>
        <v>0</v>
      </c>
    </row>
    <row r="111" spans="1:9" x14ac:dyDescent="0.25">
      <c r="A111" s="203" t="s">
        <v>116</v>
      </c>
      <c r="B111" s="203"/>
      <c r="C111" s="203"/>
      <c r="D111" s="203"/>
      <c r="E111" s="203"/>
      <c r="F111" s="203"/>
      <c r="G111" s="78">
        <v>100</v>
      </c>
      <c r="H111" s="91">
        <v>0</v>
      </c>
      <c r="I111" s="91">
        <v>0</v>
      </c>
    </row>
    <row r="112" spans="1:9" x14ac:dyDescent="0.25">
      <c r="A112" s="203" t="s">
        <v>165</v>
      </c>
      <c r="B112" s="203"/>
      <c r="C112" s="203"/>
      <c r="D112" s="203"/>
      <c r="E112" s="203"/>
      <c r="F112" s="203"/>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45" zoomScale="110" zoomScaleNormal="100" workbookViewId="0">
      <selection activeCell="I61" sqref="I61"/>
    </sheetView>
  </sheetViews>
  <sheetFormatPr defaultColWidth="9.1796875" defaultRowHeight="12.5" x14ac:dyDescent="0.25"/>
  <cols>
    <col min="1" max="6" width="9.1796875" style="2"/>
    <col min="7" max="7" width="9.1796875" style="11"/>
    <col min="8" max="9" width="16.26953125" style="30" customWidth="1"/>
    <col min="10" max="16384" width="9.1796875" style="2"/>
  </cols>
  <sheetData>
    <row r="1" spans="1:9" x14ac:dyDescent="0.25">
      <c r="A1" s="198" t="s">
        <v>166</v>
      </c>
      <c r="B1" s="213"/>
      <c r="C1" s="213"/>
      <c r="D1" s="213"/>
      <c r="E1" s="213"/>
      <c r="F1" s="213"/>
      <c r="G1" s="213"/>
      <c r="H1" s="213"/>
      <c r="I1" s="213"/>
    </row>
    <row r="2" spans="1:9" x14ac:dyDescent="0.25">
      <c r="A2" s="197" t="s">
        <v>447</v>
      </c>
      <c r="B2" s="174"/>
      <c r="C2" s="174"/>
      <c r="D2" s="174"/>
      <c r="E2" s="174"/>
      <c r="F2" s="174"/>
      <c r="G2" s="174"/>
      <c r="H2" s="174"/>
      <c r="I2" s="174"/>
    </row>
    <row r="3" spans="1:9" x14ac:dyDescent="0.25">
      <c r="A3" s="206" t="s">
        <v>445</v>
      </c>
      <c r="B3" s="216"/>
      <c r="C3" s="216"/>
      <c r="D3" s="216"/>
      <c r="E3" s="216"/>
      <c r="F3" s="216"/>
      <c r="G3" s="216"/>
      <c r="H3" s="216"/>
      <c r="I3" s="216"/>
    </row>
    <row r="4" spans="1:9" x14ac:dyDescent="0.25">
      <c r="A4" s="214" t="s">
        <v>464</v>
      </c>
      <c r="B4" s="177"/>
      <c r="C4" s="177"/>
      <c r="D4" s="177"/>
      <c r="E4" s="177"/>
      <c r="F4" s="177"/>
      <c r="G4" s="177"/>
      <c r="H4" s="177"/>
      <c r="I4" s="178"/>
    </row>
    <row r="5" spans="1:9" ht="21" x14ac:dyDescent="0.25">
      <c r="A5" s="192" t="s">
        <v>2</v>
      </c>
      <c r="B5" s="193"/>
      <c r="C5" s="193"/>
      <c r="D5" s="193"/>
      <c r="E5" s="193"/>
      <c r="F5" s="193"/>
      <c r="G5" s="92" t="s">
        <v>106</v>
      </c>
      <c r="H5" s="85" t="s">
        <v>292</v>
      </c>
      <c r="I5" s="85" t="s">
        <v>276</v>
      </c>
    </row>
    <row r="6" spans="1:9" x14ac:dyDescent="0.25">
      <c r="A6" s="217">
        <v>1</v>
      </c>
      <c r="B6" s="193"/>
      <c r="C6" s="193"/>
      <c r="D6" s="193"/>
      <c r="E6" s="193"/>
      <c r="F6" s="193"/>
      <c r="G6" s="85">
        <v>2</v>
      </c>
      <c r="H6" s="85" t="s">
        <v>167</v>
      </c>
      <c r="I6" s="85" t="s">
        <v>168</v>
      </c>
    </row>
    <row r="7" spans="1:9" x14ac:dyDescent="0.25">
      <c r="A7" s="218" t="s">
        <v>169</v>
      </c>
      <c r="B7" s="218"/>
      <c r="C7" s="218"/>
      <c r="D7" s="218"/>
      <c r="E7" s="218"/>
      <c r="F7" s="218"/>
      <c r="G7" s="218"/>
      <c r="H7" s="218"/>
      <c r="I7" s="218"/>
    </row>
    <row r="8" spans="1:9" ht="12.75" customHeight="1" x14ac:dyDescent="0.25">
      <c r="A8" s="191" t="s">
        <v>170</v>
      </c>
      <c r="B8" s="191"/>
      <c r="C8" s="191"/>
      <c r="D8" s="191"/>
      <c r="E8" s="191"/>
      <c r="F8" s="191"/>
      <c r="G8" s="88">
        <v>1</v>
      </c>
      <c r="H8" s="93">
        <v>8657269</v>
      </c>
      <c r="I8" s="93">
        <v>12418832.58</v>
      </c>
    </row>
    <row r="9" spans="1:9" ht="12.75" customHeight="1" x14ac:dyDescent="0.25">
      <c r="A9" s="200" t="s">
        <v>171</v>
      </c>
      <c r="B9" s="200"/>
      <c r="C9" s="200"/>
      <c r="D9" s="200"/>
      <c r="E9" s="200"/>
      <c r="F9" s="200"/>
      <c r="G9" s="80">
        <v>2</v>
      </c>
      <c r="H9" s="94">
        <f>H10+H11+H12+H13+H14+H15+H16+H17</f>
        <v>-3978070</v>
      </c>
      <c r="I9" s="94">
        <f>I10+I11+I12+I13+I14+I15+I16+I17</f>
        <v>-6817231</v>
      </c>
    </row>
    <row r="10" spans="1:9" ht="12.75" customHeight="1" x14ac:dyDescent="0.25">
      <c r="A10" s="215" t="s">
        <v>172</v>
      </c>
      <c r="B10" s="215"/>
      <c r="C10" s="215"/>
      <c r="D10" s="215"/>
      <c r="E10" s="215"/>
      <c r="F10" s="215"/>
      <c r="G10" s="88">
        <v>3</v>
      </c>
      <c r="H10" s="93">
        <v>2655742</v>
      </c>
      <c r="I10" s="93">
        <v>3860099</v>
      </c>
    </row>
    <row r="11" spans="1:9" ht="31.15" customHeight="1" x14ac:dyDescent="0.25">
      <c r="A11" s="215" t="s">
        <v>297</v>
      </c>
      <c r="B11" s="215"/>
      <c r="C11" s="215"/>
      <c r="D11" s="215"/>
      <c r="E11" s="215"/>
      <c r="F11" s="215"/>
      <c r="G11" s="88">
        <v>4</v>
      </c>
      <c r="H11" s="93">
        <v>0</v>
      </c>
      <c r="I11" s="93">
        <v>0</v>
      </c>
    </row>
    <row r="12" spans="1:9" ht="28.15" customHeight="1" x14ac:dyDescent="0.25">
      <c r="A12" s="215" t="s">
        <v>298</v>
      </c>
      <c r="B12" s="215"/>
      <c r="C12" s="215"/>
      <c r="D12" s="215"/>
      <c r="E12" s="215"/>
      <c r="F12" s="215"/>
      <c r="G12" s="88">
        <v>5</v>
      </c>
      <c r="H12" s="93">
        <v>-163369</v>
      </c>
      <c r="I12" s="93">
        <v>0</v>
      </c>
    </row>
    <row r="13" spans="1:9" ht="12.75" customHeight="1" x14ac:dyDescent="0.25">
      <c r="A13" s="215" t="s">
        <v>173</v>
      </c>
      <c r="B13" s="215"/>
      <c r="C13" s="215"/>
      <c r="D13" s="215"/>
      <c r="E13" s="215"/>
      <c r="F13" s="215"/>
      <c r="G13" s="88">
        <v>6</v>
      </c>
      <c r="H13" s="93">
        <v>-7198431</v>
      </c>
      <c r="I13" s="93">
        <v>-10760073</v>
      </c>
    </row>
    <row r="14" spans="1:9" ht="12.75" customHeight="1" x14ac:dyDescent="0.25">
      <c r="A14" s="215" t="s">
        <v>174</v>
      </c>
      <c r="B14" s="215"/>
      <c r="C14" s="215"/>
      <c r="D14" s="215"/>
      <c r="E14" s="215"/>
      <c r="F14" s="215"/>
      <c r="G14" s="88">
        <v>7</v>
      </c>
      <c r="H14" s="93">
        <v>35162</v>
      </c>
      <c r="I14" s="93">
        <v>28433</v>
      </c>
    </row>
    <row r="15" spans="1:9" ht="12.75" customHeight="1" x14ac:dyDescent="0.25">
      <c r="A15" s="215" t="s">
        <v>175</v>
      </c>
      <c r="B15" s="215"/>
      <c r="C15" s="215"/>
      <c r="D15" s="215"/>
      <c r="E15" s="215"/>
      <c r="F15" s="215"/>
      <c r="G15" s="88">
        <v>8</v>
      </c>
      <c r="H15" s="93">
        <v>0</v>
      </c>
      <c r="I15" s="93">
        <v>2254</v>
      </c>
    </row>
    <row r="16" spans="1:9" ht="12.75" customHeight="1" x14ac:dyDescent="0.25">
      <c r="A16" s="215" t="s">
        <v>176</v>
      </c>
      <c r="B16" s="215"/>
      <c r="C16" s="215"/>
      <c r="D16" s="215"/>
      <c r="E16" s="215"/>
      <c r="F16" s="215"/>
      <c r="G16" s="88">
        <v>9</v>
      </c>
      <c r="H16" s="93">
        <v>0</v>
      </c>
      <c r="I16" s="93">
        <v>0</v>
      </c>
    </row>
    <row r="17" spans="1:9" ht="27.65" customHeight="1" x14ac:dyDescent="0.25">
      <c r="A17" s="215" t="s">
        <v>177</v>
      </c>
      <c r="B17" s="215"/>
      <c r="C17" s="215"/>
      <c r="D17" s="215"/>
      <c r="E17" s="215"/>
      <c r="F17" s="215"/>
      <c r="G17" s="88">
        <v>10</v>
      </c>
      <c r="H17" s="93">
        <v>692826</v>
      </c>
      <c r="I17" s="93">
        <v>52056</v>
      </c>
    </row>
    <row r="18" spans="1:9" ht="29.5" customHeight="1" x14ac:dyDescent="0.25">
      <c r="A18" s="208" t="s">
        <v>300</v>
      </c>
      <c r="B18" s="208"/>
      <c r="C18" s="208"/>
      <c r="D18" s="208"/>
      <c r="E18" s="208"/>
      <c r="F18" s="208"/>
      <c r="G18" s="80">
        <v>11</v>
      </c>
      <c r="H18" s="94">
        <f>H8+H9</f>
        <v>4679199</v>
      </c>
      <c r="I18" s="94">
        <f>I8+I9</f>
        <v>5601601.5800000001</v>
      </c>
    </row>
    <row r="19" spans="1:9" ht="12.75" customHeight="1" x14ac:dyDescent="0.25">
      <c r="A19" s="200" t="s">
        <v>178</v>
      </c>
      <c r="B19" s="200"/>
      <c r="C19" s="200"/>
      <c r="D19" s="200"/>
      <c r="E19" s="200"/>
      <c r="F19" s="200"/>
      <c r="G19" s="80">
        <v>12</v>
      </c>
      <c r="H19" s="94">
        <f>H20+H21+H22+H23</f>
        <v>924963</v>
      </c>
      <c r="I19" s="94">
        <f>I20+I21+I22+I23</f>
        <v>-4032846</v>
      </c>
    </row>
    <row r="20" spans="1:9" ht="12.75" customHeight="1" x14ac:dyDescent="0.25">
      <c r="A20" s="215" t="s">
        <v>179</v>
      </c>
      <c r="B20" s="215"/>
      <c r="C20" s="215"/>
      <c r="D20" s="215"/>
      <c r="E20" s="215"/>
      <c r="F20" s="215"/>
      <c r="G20" s="88">
        <v>13</v>
      </c>
      <c r="H20" s="93">
        <v>200130</v>
      </c>
      <c r="I20" s="93">
        <v>1467361</v>
      </c>
    </row>
    <row r="21" spans="1:9" ht="12.75" customHeight="1" x14ac:dyDescent="0.25">
      <c r="A21" s="215" t="s">
        <v>180</v>
      </c>
      <c r="B21" s="215"/>
      <c r="C21" s="215"/>
      <c r="D21" s="215"/>
      <c r="E21" s="215"/>
      <c r="F21" s="215"/>
      <c r="G21" s="88">
        <v>14</v>
      </c>
      <c r="H21" s="93">
        <v>738449</v>
      </c>
      <c r="I21" s="93">
        <v>-4176510</v>
      </c>
    </row>
    <row r="22" spans="1:9" ht="12.75" customHeight="1" x14ac:dyDescent="0.25">
      <c r="A22" s="215" t="s">
        <v>181</v>
      </c>
      <c r="B22" s="215"/>
      <c r="C22" s="215"/>
      <c r="D22" s="215"/>
      <c r="E22" s="215"/>
      <c r="F22" s="215"/>
      <c r="G22" s="88">
        <v>15</v>
      </c>
      <c r="H22" s="93">
        <v>-22223</v>
      </c>
      <c r="I22" s="93">
        <v>-1330441</v>
      </c>
    </row>
    <row r="23" spans="1:9" ht="12.75" customHeight="1" x14ac:dyDescent="0.25">
      <c r="A23" s="215" t="s">
        <v>182</v>
      </c>
      <c r="B23" s="215"/>
      <c r="C23" s="215"/>
      <c r="D23" s="215"/>
      <c r="E23" s="215"/>
      <c r="F23" s="215"/>
      <c r="G23" s="88">
        <v>16</v>
      </c>
      <c r="H23" s="93">
        <v>8607</v>
      </c>
      <c r="I23" s="93">
        <v>6744</v>
      </c>
    </row>
    <row r="24" spans="1:9" ht="12.75" customHeight="1" x14ac:dyDescent="0.25">
      <c r="A24" s="208" t="s">
        <v>183</v>
      </c>
      <c r="B24" s="208"/>
      <c r="C24" s="208"/>
      <c r="D24" s="208"/>
      <c r="E24" s="208"/>
      <c r="F24" s="208"/>
      <c r="G24" s="80">
        <v>17</v>
      </c>
      <c r="H24" s="94">
        <f>H18+H19</f>
        <v>5604162</v>
      </c>
      <c r="I24" s="94">
        <f>I18+I19</f>
        <v>1568755.58</v>
      </c>
    </row>
    <row r="25" spans="1:9" ht="12.75" customHeight="1" x14ac:dyDescent="0.25">
      <c r="A25" s="191" t="s">
        <v>184</v>
      </c>
      <c r="B25" s="191"/>
      <c r="C25" s="191"/>
      <c r="D25" s="191"/>
      <c r="E25" s="191"/>
      <c r="F25" s="191"/>
      <c r="G25" s="88">
        <v>18</v>
      </c>
      <c r="H25" s="93">
        <v>-35162</v>
      </c>
      <c r="I25" s="93">
        <v>-28433</v>
      </c>
    </row>
    <row r="26" spans="1:9" ht="12.75" customHeight="1" x14ac:dyDescent="0.25">
      <c r="A26" s="191" t="s">
        <v>185</v>
      </c>
      <c r="B26" s="191"/>
      <c r="C26" s="191"/>
      <c r="D26" s="191"/>
      <c r="E26" s="191"/>
      <c r="F26" s="191"/>
      <c r="G26" s="88">
        <v>19</v>
      </c>
      <c r="H26" s="93">
        <v>-342307</v>
      </c>
      <c r="I26" s="93">
        <v>-333876</v>
      </c>
    </row>
    <row r="27" spans="1:9" ht="28.9" customHeight="1" x14ac:dyDescent="0.25">
      <c r="A27" s="202" t="s">
        <v>186</v>
      </c>
      <c r="B27" s="202"/>
      <c r="C27" s="202"/>
      <c r="D27" s="202"/>
      <c r="E27" s="202"/>
      <c r="F27" s="202"/>
      <c r="G27" s="80">
        <v>20</v>
      </c>
      <c r="H27" s="94">
        <f>H24+H25+H26</f>
        <v>5226693</v>
      </c>
      <c r="I27" s="94">
        <f>I24+I25+I26</f>
        <v>1206446.58</v>
      </c>
    </row>
    <row r="28" spans="1:9" x14ac:dyDescent="0.25">
      <c r="A28" s="218" t="s">
        <v>187</v>
      </c>
      <c r="B28" s="218"/>
      <c r="C28" s="218"/>
      <c r="D28" s="218"/>
      <c r="E28" s="218"/>
      <c r="F28" s="218"/>
      <c r="G28" s="218"/>
      <c r="H28" s="218"/>
      <c r="I28" s="218"/>
    </row>
    <row r="29" spans="1:9" ht="23.5" customHeight="1" x14ac:dyDescent="0.25">
      <c r="A29" s="191" t="s">
        <v>188</v>
      </c>
      <c r="B29" s="191"/>
      <c r="C29" s="191"/>
      <c r="D29" s="191"/>
      <c r="E29" s="191"/>
      <c r="F29" s="191"/>
      <c r="G29" s="88">
        <v>21</v>
      </c>
      <c r="H29" s="91">
        <v>0</v>
      </c>
      <c r="I29" s="91">
        <v>434297</v>
      </c>
    </row>
    <row r="30" spans="1:9" ht="12.75" customHeight="1" x14ac:dyDescent="0.25">
      <c r="A30" s="191" t="s">
        <v>189</v>
      </c>
      <c r="B30" s="191"/>
      <c r="C30" s="191"/>
      <c r="D30" s="191"/>
      <c r="E30" s="191"/>
      <c r="F30" s="191"/>
      <c r="G30" s="88">
        <v>22</v>
      </c>
      <c r="H30" s="91">
        <v>5189</v>
      </c>
      <c r="I30" s="91">
        <v>0</v>
      </c>
    </row>
    <row r="31" spans="1:9" ht="12.75" customHeight="1" x14ac:dyDescent="0.25">
      <c r="A31" s="191" t="s">
        <v>190</v>
      </c>
      <c r="B31" s="191"/>
      <c r="C31" s="191"/>
      <c r="D31" s="191"/>
      <c r="E31" s="191"/>
      <c r="F31" s="191"/>
      <c r="G31" s="88">
        <v>23</v>
      </c>
      <c r="H31" s="91">
        <v>354188</v>
      </c>
      <c r="I31" s="91">
        <v>137164</v>
      </c>
    </row>
    <row r="32" spans="1:9" ht="12.75" customHeight="1" x14ac:dyDescent="0.25">
      <c r="A32" s="191" t="s">
        <v>191</v>
      </c>
      <c r="B32" s="191"/>
      <c r="C32" s="191"/>
      <c r="D32" s="191"/>
      <c r="E32" s="191"/>
      <c r="F32" s="191"/>
      <c r="G32" s="88">
        <v>24</v>
      </c>
      <c r="H32" s="91">
        <v>6844243</v>
      </c>
      <c r="I32" s="91">
        <v>10622909</v>
      </c>
    </row>
    <row r="33" spans="1:9" ht="12.75" customHeight="1" x14ac:dyDescent="0.25">
      <c r="A33" s="191" t="s">
        <v>192</v>
      </c>
      <c r="B33" s="191"/>
      <c r="C33" s="191"/>
      <c r="D33" s="191"/>
      <c r="E33" s="191"/>
      <c r="F33" s="191"/>
      <c r="G33" s="88">
        <v>25</v>
      </c>
      <c r="H33" s="91">
        <v>2760710</v>
      </c>
      <c r="I33" s="91">
        <v>10045814</v>
      </c>
    </row>
    <row r="34" spans="1:9" ht="12.75" customHeight="1" x14ac:dyDescent="0.25">
      <c r="A34" s="191" t="s">
        <v>193</v>
      </c>
      <c r="B34" s="191"/>
      <c r="C34" s="191"/>
      <c r="D34" s="191"/>
      <c r="E34" s="191"/>
      <c r="F34" s="191"/>
      <c r="G34" s="88">
        <v>26</v>
      </c>
      <c r="H34" s="91">
        <v>609896</v>
      </c>
      <c r="I34" s="91">
        <v>794356</v>
      </c>
    </row>
    <row r="35" spans="1:9" ht="27.65" customHeight="1" x14ac:dyDescent="0.25">
      <c r="A35" s="208" t="s">
        <v>194</v>
      </c>
      <c r="B35" s="208"/>
      <c r="C35" s="208"/>
      <c r="D35" s="208"/>
      <c r="E35" s="208"/>
      <c r="F35" s="208"/>
      <c r="G35" s="80">
        <v>27</v>
      </c>
      <c r="H35" s="90">
        <f>H29+H30+H31+H32+H33+H34</f>
        <v>10574226</v>
      </c>
      <c r="I35" s="90">
        <f>I29+I30+I31+I32+I33+I34</f>
        <v>22034540</v>
      </c>
    </row>
    <row r="36" spans="1:9" ht="26.5" customHeight="1" x14ac:dyDescent="0.25">
      <c r="A36" s="191" t="s">
        <v>195</v>
      </c>
      <c r="B36" s="191"/>
      <c r="C36" s="191"/>
      <c r="D36" s="191"/>
      <c r="E36" s="191"/>
      <c r="F36" s="191"/>
      <c r="G36" s="88">
        <v>28</v>
      </c>
      <c r="H36" s="91">
        <v>-4077478</v>
      </c>
      <c r="I36" s="91">
        <v>-12880270</v>
      </c>
    </row>
    <row r="37" spans="1:9" ht="12.75" customHeight="1" x14ac:dyDescent="0.25">
      <c r="A37" s="191" t="s">
        <v>196</v>
      </c>
      <c r="B37" s="191"/>
      <c r="C37" s="191"/>
      <c r="D37" s="191"/>
      <c r="E37" s="191"/>
      <c r="F37" s="191"/>
      <c r="G37" s="88">
        <v>29</v>
      </c>
      <c r="H37" s="91">
        <v>0</v>
      </c>
      <c r="I37" s="91">
        <v>0</v>
      </c>
    </row>
    <row r="38" spans="1:9" ht="12.75" customHeight="1" x14ac:dyDescent="0.25">
      <c r="A38" s="191" t="s">
        <v>197</v>
      </c>
      <c r="B38" s="191"/>
      <c r="C38" s="191"/>
      <c r="D38" s="191"/>
      <c r="E38" s="191"/>
      <c r="F38" s="191"/>
      <c r="G38" s="88">
        <v>30</v>
      </c>
      <c r="H38" s="91">
        <v>0</v>
      </c>
      <c r="I38" s="91">
        <v>0</v>
      </c>
    </row>
    <row r="39" spans="1:9" ht="12.75" customHeight="1" x14ac:dyDescent="0.25">
      <c r="A39" s="191" t="s">
        <v>198</v>
      </c>
      <c r="B39" s="191"/>
      <c r="C39" s="191"/>
      <c r="D39" s="191"/>
      <c r="E39" s="191"/>
      <c r="F39" s="191"/>
      <c r="G39" s="88">
        <v>31</v>
      </c>
      <c r="H39" s="91">
        <v>-47265</v>
      </c>
      <c r="I39" s="91">
        <v>0</v>
      </c>
    </row>
    <row r="40" spans="1:9" ht="12.75" customHeight="1" x14ac:dyDescent="0.25">
      <c r="A40" s="191" t="s">
        <v>199</v>
      </c>
      <c r="B40" s="191"/>
      <c r="C40" s="191"/>
      <c r="D40" s="191"/>
      <c r="E40" s="191"/>
      <c r="F40" s="191"/>
      <c r="G40" s="88">
        <v>32</v>
      </c>
      <c r="H40" s="91">
        <v>-79866</v>
      </c>
      <c r="I40" s="91">
        <v>-43893</v>
      </c>
    </row>
    <row r="41" spans="1:9" ht="22.9" customHeight="1" x14ac:dyDescent="0.25">
      <c r="A41" s="208" t="s">
        <v>200</v>
      </c>
      <c r="B41" s="208"/>
      <c r="C41" s="208"/>
      <c r="D41" s="208"/>
      <c r="E41" s="208"/>
      <c r="F41" s="208"/>
      <c r="G41" s="80">
        <v>33</v>
      </c>
      <c r="H41" s="90">
        <f>H36+H37+H38+H39+H40</f>
        <v>-4204609</v>
      </c>
      <c r="I41" s="90">
        <f>I36+I37+I38+I39+I40</f>
        <v>-12924163</v>
      </c>
    </row>
    <row r="42" spans="1:9" ht="30.65" customHeight="1" x14ac:dyDescent="0.25">
      <c r="A42" s="202" t="s">
        <v>201</v>
      </c>
      <c r="B42" s="202"/>
      <c r="C42" s="202"/>
      <c r="D42" s="202"/>
      <c r="E42" s="202"/>
      <c r="F42" s="202"/>
      <c r="G42" s="80">
        <v>34</v>
      </c>
      <c r="H42" s="90">
        <f>H35+H41</f>
        <v>6369617</v>
      </c>
      <c r="I42" s="90">
        <f>I35+I41</f>
        <v>9110377</v>
      </c>
    </row>
    <row r="43" spans="1:9" x14ac:dyDescent="0.25">
      <c r="A43" s="218" t="s">
        <v>202</v>
      </c>
      <c r="B43" s="218"/>
      <c r="C43" s="218"/>
      <c r="D43" s="218"/>
      <c r="E43" s="218"/>
      <c r="F43" s="218"/>
      <c r="G43" s="218"/>
      <c r="H43" s="218"/>
      <c r="I43" s="218"/>
    </row>
    <row r="44" spans="1:9" ht="12.75" customHeight="1" x14ac:dyDescent="0.25">
      <c r="A44" s="191" t="s">
        <v>203</v>
      </c>
      <c r="B44" s="191"/>
      <c r="C44" s="191"/>
      <c r="D44" s="191"/>
      <c r="E44" s="191"/>
      <c r="F44" s="191"/>
      <c r="G44" s="88">
        <v>35</v>
      </c>
      <c r="H44" s="91">
        <v>0</v>
      </c>
      <c r="I44" s="91">
        <v>0</v>
      </c>
    </row>
    <row r="45" spans="1:9" ht="27.65" customHeight="1" x14ac:dyDescent="0.25">
      <c r="A45" s="191" t="s">
        <v>204</v>
      </c>
      <c r="B45" s="191"/>
      <c r="C45" s="191"/>
      <c r="D45" s="191"/>
      <c r="E45" s="191"/>
      <c r="F45" s="191"/>
      <c r="G45" s="88">
        <v>36</v>
      </c>
      <c r="H45" s="91">
        <v>0</v>
      </c>
      <c r="I45" s="91">
        <v>0</v>
      </c>
    </row>
    <row r="46" spans="1:9" ht="12.75" customHeight="1" x14ac:dyDescent="0.25">
      <c r="A46" s="191" t="s">
        <v>205</v>
      </c>
      <c r="B46" s="191"/>
      <c r="C46" s="191"/>
      <c r="D46" s="191"/>
      <c r="E46" s="191"/>
      <c r="F46" s="191"/>
      <c r="G46" s="88">
        <v>37</v>
      </c>
      <c r="H46" s="91">
        <v>0</v>
      </c>
      <c r="I46" s="91">
        <v>0</v>
      </c>
    </row>
    <row r="47" spans="1:9" ht="12.75" customHeight="1" x14ac:dyDescent="0.25">
      <c r="A47" s="191" t="s">
        <v>206</v>
      </c>
      <c r="B47" s="191"/>
      <c r="C47" s="191"/>
      <c r="D47" s="191"/>
      <c r="E47" s="191"/>
      <c r="F47" s="191"/>
      <c r="G47" s="88">
        <v>38</v>
      </c>
      <c r="H47" s="91">
        <v>229370</v>
      </c>
      <c r="I47" s="91">
        <v>1410380</v>
      </c>
    </row>
    <row r="48" spans="1:9" ht="25.9" customHeight="1" x14ac:dyDescent="0.25">
      <c r="A48" s="208" t="s">
        <v>207</v>
      </c>
      <c r="B48" s="208"/>
      <c r="C48" s="208"/>
      <c r="D48" s="208"/>
      <c r="E48" s="208"/>
      <c r="F48" s="208"/>
      <c r="G48" s="80">
        <v>39</v>
      </c>
      <c r="H48" s="90">
        <f>H44+H45+H46+H47</f>
        <v>229370</v>
      </c>
      <c r="I48" s="90">
        <f>I44+I45+I46+I47</f>
        <v>1410380</v>
      </c>
    </row>
    <row r="49" spans="1:9" ht="24.65" customHeight="1" x14ac:dyDescent="0.25">
      <c r="A49" s="191" t="s">
        <v>299</v>
      </c>
      <c r="B49" s="191"/>
      <c r="C49" s="191"/>
      <c r="D49" s="191"/>
      <c r="E49" s="191"/>
      <c r="F49" s="191"/>
      <c r="G49" s="88">
        <v>40</v>
      </c>
      <c r="H49" s="91">
        <v>-6532830</v>
      </c>
      <c r="I49" s="91">
        <v>0</v>
      </c>
    </row>
    <row r="50" spans="1:9" ht="12.75" customHeight="1" x14ac:dyDescent="0.25">
      <c r="A50" s="191" t="s">
        <v>208</v>
      </c>
      <c r="B50" s="191"/>
      <c r="C50" s="191"/>
      <c r="D50" s="191"/>
      <c r="E50" s="191"/>
      <c r="F50" s="191"/>
      <c r="G50" s="88">
        <v>41</v>
      </c>
      <c r="H50" s="91">
        <v>-3018854</v>
      </c>
      <c r="I50" s="91">
        <v>-4548040</v>
      </c>
    </row>
    <row r="51" spans="1:9" ht="12.75" customHeight="1" x14ac:dyDescent="0.25">
      <c r="A51" s="191" t="s">
        <v>209</v>
      </c>
      <c r="B51" s="191"/>
      <c r="C51" s="191"/>
      <c r="D51" s="191"/>
      <c r="E51" s="191"/>
      <c r="F51" s="191"/>
      <c r="G51" s="88">
        <v>42</v>
      </c>
      <c r="H51" s="91">
        <v>-192817</v>
      </c>
      <c r="I51" s="91">
        <v>-156577</v>
      </c>
    </row>
    <row r="52" spans="1:9" ht="26.5" customHeight="1" x14ac:dyDescent="0.25">
      <c r="A52" s="191" t="s">
        <v>210</v>
      </c>
      <c r="B52" s="191"/>
      <c r="C52" s="191"/>
      <c r="D52" s="191"/>
      <c r="E52" s="191"/>
      <c r="F52" s="191"/>
      <c r="G52" s="88">
        <v>43</v>
      </c>
      <c r="H52" s="91">
        <v>-568221</v>
      </c>
      <c r="I52" s="91">
        <v>-398721</v>
      </c>
    </row>
    <row r="53" spans="1:9" ht="12.75" customHeight="1" x14ac:dyDescent="0.25">
      <c r="A53" s="191" t="s">
        <v>211</v>
      </c>
      <c r="B53" s="191"/>
      <c r="C53" s="191"/>
      <c r="D53" s="191"/>
      <c r="E53" s="191"/>
      <c r="F53" s="191"/>
      <c r="G53" s="88">
        <v>44</v>
      </c>
      <c r="H53" s="91">
        <v>0</v>
      </c>
      <c r="I53" s="91">
        <v>-800000</v>
      </c>
    </row>
    <row r="54" spans="1:9" ht="27.65" customHeight="1" x14ac:dyDescent="0.25">
      <c r="A54" s="208" t="s">
        <v>212</v>
      </c>
      <c r="B54" s="208"/>
      <c r="C54" s="208"/>
      <c r="D54" s="208"/>
      <c r="E54" s="208"/>
      <c r="F54" s="208"/>
      <c r="G54" s="80">
        <v>45</v>
      </c>
      <c r="H54" s="90">
        <f>H49+H50+H51+H52+H53</f>
        <v>-10312722</v>
      </c>
      <c r="I54" s="90">
        <f>I49+I50+I51+I52+I53</f>
        <v>-5903338</v>
      </c>
    </row>
    <row r="55" spans="1:9" ht="27.65" customHeight="1" x14ac:dyDescent="0.25">
      <c r="A55" s="202" t="s">
        <v>213</v>
      </c>
      <c r="B55" s="202"/>
      <c r="C55" s="202"/>
      <c r="D55" s="202"/>
      <c r="E55" s="202"/>
      <c r="F55" s="202"/>
      <c r="G55" s="80">
        <v>46</v>
      </c>
      <c r="H55" s="90">
        <f>H48+H54</f>
        <v>-10083352</v>
      </c>
      <c r="I55" s="90">
        <f>I48+I54</f>
        <v>-4492958</v>
      </c>
    </row>
    <row r="56" spans="1:9" x14ac:dyDescent="0.25">
      <c r="A56" s="167" t="s">
        <v>214</v>
      </c>
      <c r="B56" s="167"/>
      <c r="C56" s="167"/>
      <c r="D56" s="167"/>
      <c r="E56" s="167"/>
      <c r="F56" s="167"/>
      <c r="G56" s="88">
        <v>47</v>
      </c>
      <c r="H56" s="91">
        <v>0</v>
      </c>
      <c r="I56" s="91">
        <v>0</v>
      </c>
    </row>
    <row r="57" spans="1:9" ht="27" customHeight="1" x14ac:dyDescent="0.25">
      <c r="A57" s="202" t="s">
        <v>215</v>
      </c>
      <c r="B57" s="202"/>
      <c r="C57" s="202"/>
      <c r="D57" s="202"/>
      <c r="E57" s="202"/>
      <c r="F57" s="202"/>
      <c r="G57" s="80">
        <v>48</v>
      </c>
      <c r="H57" s="90">
        <f>H27+H42+H55+H56</f>
        <v>1512958</v>
      </c>
      <c r="I57" s="90">
        <f>I27+I42+I55+I56</f>
        <v>5823865.5800000001</v>
      </c>
    </row>
    <row r="58" spans="1:9" ht="15.65" customHeight="1" x14ac:dyDescent="0.25">
      <c r="A58" s="219" t="s">
        <v>216</v>
      </c>
      <c r="B58" s="219"/>
      <c r="C58" s="219"/>
      <c r="D58" s="219"/>
      <c r="E58" s="219"/>
      <c r="F58" s="219"/>
      <c r="G58" s="88">
        <v>49</v>
      </c>
      <c r="H58" s="91">
        <v>4473798</v>
      </c>
      <c r="I58" s="91">
        <v>5986756</v>
      </c>
    </row>
    <row r="59" spans="1:9" ht="28.9" customHeight="1" x14ac:dyDescent="0.25">
      <c r="A59" s="202" t="s">
        <v>217</v>
      </c>
      <c r="B59" s="202"/>
      <c r="C59" s="202"/>
      <c r="D59" s="202"/>
      <c r="E59" s="202"/>
      <c r="F59" s="202"/>
      <c r="G59" s="80">
        <v>50</v>
      </c>
      <c r="H59" s="90">
        <f>H57+H58</f>
        <v>5986756</v>
      </c>
      <c r="I59" s="90">
        <f>I57+I58</f>
        <v>11810621.58</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K51" sqref="K51:K52"/>
    </sheetView>
  </sheetViews>
  <sheetFormatPr defaultRowHeight="12.5" x14ac:dyDescent="0.25"/>
  <cols>
    <col min="1" max="7" width="9.1796875" style="2"/>
    <col min="8" max="9" width="14.81640625" style="30" customWidth="1"/>
    <col min="10" max="10" width="12" style="2" bestFit="1" customWidth="1"/>
    <col min="11" max="11" width="10.26953125" style="2" bestFit="1" customWidth="1"/>
    <col min="12" max="12" width="12.26953125" style="2" bestFit="1" customWidth="1"/>
    <col min="13" max="263" width="9.1796875" style="2"/>
    <col min="264" max="265" width="9.81640625" style="2" bestFit="1" customWidth="1"/>
    <col min="266" max="266" width="12" style="2" bestFit="1" customWidth="1"/>
    <col min="267" max="267" width="10.26953125" style="2" bestFit="1" customWidth="1"/>
    <col min="268" max="268" width="12.26953125" style="2" bestFit="1" customWidth="1"/>
    <col min="269" max="519" width="9.1796875" style="2"/>
    <col min="520" max="521" width="9.81640625" style="2" bestFit="1" customWidth="1"/>
    <col min="522" max="522" width="12" style="2" bestFit="1" customWidth="1"/>
    <col min="523" max="523" width="10.26953125" style="2" bestFit="1" customWidth="1"/>
    <col min="524" max="524" width="12.26953125" style="2" bestFit="1" customWidth="1"/>
    <col min="525" max="775" width="9.1796875" style="2"/>
    <col min="776" max="777" width="9.81640625" style="2" bestFit="1" customWidth="1"/>
    <col min="778" max="778" width="12" style="2" bestFit="1" customWidth="1"/>
    <col min="779" max="779" width="10.26953125" style="2" bestFit="1" customWidth="1"/>
    <col min="780" max="780" width="12.26953125" style="2" bestFit="1" customWidth="1"/>
    <col min="781" max="1031" width="9.1796875" style="2"/>
    <col min="1032" max="1033" width="9.81640625" style="2" bestFit="1" customWidth="1"/>
    <col min="1034" max="1034" width="12" style="2" bestFit="1" customWidth="1"/>
    <col min="1035" max="1035" width="10.26953125" style="2" bestFit="1" customWidth="1"/>
    <col min="1036" max="1036" width="12.26953125" style="2" bestFit="1" customWidth="1"/>
    <col min="1037" max="1287" width="9.1796875" style="2"/>
    <col min="1288" max="1289" width="9.81640625" style="2" bestFit="1" customWidth="1"/>
    <col min="1290" max="1290" width="12" style="2" bestFit="1" customWidth="1"/>
    <col min="1291" max="1291" width="10.26953125" style="2" bestFit="1" customWidth="1"/>
    <col min="1292" max="1292" width="12.26953125" style="2" bestFit="1" customWidth="1"/>
    <col min="1293" max="1543" width="9.1796875" style="2"/>
    <col min="1544" max="1545" width="9.81640625" style="2" bestFit="1" customWidth="1"/>
    <col min="1546" max="1546" width="12" style="2" bestFit="1" customWidth="1"/>
    <col min="1547" max="1547" width="10.26953125" style="2" bestFit="1" customWidth="1"/>
    <col min="1548" max="1548" width="12.26953125" style="2" bestFit="1" customWidth="1"/>
    <col min="1549" max="1799" width="9.1796875" style="2"/>
    <col min="1800" max="1801" width="9.81640625" style="2" bestFit="1" customWidth="1"/>
    <col min="1802" max="1802" width="12" style="2" bestFit="1" customWidth="1"/>
    <col min="1803" max="1803" width="10.26953125" style="2" bestFit="1" customWidth="1"/>
    <col min="1804" max="1804" width="12.26953125" style="2" bestFit="1" customWidth="1"/>
    <col min="1805" max="2055" width="9.1796875" style="2"/>
    <col min="2056" max="2057" width="9.81640625" style="2" bestFit="1" customWidth="1"/>
    <col min="2058" max="2058" width="12" style="2" bestFit="1" customWidth="1"/>
    <col min="2059" max="2059" width="10.26953125" style="2" bestFit="1" customWidth="1"/>
    <col min="2060" max="2060" width="12.26953125" style="2" bestFit="1" customWidth="1"/>
    <col min="2061" max="2311" width="9.1796875" style="2"/>
    <col min="2312" max="2313" width="9.81640625" style="2" bestFit="1" customWidth="1"/>
    <col min="2314" max="2314" width="12" style="2" bestFit="1" customWidth="1"/>
    <col min="2315" max="2315" width="10.26953125" style="2" bestFit="1" customWidth="1"/>
    <col min="2316" max="2316" width="12.26953125" style="2" bestFit="1" customWidth="1"/>
    <col min="2317" max="2567" width="9.1796875" style="2"/>
    <col min="2568" max="2569" width="9.81640625" style="2" bestFit="1" customWidth="1"/>
    <col min="2570" max="2570" width="12" style="2" bestFit="1" customWidth="1"/>
    <col min="2571" max="2571" width="10.26953125" style="2" bestFit="1" customWidth="1"/>
    <col min="2572" max="2572" width="12.26953125" style="2" bestFit="1" customWidth="1"/>
    <col min="2573" max="2823" width="9.1796875" style="2"/>
    <col min="2824" max="2825" width="9.81640625" style="2" bestFit="1" customWidth="1"/>
    <col min="2826" max="2826" width="12" style="2" bestFit="1" customWidth="1"/>
    <col min="2827" max="2827" width="10.26953125" style="2" bestFit="1" customWidth="1"/>
    <col min="2828" max="2828" width="12.26953125" style="2" bestFit="1" customWidth="1"/>
    <col min="2829" max="3079" width="9.1796875" style="2"/>
    <col min="3080" max="3081" width="9.81640625" style="2" bestFit="1" customWidth="1"/>
    <col min="3082" max="3082" width="12" style="2" bestFit="1" customWidth="1"/>
    <col min="3083" max="3083" width="10.26953125" style="2" bestFit="1" customWidth="1"/>
    <col min="3084" max="3084" width="12.26953125" style="2" bestFit="1" customWidth="1"/>
    <col min="3085" max="3335" width="9.1796875" style="2"/>
    <col min="3336" max="3337" width="9.81640625" style="2" bestFit="1" customWidth="1"/>
    <col min="3338" max="3338" width="12" style="2" bestFit="1" customWidth="1"/>
    <col min="3339" max="3339" width="10.26953125" style="2" bestFit="1" customWidth="1"/>
    <col min="3340" max="3340" width="12.26953125" style="2" bestFit="1" customWidth="1"/>
    <col min="3341" max="3591" width="9.1796875" style="2"/>
    <col min="3592" max="3593" width="9.81640625" style="2" bestFit="1" customWidth="1"/>
    <col min="3594" max="3594" width="12" style="2" bestFit="1" customWidth="1"/>
    <col min="3595" max="3595" width="10.26953125" style="2" bestFit="1" customWidth="1"/>
    <col min="3596" max="3596" width="12.26953125" style="2" bestFit="1" customWidth="1"/>
    <col min="3597" max="3847" width="9.1796875" style="2"/>
    <col min="3848" max="3849" width="9.81640625" style="2" bestFit="1" customWidth="1"/>
    <col min="3850" max="3850" width="12" style="2" bestFit="1" customWidth="1"/>
    <col min="3851" max="3851" width="10.26953125" style="2" bestFit="1" customWidth="1"/>
    <col min="3852" max="3852" width="12.26953125" style="2" bestFit="1" customWidth="1"/>
    <col min="3853" max="4103" width="9.1796875" style="2"/>
    <col min="4104" max="4105" width="9.81640625" style="2" bestFit="1" customWidth="1"/>
    <col min="4106" max="4106" width="12" style="2" bestFit="1" customWidth="1"/>
    <col min="4107" max="4107" width="10.26953125" style="2" bestFit="1" customWidth="1"/>
    <col min="4108" max="4108" width="12.26953125" style="2" bestFit="1" customWidth="1"/>
    <col min="4109" max="4359" width="9.1796875" style="2"/>
    <col min="4360" max="4361" width="9.81640625" style="2" bestFit="1" customWidth="1"/>
    <col min="4362" max="4362" width="12" style="2" bestFit="1" customWidth="1"/>
    <col min="4363" max="4363" width="10.26953125" style="2" bestFit="1" customWidth="1"/>
    <col min="4364" max="4364" width="12.26953125" style="2" bestFit="1" customWidth="1"/>
    <col min="4365" max="4615" width="9.1796875" style="2"/>
    <col min="4616" max="4617" width="9.81640625" style="2" bestFit="1" customWidth="1"/>
    <col min="4618" max="4618" width="12" style="2" bestFit="1" customWidth="1"/>
    <col min="4619" max="4619" width="10.26953125" style="2" bestFit="1" customWidth="1"/>
    <col min="4620" max="4620" width="12.26953125" style="2" bestFit="1" customWidth="1"/>
    <col min="4621" max="4871" width="9.1796875" style="2"/>
    <col min="4872" max="4873" width="9.81640625" style="2" bestFit="1" customWidth="1"/>
    <col min="4874" max="4874" width="12" style="2" bestFit="1" customWidth="1"/>
    <col min="4875" max="4875" width="10.26953125" style="2" bestFit="1" customWidth="1"/>
    <col min="4876" max="4876" width="12.26953125" style="2" bestFit="1" customWidth="1"/>
    <col min="4877" max="5127" width="9.1796875" style="2"/>
    <col min="5128" max="5129" width="9.81640625" style="2" bestFit="1" customWidth="1"/>
    <col min="5130" max="5130" width="12" style="2" bestFit="1" customWidth="1"/>
    <col min="5131" max="5131" width="10.26953125" style="2" bestFit="1" customWidth="1"/>
    <col min="5132" max="5132" width="12.26953125" style="2" bestFit="1" customWidth="1"/>
    <col min="5133" max="5383" width="9.1796875" style="2"/>
    <col min="5384" max="5385" width="9.81640625" style="2" bestFit="1" customWidth="1"/>
    <col min="5386" max="5386" width="12" style="2" bestFit="1" customWidth="1"/>
    <col min="5387" max="5387" width="10.26953125" style="2" bestFit="1" customWidth="1"/>
    <col min="5388" max="5388" width="12.26953125" style="2" bestFit="1" customWidth="1"/>
    <col min="5389" max="5639" width="9.1796875" style="2"/>
    <col min="5640" max="5641" width="9.81640625" style="2" bestFit="1" customWidth="1"/>
    <col min="5642" max="5642" width="12" style="2" bestFit="1" customWidth="1"/>
    <col min="5643" max="5643" width="10.26953125" style="2" bestFit="1" customWidth="1"/>
    <col min="5644" max="5644" width="12.26953125" style="2" bestFit="1" customWidth="1"/>
    <col min="5645" max="5895" width="9.1796875" style="2"/>
    <col min="5896" max="5897" width="9.81640625" style="2" bestFit="1" customWidth="1"/>
    <col min="5898" max="5898" width="12" style="2" bestFit="1" customWidth="1"/>
    <col min="5899" max="5899" width="10.26953125" style="2" bestFit="1" customWidth="1"/>
    <col min="5900" max="5900" width="12.26953125" style="2" bestFit="1" customWidth="1"/>
    <col min="5901" max="6151" width="9.1796875" style="2"/>
    <col min="6152" max="6153" width="9.81640625" style="2" bestFit="1" customWidth="1"/>
    <col min="6154" max="6154" width="12" style="2" bestFit="1" customWidth="1"/>
    <col min="6155" max="6155" width="10.26953125" style="2" bestFit="1" customWidth="1"/>
    <col min="6156" max="6156" width="12.26953125" style="2" bestFit="1" customWidth="1"/>
    <col min="6157" max="6407" width="9.1796875" style="2"/>
    <col min="6408" max="6409" width="9.81640625" style="2" bestFit="1" customWidth="1"/>
    <col min="6410" max="6410" width="12" style="2" bestFit="1" customWidth="1"/>
    <col min="6411" max="6411" width="10.26953125" style="2" bestFit="1" customWidth="1"/>
    <col min="6412" max="6412" width="12.26953125" style="2" bestFit="1" customWidth="1"/>
    <col min="6413" max="6663" width="9.1796875" style="2"/>
    <col min="6664" max="6665" width="9.81640625" style="2" bestFit="1" customWidth="1"/>
    <col min="6666" max="6666" width="12" style="2" bestFit="1" customWidth="1"/>
    <col min="6667" max="6667" width="10.26953125" style="2" bestFit="1" customWidth="1"/>
    <col min="6668" max="6668" width="12.26953125" style="2" bestFit="1" customWidth="1"/>
    <col min="6669" max="6919" width="9.1796875" style="2"/>
    <col min="6920" max="6921" width="9.81640625" style="2" bestFit="1" customWidth="1"/>
    <col min="6922" max="6922" width="12" style="2" bestFit="1" customWidth="1"/>
    <col min="6923" max="6923" width="10.26953125" style="2" bestFit="1" customWidth="1"/>
    <col min="6924" max="6924" width="12.26953125" style="2" bestFit="1" customWidth="1"/>
    <col min="6925" max="7175" width="9.1796875" style="2"/>
    <col min="7176" max="7177" width="9.81640625" style="2" bestFit="1" customWidth="1"/>
    <col min="7178" max="7178" width="12" style="2" bestFit="1" customWidth="1"/>
    <col min="7179" max="7179" width="10.26953125" style="2" bestFit="1" customWidth="1"/>
    <col min="7180" max="7180" width="12.26953125" style="2" bestFit="1" customWidth="1"/>
    <col min="7181" max="7431" width="9.1796875" style="2"/>
    <col min="7432" max="7433" width="9.81640625" style="2" bestFit="1" customWidth="1"/>
    <col min="7434" max="7434" width="12" style="2" bestFit="1" customWidth="1"/>
    <col min="7435" max="7435" width="10.26953125" style="2" bestFit="1" customWidth="1"/>
    <col min="7436" max="7436" width="12.26953125" style="2" bestFit="1" customWidth="1"/>
    <col min="7437" max="7687" width="9.1796875" style="2"/>
    <col min="7688" max="7689" width="9.81640625" style="2" bestFit="1" customWidth="1"/>
    <col min="7690" max="7690" width="12" style="2" bestFit="1" customWidth="1"/>
    <col min="7691" max="7691" width="10.26953125" style="2" bestFit="1" customWidth="1"/>
    <col min="7692" max="7692" width="12.26953125" style="2" bestFit="1" customWidth="1"/>
    <col min="7693" max="7943" width="9.1796875" style="2"/>
    <col min="7944" max="7945" width="9.81640625" style="2" bestFit="1" customWidth="1"/>
    <col min="7946" max="7946" width="12" style="2" bestFit="1" customWidth="1"/>
    <col min="7947" max="7947" width="10.26953125" style="2" bestFit="1" customWidth="1"/>
    <col min="7948" max="7948" width="12.26953125" style="2" bestFit="1" customWidth="1"/>
    <col min="7949" max="8199" width="9.1796875" style="2"/>
    <col min="8200" max="8201" width="9.81640625" style="2" bestFit="1" customWidth="1"/>
    <col min="8202" max="8202" width="12" style="2" bestFit="1" customWidth="1"/>
    <col min="8203" max="8203" width="10.26953125" style="2" bestFit="1" customWidth="1"/>
    <col min="8204" max="8204" width="12.26953125" style="2" bestFit="1" customWidth="1"/>
    <col min="8205" max="8455" width="9.1796875" style="2"/>
    <col min="8456" max="8457" width="9.81640625" style="2" bestFit="1" customWidth="1"/>
    <col min="8458" max="8458" width="12" style="2" bestFit="1" customWidth="1"/>
    <col min="8459" max="8459" width="10.26953125" style="2" bestFit="1" customWidth="1"/>
    <col min="8460" max="8460" width="12.26953125" style="2" bestFit="1" customWidth="1"/>
    <col min="8461" max="8711" width="9.1796875" style="2"/>
    <col min="8712" max="8713" width="9.81640625" style="2" bestFit="1" customWidth="1"/>
    <col min="8714" max="8714" width="12" style="2" bestFit="1" customWidth="1"/>
    <col min="8715" max="8715" width="10.26953125" style="2" bestFit="1" customWidth="1"/>
    <col min="8716" max="8716" width="12.26953125" style="2" bestFit="1" customWidth="1"/>
    <col min="8717" max="8967" width="9.1796875" style="2"/>
    <col min="8968" max="8969" width="9.81640625" style="2" bestFit="1" customWidth="1"/>
    <col min="8970" max="8970" width="12" style="2" bestFit="1" customWidth="1"/>
    <col min="8971" max="8971" width="10.26953125" style="2" bestFit="1" customWidth="1"/>
    <col min="8972" max="8972" width="12.26953125" style="2" bestFit="1" customWidth="1"/>
    <col min="8973" max="9223" width="9.1796875" style="2"/>
    <col min="9224" max="9225" width="9.81640625" style="2" bestFit="1" customWidth="1"/>
    <col min="9226" max="9226" width="12" style="2" bestFit="1" customWidth="1"/>
    <col min="9227" max="9227" width="10.26953125" style="2" bestFit="1" customWidth="1"/>
    <col min="9228" max="9228" width="12.26953125" style="2" bestFit="1" customWidth="1"/>
    <col min="9229" max="9479" width="9.1796875" style="2"/>
    <col min="9480" max="9481" width="9.81640625" style="2" bestFit="1" customWidth="1"/>
    <col min="9482" max="9482" width="12" style="2" bestFit="1" customWidth="1"/>
    <col min="9483" max="9483" width="10.26953125" style="2" bestFit="1" customWidth="1"/>
    <col min="9484" max="9484" width="12.26953125" style="2" bestFit="1" customWidth="1"/>
    <col min="9485" max="9735" width="9.1796875" style="2"/>
    <col min="9736" max="9737" width="9.81640625" style="2" bestFit="1" customWidth="1"/>
    <col min="9738" max="9738" width="12" style="2" bestFit="1" customWidth="1"/>
    <col min="9739" max="9739" width="10.26953125" style="2" bestFit="1" customWidth="1"/>
    <col min="9740" max="9740" width="12.26953125" style="2" bestFit="1" customWidth="1"/>
    <col min="9741" max="9991" width="9.1796875" style="2"/>
    <col min="9992" max="9993" width="9.81640625" style="2" bestFit="1" customWidth="1"/>
    <col min="9994" max="9994" width="12" style="2" bestFit="1" customWidth="1"/>
    <col min="9995" max="9995" width="10.26953125" style="2" bestFit="1" customWidth="1"/>
    <col min="9996" max="9996" width="12.26953125" style="2" bestFit="1" customWidth="1"/>
    <col min="9997" max="10247" width="9.1796875" style="2"/>
    <col min="10248" max="10249" width="9.81640625" style="2" bestFit="1" customWidth="1"/>
    <col min="10250" max="10250" width="12" style="2" bestFit="1" customWidth="1"/>
    <col min="10251" max="10251" width="10.26953125" style="2" bestFit="1" customWidth="1"/>
    <col min="10252" max="10252" width="12.26953125" style="2" bestFit="1" customWidth="1"/>
    <col min="10253" max="10503" width="9.1796875" style="2"/>
    <col min="10504" max="10505" width="9.81640625" style="2" bestFit="1" customWidth="1"/>
    <col min="10506" max="10506" width="12" style="2" bestFit="1" customWidth="1"/>
    <col min="10507" max="10507" width="10.26953125" style="2" bestFit="1" customWidth="1"/>
    <col min="10508" max="10508" width="12.26953125" style="2" bestFit="1" customWidth="1"/>
    <col min="10509" max="10759" width="9.1796875" style="2"/>
    <col min="10760" max="10761" width="9.81640625" style="2" bestFit="1" customWidth="1"/>
    <col min="10762" max="10762" width="12" style="2" bestFit="1" customWidth="1"/>
    <col min="10763" max="10763" width="10.26953125" style="2" bestFit="1" customWidth="1"/>
    <col min="10764" max="10764" width="12.26953125" style="2" bestFit="1" customWidth="1"/>
    <col min="10765" max="11015" width="9.1796875" style="2"/>
    <col min="11016" max="11017" width="9.81640625" style="2" bestFit="1" customWidth="1"/>
    <col min="11018" max="11018" width="12" style="2" bestFit="1" customWidth="1"/>
    <col min="11019" max="11019" width="10.26953125" style="2" bestFit="1" customWidth="1"/>
    <col min="11020" max="11020" width="12.26953125" style="2" bestFit="1" customWidth="1"/>
    <col min="11021" max="11271" width="9.1796875" style="2"/>
    <col min="11272" max="11273" width="9.81640625" style="2" bestFit="1" customWidth="1"/>
    <col min="11274" max="11274" width="12" style="2" bestFit="1" customWidth="1"/>
    <col min="11275" max="11275" width="10.26953125" style="2" bestFit="1" customWidth="1"/>
    <col min="11276" max="11276" width="12.26953125" style="2" bestFit="1" customWidth="1"/>
    <col min="11277" max="11527" width="9.1796875" style="2"/>
    <col min="11528" max="11529" width="9.81640625" style="2" bestFit="1" customWidth="1"/>
    <col min="11530" max="11530" width="12" style="2" bestFit="1" customWidth="1"/>
    <col min="11531" max="11531" width="10.26953125" style="2" bestFit="1" customWidth="1"/>
    <col min="11532" max="11532" width="12.26953125" style="2" bestFit="1" customWidth="1"/>
    <col min="11533" max="11783" width="9.1796875" style="2"/>
    <col min="11784" max="11785" width="9.81640625" style="2" bestFit="1" customWidth="1"/>
    <col min="11786" max="11786" width="12" style="2" bestFit="1" customWidth="1"/>
    <col min="11787" max="11787" width="10.26953125" style="2" bestFit="1" customWidth="1"/>
    <col min="11788" max="11788" width="12.26953125" style="2" bestFit="1" customWidth="1"/>
    <col min="11789" max="12039" width="9.1796875" style="2"/>
    <col min="12040" max="12041" width="9.81640625" style="2" bestFit="1" customWidth="1"/>
    <col min="12042" max="12042" width="12" style="2" bestFit="1" customWidth="1"/>
    <col min="12043" max="12043" width="10.26953125" style="2" bestFit="1" customWidth="1"/>
    <col min="12044" max="12044" width="12.26953125" style="2" bestFit="1" customWidth="1"/>
    <col min="12045" max="12295" width="9.1796875" style="2"/>
    <col min="12296" max="12297" width="9.81640625" style="2" bestFit="1" customWidth="1"/>
    <col min="12298" max="12298" width="12" style="2" bestFit="1" customWidth="1"/>
    <col min="12299" max="12299" width="10.26953125" style="2" bestFit="1" customWidth="1"/>
    <col min="12300" max="12300" width="12.26953125" style="2" bestFit="1" customWidth="1"/>
    <col min="12301" max="12551" width="9.1796875" style="2"/>
    <col min="12552" max="12553" width="9.81640625" style="2" bestFit="1" customWidth="1"/>
    <col min="12554" max="12554" width="12" style="2" bestFit="1" customWidth="1"/>
    <col min="12555" max="12555" width="10.26953125" style="2" bestFit="1" customWidth="1"/>
    <col min="12556" max="12556" width="12.26953125" style="2" bestFit="1" customWidth="1"/>
    <col min="12557" max="12807" width="9.1796875" style="2"/>
    <col min="12808" max="12809" width="9.81640625" style="2" bestFit="1" customWidth="1"/>
    <col min="12810" max="12810" width="12" style="2" bestFit="1" customWidth="1"/>
    <col min="12811" max="12811" width="10.26953125" style="2" bestFit="1" customWidth="1"/>
    <col min="12812" max="12812" width="12.26953125" style="2" bestFit="1" customWidth="1"/>
    <col min="12813" max="13063" width="9.1796875" style="2"/>
    <col min="13064" max="13065" width="9.81640625" style="2" bestFit="1" customWidth="1"/>
    <col min="13066" max="13066" width="12" style="2" bestFit="1" customWidth="1"/>
    <col min="13067" max="13067" width="10.26953125" style="2" bestFit="1" customWidth="1"/>
    <col min="13068" max="13068" width="12.26953125" style="2" bestFit="1" customWidth="1"/>
    <col min="13069" max="13319" width="9.1796875" style="2"/>
    <col min="13320" max="13321" width="9.81640625" style="2" bestFit="1" customWidth="1"/>
    <col min="13322" max="13322" width="12" style="2" bestFit="1" customWidth="1"/>
    <col min="13323" max="13323" width="10.26953125" style="2" bestFit="1" customWidth="1"/>
    <col min="13324" max="13324" width="12.26953125" style="2" bestFit="1" customWidth="1"/>
    <col min="13325" max="13575" width="9.1796875" style="2"/>
    <col min="13576" max="13577" width="9.81640625" style="2" bestFit="1" customWidth="1"/>
    <col min="13578" max="13578" width="12" style="2" bestFit="1" customWidth="1"/>
    <col min="13579" max="13579" width="10.26953125" style="2" bestFit="1" customWidth="1"/>
    <col min="13580" max="13580" width="12.26953125" style="2" bestFit="1" customWidth="1"/>
    <col min="13581" max="13831" width="9.1796875" style="2"/>
    <col min="13832" max="13833" width="9.81640625" style="2" bestFit="1" customWidth="1"/>
    <col min="13834" max="13834" width="12" style="2" bestFit="1" customWidth="1"/>
    <col min="13835" max="13835" width="10.26953125" style="2" bestFit="1" customWidth="1"/>
    <col min="13836" max="13836" width="12.26953125" style="2" bestFit="1" customWidth="1"/>
    <col min="13837" max="14087" width="9.1796875" style="2"/>
    <col min="14088" max="14089" width="9.81640625" style="2" bestFit="1" customWidth="1"/>
    <col min="14090" max="14090" width="12" style="2" bestFit="1" customWidth="1"/>
    <col min="14091" max="14091" width="10.26953125" style="2" bestFit="1" customWidth="1"/>
    <col min="14092" max="14092" width="12.26953125" style="2" bestFit="1" customWidth="1"/>
    <col min="14093" max="14343" width="9.1796875" style="2"/>
    <col min="14344" max="14345" width="9.81640625" style="2" bestFit="1" customWidth="1"/>
    <col min="14346" max="14346" width="12" style="2" bestFit="1" customWidth="1"/>
    <col min="14347" max="14347" width="10.26953125" style="2" bestFit="1" customWidth="1"/>
    <col min="14348" max="14348" width="12.26953125" style="2" bestFit="1" customWidth="1"/>
    <col min="14349" max="14599" width="9.1796875" style="2"/>
    <col min="14600" max="14601" width="9.81640625" style="2" bestFit="1" customWidth="1"/>
    <col min="14602" max="14602" width="12" style="2" bestFit="1" customWidth="1"/>
    <col min="14603" max="14603" width="10.26953125" style="2" bestFit="1" customWidth="1"/>
    <col min="14604" max="14604" width="12.26953125" style="2" bestFit="1" customWidth="1"/>
    <col min="14605" max="14855" width="9.1796875" style="2"/>
    <col min="14856" max="14857" width="9.81640625" style="2" bestFit="1" customWidth="1"/>
    <col min="14858" max="14858" width="12" style="2" bestFit="1" customWidth="1"/>
    <col min="14859" max="14859" width="10.26953125" style="2" bestFit="1" customWidth="1"/>
    <col min="14860" max="14860" width="12.26953125" style="2" bestFit="1" customWidth="1"/>
    <col min="14861" max="15111" width="9.1796875" style="2"/>
    <col min="15112" max="15113" width="9.81640625" style="2" bestFit="1" customWidth="1"/>
    <col min="15114" max="15114" width="12" style="2" bestFit="1" customWidth="1"/>
    <col min="15115" max="15115" width="10.26953125" style="2" bestFit="1" customWidth="1"/>
    <col min="15116" max="15116" width="12.26953125" style="2" bestFit="1" customWidth="1"/>
    <col min="15117" max="15367" width="9.1796875" style="2"/>
    <col min="15368" max="15369" width="9.81640625" style="2" bestFit="1" customWidth="1"/>
    <col min="15370" max="15370" width="12" style="2" bestFit="1" customWidth="1"/>
    <col min="15371" max="15371" width="10.26953125" style="2" bestFit="1" customWidth="1"/>
    <col min="15372" max="15372" width="12.26953125" style="2" bestFit="1" customWidth="1"/>
    <col min="15373" max="15623" width="9.1796875" style="2"/>
    <col min="15624" max="15625" width="9.81640625" style="2" bestFit="1" customWidth="1"/>
    <col min="15626" max="15626" width="12" style="2" bestFit="1" customWidth="1"/>
    <col min="15627" max="15627" width="10.26953125" style="2" bestFit="1" customWidth="1"/>
    <col min="15628" max="15628" width="12.26953125" style="2" bestFit="1" customWidth="1"/>
    <col min="15629" max="15879" width="9.1796875" style="2"/>
    <col min="15880" max="15881" width="9.81640625" style="2" bestFit="1" customWidth="1"/>
    <col min="15882" max="15882" width="12" style="2" bestFit="1" customWidth="1"/>
    <col min="15883" max="15883" width="10.26953125" style="2" bestFit="1" customWidth="1"/>
    <col min="15884" max="15884" width="12.26953125" style="2" bestFit="1" customWidth="1"/>
    <col min="15885" max="16135" width="9.1796875" style="2"/>
    <col min="16136" max="16137" width="9.81640625" style="2" bestFit="1" customWidth="1"/>
    <col min="16138" max="16138" width="12" style="2" bestFit="1" customWidth="1"/>
    <col min="16139" max="16139" width="10.26953125" style="2" bestFit="1" customWidth="1"/>
    <col min="16140" max="16140" width="12.26953125" style="2" bestFit="1" customWidth="1"/>
    <col min="16141" max="16384" width="9.1796875" style="2"/>
  </cols>
  <sheetData>
    <row r="1" spans="1:9" ht="12.75" customHeight="1" x14ac:dyDescent="0.25">
      <c r="A1" s="198" t="s">
        <v>218</v>
      </c>
      <c r="B1" s="213"/>
      <c r="C1" s="213"/>
      <c r="D1" s="213"/>
      <c r="E1" s="213"/>
      <c r="F1" s="213"/>
      <c r="G1" s="213"/>
      <c r="H1" s="213"/>
      <c r="I1" s="213"/>
    </row>
    <row r="2" spans="1:9" ht="12.75" customHeight="1" x14ac:dyDescent="0.25">
      <c r="A2" s="197" t="s">
        <v>321</v>
      </c>
      <c r="B2" s="174"/>
      <c r="C2" s="174"/>
      <c r="D2" s="174"/>
      <c r="E2" s="174"/>
      <c r="F2" s="174"/>
      <c r="G2" s="174"/>
      <c r="H2" s="174"/>
      <c r="I2" s="174"/>
    </row>
    <row r="3" spans="1:9" x14ac:dyDescent="0.25">
      <c r="A3" s="206" t="s">
        <v>445</v>
      </c>
      <c r="B3" s="221"/>
      <c r="C3" s="221"/>
      <c r="D3" s="221"/>
      <c r="E3" s="221"/>
      <c r="F3" s="221"/>
      <c r="G3" s="221"/>
      <c r="H3" s="221"/>
      <c r="I3" s="221"/>
    </row>
    <row r="4" spans="1:9" x14ac:dyDescent="0.25">
      <c r="A4" s="214" t="s">
        <v>322</v>
      </c>
      <c r="B4" s="177"/>
      <c r="C4" s="177"/>
      <c r="D4" s="177"/>
      <c r="E4" s="177"/>
      <c r="F4" s="177"/>
      <c r="G4" s="177"/>
      <c r="H4" s="177"/>
      <c r="I4" s="178"/>
    </row>
    <row r="5" spans="1:9" ht="22" x14ac:dyDescent="0.25">
      <c r="A5" s="192" t="s">
        <v>2</v>
      </c>
      <c r="B5" s="193"/>
      <c r="C5" s="193"/>
      <c r="D5" s="193"/>
      <c r="E5" s="193"/>
      <c r="F5" s="193"/>
      <c r="G5" s="84" t="s">
        <v>106</v>
      </c>
      <c r="H5" s="85" t="s">
        <v>292</v>
      </c>
      <c r="I5" s="85" t="s">
        <v>276</v>
      </c>
    </row>
    <row r="6" spans="1:9" x14ac:dyDescent="0.25">
      <c r="A6" s="217">
        <v>1</v>
      </c>
      <c r="B6" s="193"/>
      <c r="C6" s="193"/>
      <c r="D6" s="193"/>
      <c r="E6" s="193"/>
      <c r="F6" s="193"/>
      <c r="G6" s="86">
        <v>2</v>
      </c>
      <c r="H6" s="85" t="s">
        <v>167</v>
      </c>
      <c r="I6" s="85" t="s">
        <v>168</v>
      </c>
    </row>
    <row r="7" spans="1:9" x14ac:dyDescent="0.25">
      <c r="A7" s="218" t="s">
        <v>169</v>
      </c>
      <c r="B7" s="220"/>
      <c r="C7" s="220"/>
      <c r="D7" s="220"/>
      <c r="E7" s="220"/>
      <c r="F7" s="220"/>
      <c r="G7" s="220"/>
      <c r="H7" s="220"/>
      <c r="I7" s="220"/>
    </row>
    <row r="8" spans="1:9" x14ac:dyDescent="0.25">
      <c r="A8" s="191" t="s">
        <v>219</v>
      </c>
      <c r="B8" s="191"/>
      <c r="C8" s="191"/>
      <c r="D8" s="191"/>
      <c r="E8" s="191"/>
      <c r="F8" s="191"/>
      <c r="G8" s="78">
        <v>1</v>
      </c>
      <c r="H8" s="91">
        <v>0</v>
      </c>
      <c r="I8" s="91">
        <v>0</v>
      </c>
    </row>
    <row r="9" spans="1:9" x14ac:dyDescent="0.25">
      <c r="A9" s="191" t="s">
        <v>220</v>
      </c>
      <c r="B9" s="191"/>
      <c r="C9" s="191"/>
      <c r="D9" s="191"/>
      <c r="E9" s="191"/>
      <c r="F9" s="191"/>
      <c r="G9" s="78">
        <v>2</v>
      </c>
      <c r="H9" s="91">
        <v>0</v>
      </c>
      <c r="I9" s="91">
        <v>0</v>
      </c>
    </row>
    <row r="10" spans="1:9" x14ac:dyDescent="0.25">
      <c r="A10" s="191" t="s">
        <v>221</v>
      </c>
      <c r="B10" s="191"/>
      <c r="C10" s="191"/>
      <c r="D10" s="191"/>
      <c r="E10" s="191"/>
      <c r="F10" s="191"/>
      <c r="G10" s="78">
        <v>3</v>
      </c>
      <c r="H10" s="91">
        <v>0</v>
      </c>
      <c r="I10" s="91">
        <v>0</v>
      </c>
    </row>
    <row r="11" spans="1:9" x14ac:dyDescent="0.25">
      <c r="A11" s="191" t="s">
        <v>222</v>
      </c>
      <c r="B11" s="191"/>
      <c r="C11" s="191"/>
      <c r="D11" s="191"/>
      <c r="E11" s="191"/>
      <c r="F11" s="191"/>
      <c r="G11" s="78">
        <v>4</v>
      </c>
      <c r="H11" s="91">
        <v>0</v>
      </c>
      <c r="I11" s="91">
        <v>0</v>
      </c>
    </row>
    <row r="12" spans="1:9" x14ac:dyDescent="0.25">
      <c r="A12" s="191" t="s">
        <v>389</v>
      </c>
      <c r="B12" s="191"/>
      <c r="C12" s="191"/>
      <c r="D12" s="191"/>
      <c r="E12" s="191"/>
      <c r="F12" s="191"/>
      <c r="G12" s="78">
        <v>5</v>
      </c>
      <c r="H12" s="91">
        <v>0</v>
      </c>
      <c r="I12" s="91">
        <v>0</v>
      </c>
    </row>
    <row r="13" spans="1:9" ht="24" customHeight="1" x14ac:dyDescent="0.25">
      <c r="A13" s="204" t="s">
        <v>397</v>
      </c>
      <c r="B13" s="204"/>
      <c r="C13" s="204"/>
      <c r="D13" s="204"/>
      <c r="E13" s="204"/>
      <c r="F13" s="204"/>
      <c r="G13" s="80">
        <v>6</v>
      </c>
      <c r="H13" s="95">
        <f>SUM(H8:H12)</f>
        <v>0</v>
      </c>
      <c r="I13" s="95">
        <f>SUM(I8:I12)</f>
        <v>0</v>
      </c>
    </row>
    <row r="14" spans="1:9" x14ac:dyDescent="0.25">
      <c r="A14" s="191" t="s">
        <v>390</v>
      </c>
      <c r="B14" s="191"/>
      <c r="C14" s="191"/>
      <c r="D14" s="191"/>
      <c r="E14" s="191"/>
      <c r="F14" s="191"/>
      <c r="G14" s="78">
        <v>7</v>
      </c>
      <c r="H14" s="91">
        <v>0</v>
      </c>
      <c r="I14" s="91">
        <v>0</v>
      </c>
    </row>
    <row r="15" spans="1:9" x14ac:dyDescent="0.25">
      <c r="A15" s="191" t="s">
        <v>391</v>
      </c>
      <c r="B15" s="191"/>
      <c r="C15" s="191"/>
      <c r="D15" s="191"/>
      <c r="E15" s="191"/>
      <c r="F15" s="191"/>
      <c r="G15" s="78">
        <v>8</v>
      </c>
      <c r="H15" s="91">
        <v>0</v>
      </c>
      <c r="I15" s="91">
        <v>0</v>
      </c>
    </row>
    <row r="16" spans="1:9" x14ac:dyDescent="0.25">
      <c r="A16" s="191" t="s">
        <v>392</v>
      </c>
      <c r="B16" s="191"/>
      <c r="C16" s="191"/>
      <c r="D16" s="191"/>
      <c r="E16" s="191"/>
      <c r="F16" s="191"/>
      <c r="G16" s="78">
        <v>9</v>
      </c>
      <c r="H16" s="91">
        <v>0</v>
      </c>
      <c r="I16" s="91">
        <v>0</v>
      </c>
    </row>
    <row r="17" spans="1:9" x14ac:dyDescent="0.25">
      <c r="A17" s="191" t="s">
        <v>393</v>
      </c>
      <c r="B17" s="191"/>
      <c r="C17" s="191"/>
      <c r="D17" s="191"/>
      <c r="E17" s="191"/>
      <c r="F17" s="191"/>
      <c r="G17" s="78">
        <v>10</v>
      </c>
      <c r="H17" s="91">
        <v>0</v>
      </c>
      <c r="I17" s="91">
        <v>0</v>
      </c>
    </row>
    <row r="18" spans="1:9" x14ac:dyDescent="0.25">
      <c r="A18" s="191" t="s">
        <v>394</v>
      </c>
      <c r="B18" s="191"/>
      <c r="C18" s="191"/>
      <c r="D18" s="191"/>
      <c r="E18" s="191"/>
      <c r="F18" s="191"/>
      <c r="G18" s="78">
        <v>11</v>
      </c>
      <c r="H18" s="91">
        <v>0</v>
      </c>
      <c r="I18" s="91">
        <v>0</v>
      </c>
    </row>
    <row r="19" spans="1:9" x14ac:dyDescent="0.25">
      <c r="A19" s="191" t="s">
        <v>395</v>
      </c>
      <c r="B19" s="191"/>
      <c r="C19" s="191"/>
      <c r="D19" s="191"/>
      <c r="E19" s="191"/>
      <c r="F19" s="191"/>
      <c r="G19" s="78">
        <v>12</v>
      </c>
      <c r="H19" s="91">
        <v>0</v>
      </c>
      <c r="I19" s="91">
        <v>0</v>
      </c>
    </row>
    <row r="20" spans="1:9" ht="26.25" customHeight="1" x14ac:dyDescent="0.25">
      <c r="A20" s="204" t="s">
        <v>398</v>
      </c>
      <c r="B20" s="204"/>
      <c r="C20" s="204"/>
      <c r="D20" s="204"/>
      <c r="E20" s="204"/>
      <c r="F20" s="204"/>
      <c r="G20" s="80">
        <v>13</v>
      </c>
      <c r="H20" s="95">
        <f>SUM(H14:H19)</f>
        <v>0</v>
      </c>
      <c r="I20" s="95">
        <f>SUM(I14:I19)</f>
        <v>0</v>
      </c>
    </row>
    <row r="21" spans="1:9" ht="25.9" customHeight="1" x14ac:dyDescent="0.25">
      <c r="A21" s="202" t="s">
        <v>399</v>
      </c>
      <c r="B21" s="202"/>
      <c r="C21" s="202"/>
      <c r="D21" s="202"/>
      <c r="E21" s="202"/>
      <c r="F21" s="202"/>
      <c r="G21" s="80">
        <v>14</v>
      </c>
      <c r="H21" s="90">
        <f>H13+H20</f>
        <v>0</v>
      </c>
      <c r="I21" s="90">
        <f>I13+I20</f>
        <v>0</v>
      </c>
    </row>
    <row r="22" spans="1:9" x14ac:dyDescent="0.25">
      <c r="A22" s="218" t="s">
        <v>187</v>
      </c>
      <c r="B22" s="220"/>
      <c r="C22" s="220"/>
      <c r="D22" s="220"/>
      <c r="E22" s="220"/>
      <c r="F22" s="220"/>
      <c r="G22" s="220"/>
      <c r="H22" s="220"/>
      <c r="I22" s="220"/>
    </row>
    <row r="23" spans="1:9" ht="26.5" customHeight="1" x14ac:dyDescent="0.25">
      <c r="A23" s="191" t="s">
        <v>223</v>
      </c>
      <c r="B23" s="191"/>
      <c r="C23" s="191"/>
      <c r="D23" s="191"/>
      <c r="E23" s="191"/>
      <c r="F23" s="191"/>
      <c r="G23" s="78">
        <v>15</v>
      </c>
      <c r="H23" s="91">
        <v>0</v>
      </c>
      <c r="I23" s="91">
        <v>0</v>
      </c>
    </row>
    <row r="24" spans="1:9" x14ac:dyDescent="0.25">
      <c r="A24" s="191" t="s">
        <v>224</v>
      </c>
      <c r="B24" s="191"/>
      <c r="C24" s="191"/>
      <c r="D24" s="191"/>
      <c r="E24" s="191"/>
      <c r="F24" s="191"/>
      <c r="G24" s="78">
        <v>16</v>
      </c>
      <c r="H24" s="91">
        <v>0</v>
      </c>
      <c r="I24" s="91">
        <v>0</v>
      </c>
    </row>
    <row r="25" spans="1:9" x14ac:dyDescent="0.25">
      <c r="A25" s="191" t="s">
        <v>225</v>
      </c>
      <c r="B25" s="191"/>
      <c r="C25" s="191"/>
      <c r="D25" s="191"/>
      <c r="E25" s="191"/>
      <c r="F25" s="191"/>
      <c r="G25" s="78">
        <v>17</v>
      </c>
      <c r="H25" s="91">
        <v>0</v>
      </c>
      <c r="I25" s="91">
        <v>0</v>
      </c>
    </row>
    <row r="26" spans="1:9" x14ac:dyDescent="0.25">
      <c r="A26" s="191" t="s">
        <v>226</v>
      </c>
      <c r="B26" s="191"/>
      <c r="C26" s="191"/>
      <c r="D26" s="191"/>
      <c r="E26" s="191"/>
      <c r="F26" s="191"/>
      <c r="G26" s="78">
        <v>18</v>
      </c>
      <c r="H26" s="91">
        <v>0</v>
      </c>
      <c r="I26" s="91">
        <v>0</v>
      </c>
    </row>
    <row r="27" spans="1:9" x14ac:dyDescent="0.25">
      <c r="A27" s="191" t="s">
        <v>227</v>
      </c>
      <c r="B27" s="191"/>
      <c r="C27" s="191"/>
      <c r="D27" s="191"/>
      <c r="E27" s="191"/>
      <c r="F27" s="191"/>
      <c r="G27" s="78">
        <v>19</v>
      </c>
      <c r="H27" s="91">
        <v>0</v>
      </c>
      <c r="I27" s="91">
        <v>0</v>
      </c>
    </row>
    <row r="28" spans="1:9" x14ac:dyDescent="0.25">
      <c r="A28" s="191" t="s">
        <v>228</v>
      </c>
      <c r="B28" s="191"/>
      <c r="C28" s="191"/>
      <c r="D28" s="191"/>
      <c r="E28" s="191"/>
      <c r="F28" s="191"/>
      <c r="G28" s="78">
        <v>20</v>
      </c>
      <c r="H28" s="91">
        <v>0</v>
      </c>
      <c r="I28" s="91">
        <v>0</v>
      </c>
    </row>
    <row r="29" spans="1:9" ht="25.15" customHeight="1" x14ac:dyDescent="0.25">
      <c r="A29" s="208" t="s">
        <v>429</v>
      </c>
      <c r="B29" s="208"/>
      <c r="C29" s="208"/>
      <c r="D29" s="208"/>
      <c r="E29" s="208"/>
      <c r="F29" s="208"/>
      <c r="G29" s="80">
        <v>21</v>
      </c>
      <c r="H29" s="90">
        <f>SUM(H23:H28)</f>
        <v>0</v>
      </c>
      <c r="I29" s="90">
        <f>SUM(I23:I28)</f>
        <v>0</v>
      </c>
    </row>
    <row r="30" spans="1:9" ht="21" customHeight="1" x14ac:dyDescent="0.25">
      <c r="A30" s="191" t="s">
        <v>229</v>
      </c>
      <c r="B30" s="191"/>
      <c r="C30" s="191"/>
      <c r="D30" s="191"/>
      <c r="E30" s="191"/>
      <c r="F30" s="191"/>
      <c r="G30" s="78">
        <v>22</v>
      </c>
      <c r="H30" s="91">
        <v>0</v>
      </c>
      <c r="I30" s="91">
        <v>0</v>
      </c>
    </row>
    <row r="31" spans="1:9" x14ac:dyDescent="0.25">
      <c r="A31" s="191" t="s">
        <v>230</v>
      </c>
      <c r="B31" s="191"/>
      <c r="C31" s="191"/>
      <c r="D31" s="191"/>
      <c r="E31" s="191"/>
      <c r="F31" s="191"/>
      <c r="G31" s="78">
        <v>23</v>
      </c>
      <c r="H31" s="91">
        <v>0</v>
      </c>
      <c r="I31" s="91">
        <v>0</v>
      </c>
    </row>
    <row r="32" spans="1:9" x14ac:dyDescent="0.25">
      <c r="A32" s="191" t="s">
        <v>396</v>
      </c>
      <c r="B32" s="191"/>
      <c r="C32" s="191"/>
      <c r="D32" s="191"/>
      <c r="E32" s="191"/>
      <c r="F32" s="191"/>
      <c r="G32" s="78">
        <v>24</v>
      </c>
      <c r="H32" s="91">
        <v>0</v>
      </c>
      <c r="I32" s="91">
        <v>0</v>
      </c>
    </row>
    <row r="33" spans="1:9" x14ac:dyDescent="0.25">
      <c r="A33" s="191" t="s">
        <v>231</v>
      </c>
      <c r="B33" s="191"/>
      <c r="C33" s="191"/>
      <c r="D33" s="191"/>
      <c r="E33" s="191"/>
      <c r="F33" s="191"/>
      <c r="G33" s="78">
        <v>25</v>
      </c>
      <c r="H33" s="91">
        <v>0</v>
      </c>
      <c r="I33" s="91">
        <v>0</v>
      </c>
    </row>
    <row r="34" spans="1:9" x14ac:dyDescent="0.25">
      <c r="A34" s="191" t="s">
        <v>232</v>
      </c>
      <c r="B34" s="191"/>
      <c r="C34" s="191"/>
      <c r="D34" s="191"/>
      <c r="E34" s="191"/>
      <c r="F34" s="191"/>
      <c r="G34" s="78">
        <v>26</v>
      </c>
      <c r="H34" s="91">
        <v>0</v>
      </c>
      <c r="I34" s="91">
        <v>0</v>
      </c>
    </row>
    <row r="35" spans="1:9" ht="28.9" customHeight="1" x14ac:dyDescent="0.25">
      <c r="A35" s="208" t="s">
        <v>430</v>
      </c>
      <c r="B35" s="208"/>
      <c r="C35" s="208"/>
      <c r="D35" s="208"/>
      <c r="E35" s="208"/>
      <c r="F35" s="208"/>
      <c r="G35" s="80">
        <v>27</v>
      </c>
      <c r="H35" s="90">
        <f>SUM(H30:H34)</f>
        <v>0</v>
      </c>
      <c r="I35" s="90">
        <f>SUM(I30:I34)</f>
        <v>0</v>
      </c>
    </row>
    <row r="36" spans="1:9" ht="26.5" customHeight="1" x14ac:dyDescent="0.25">
      <c r="A36" s="202" t="s">
        <v>400</v>
      </c>
      <c r="B36" s="202"/>
      <c r="C36" s="202"/>
      <c r="D36" s="202"/>
      <c r="E36" s="202"/>
      <c r="F36" s="202"/>
      <c r="G36" s="80">
        <v>28</v>
      </c>
      <c r="H36" s="90">
        <f>H29+H35</f>
        <v>0</v>
      </c>
      <c r="I36" s="90">
        <f>I29+I35</f>
        <v>0</v>
      </c>
    </row>
    <row r="37" spans="1:9" x14ac:dyDescent="0.25">
      <c r="A37" s="218" t="s">
        <v>202</v>
      </c>
      <c r="B37" s="220"/>
      <c r="C37" s="220"/>
      <c r="D37" s="220"/>
      <c r="E37" s="220"/>
      <c r="F37" s="220"/>
      <c r="G37" s="220">
        <v>0</v>
      </c>
      <c r="H37" s="220"/>
      <c r="I37" s="220"/>
    </row>
    <row r="38" spans="1:9" x14ac:dyDescent="0.25">
      <c r="A38" s="167" t="s">
        <v>233</v>
      </c>
      <c r="B38" s="167"/>
      <c r="C38" s="167"/>
      <c r="D38" s="167"/>
      <c r="E38" s="167"/>
      <c r="F38" s="167"/>
      <c r="G38" s="78">
        <v>29</v>
      </c>
      <c r="H38" s="91">
        <v>0</v>
      </c>
      <c r="I38" s="91">
        <v>0</v>
      </c>
    </row>
    <row r="39" spans="1:9" ht="21.65" customHeight="1" x14ac:dyDescent="0.25">
      <c r="A39" s="167" t="s">
        <v>234</v>
      </c>
      <c r="B39" s="167"/>
      <c r="C39" s="167"/>
      <c r="D39" s="167"/>
      <c r="E39" s="167"/>
      <c r="F39" s="167"/>
      <c r="G39" s="78">
        <v>30</v>
      </c>
      <c r="H39" s="91">
        <v>0</v>
      </c>
      <c r="I39" s="91">
        <v>0</v>
      </c>
    </row>
    <row r="40" spans="1:9" x14ac:dyDescent="0.25">
      <c r="A40" s="167" t="s">
        <v>235</v>
      </c>
      <c r="B40" s="167"/>
      <c r="C40" s="167"/>
      <c r="D40" s="167"/>
      <c r="E40" s="167"/>
      <c r="F40" s="167"/>
      <c r="G40" s="78">
        <v>31</v>
      </c>
      <c r="H40" s="91">
        <v>0</v>
      </c>
      <c r="I40" s="91">
        <v>0</v>
      </c>
    </row>
    <row r="41" spans="1:9" x14ac:dyDescent="0.25">
      <c r="A41" s="167" t="s">
        <v>236</v>
      </c>
      <c r="B41" s="167"/>
      <c r="C41" s="167"/>
      <c r="D41" s="167"/>
      <c r="E41" s="167"/>
      <c r="F41" s="167"/>
      <c r="G41" s="78">
        <v>32</v>
      </c>
      <c r="H41" s="91">
        <v>0</v>
      </c>
      <c r="I41" s="91">
        <v>0</v>
      </c>
    </row>
    <row r="42" spans="1:9" ht="26.5" customHeight="1" x14ac:dyDescent="0.25">
      <c r="A42" s="208" t="s">
        <v>431</v>
      </c>
      <c r="B42" s="208"/>
      <c r="C42" s="208"/>
      <c r="D42" s="208"/>
      <c r="E42" s="208"/>
      <c r="F42" s="208"/>
      <c r="G42" s="80">
        <v>33</v>
      </c>
      <c r="H42" s="90">
        <f>H41+H40+H39+H38</f>
        <v>0</v>
      </c>
      <c r="I42" s="90">
        <f>I41+I40+I39+I38</f>
        <v>0</v>
      </c>
    </row>
    <row r="43" spans="1:9" ht="22.9" customHeight="1" x14ac:dyDescent="0.25">
      <c r="A43" s="167" t="s">
        <v>237</v>
      </c>
      <c r="B43" s="167"/>
      <c r="C43" s="167"/>
      <c r="D43" s="167"/>
      <c r="E43" s="167"/>
      <c r="F43" s="167"/>
      <c r="G43" s="78">
        <v>34</v>
      </c>
      <c r="H43" s="91">
        <v>0</v>
      </c>
      <c r="I43" s="91">
        <v>0</v>
      </c>
    </row>
    <row r="44" spans="1:9" x14ac:dyDescent="0.25">
      <c r="A44" s="167" t="s">
        <v>238</v>
      </c>
      <c r="B44" s="167"/>
      <c r="C44" s="167"/>
      <c r="D44" s="167"/>
      <c r="E44" s="167"/>
      <c r="F44" s="167"/>
      <c r="G44" s="78">
        <v>35</v>
      </c>
      <c r="H44" s="91">
        <v>0</v>
      </c>
      <c r="I44" s="91">
        <v>0</v>
      </c>
    </row>
    <row r="45" spans="1:9" x14ac:dyDescent="0.25">
      <c r="A45" s="167" t="s">
        <v>239</v>
      </c>
      <c r="B45" s="167"/>
      <c r="C45" s="167"/>
      <c r="D45" s="167"/>
      <c r="E45" s="167"/>
      <c r="F45" s="167"/>
      <c r="G45" s="78">
        <v>36</v>
      </c>
      <c r="H45" s="91">
        <v>0</v>
      </c>
      <c r="I45" s="91">
        <v>0</v>
      </c>
    </row>
    <row r="46" spans="1:9" ht="25.15" customHeight="1" x14ac:dyDescent="0.25">
      <c r="A46" s="167" t="s">
        <v>240</v>
      </c>
      <c r="B46" s="167"/>
      <c r="C46" s="167"/>
      <c r="D46" s="167"/>
      <c r="E46" s="167"/>
      <c r="F46" s="167"/>
      <c r="G46" s="78">
        <v>37</v>
      </c>
      <c r="H46" s="91">
        <v>0</v>
      </c>
      <c r="I46" s="91">
        <v>0</v>
      </c>
    </row>
    <row r="47" spans="1:9" x14ac:dyDescent="0.25">
      <c r="A47" s="167" t="s">
        <v>241</v>
      </c>
      <c r="B47" s="167"/>
      <c r="C47" s="167"/>
      <c r="D47" s="167"/>
      <c r="E47" s="167"/>
      <c r="F47" s="167"/>
      <c r="G47" s="78">
        <v>38</v>
      </c>
      <c r="H47" s="91">
        <v>0</v>
      </c>
      <c r="I47" s="91">
        <v>0</v>
      </c>
    </row>
    <row r="48" spans="1:9" ht="25.15" customHeight="1" x14ac:dyDescent="0.25">
      <c r="A48" s="208" t="s">
        <v>432</v>
      </c>
      <c r="B48" s="208"/>
      <c r="C48" s="208"/>
      <c r="D48" s="208"/>
      <c r="E48" s="208"/>
      <c r="F48" s="208"/>
      <c r="G48" s="80">
        <v>39</v>
      </c>
      <c r="H48" s="90">
        <f>H47+H46+H45+H44+H43</f>
        <v>0</v>
      </c>
      <c r="I48" s="90">
        <f>I47+I46+I45+I44+I43</f>
        <v>0</v>
      </c>
    </row>
    <row r="49" spans="1:9" ht="28.15" customHeight="1" x14ac:dyDescent="0.25">
      <c r="A49" s="202" t="s">
        <v>442</v>
      </c>
      <c r="B49" s="202"/>
      <c r="C49" s="202"/>
      <c r="D49" s="202"/>
      <c r="E49" s="202"/>
      <c r="F49" s="202"/>
      <c r="G49" s="80">
        <v>40</v>
      </c>
      <c r="H49" s="90">
        <f>H48+H42</f>
        <v>0</v>
      </c>
      <c r="I49" s="90">
        <f>I48+I42</f>
        <v>0</v>
      </c>
    </row>
    <row r="50" spans="1:9" x14ac:dyDescent="0.25">
      <c r="A50" s="191" t="s">
        <v>242</v>
      </c>
      <c r="B50" s="191"/>
      <c r="C50" s="191"/>
      <c r="D50" s="191"/>
      <c r="E50" s="191"/>
      <c r="F50" s="191"/>
      <c r="G50" s="78">
        <v>41</v>
      </c>
      <c r="H50" s="91">
        <v>0</v>
      </c>
      <c r="I50" s="91">
        <v>0</v>
      </c>
    </row>
    <row r="51" spans="1:9" ht="24.65" customHeight="1" x14ac:dyDescent="0.25">
      <c r="A51" s="202" t="s">
        <v>401</v>
      </c>
      <c r="B51" s="202"/>
      <c r="C51" s="202"/>
      <c r="D51" s="202"/>
      <c r="E51" s="202"/>
      <c r="F51" s="202"/>
      <c r="G51" s="80">
        <v>42</v>
      </c>
      <c r="H51" s="90">
        <f>H21+H36+H49+H50</f>
        <v>0</v>
      </c>
      <c r="I51" s="90">
        <f>I21+I36+I49+I50</f>
        <v>0</v>
      </c>
    </row>
    <row r="52" spans="1:9" x14ac:dyDescent="0.25">
      <c r="A52" s="219" t="s">
        <v>216</v>
      </c>
      <c r="B52" s="219"/>
      <c r="C52" s="219"/>
      <c r="D52" s="219"/>
      <c r="E52" s="219"/>
      <c r="F52" s="219"/>
      <c r="G52" s="78">
        <v>43</v>
      </c>
      <c r="H52" s="91">
        <v>0</v>
      </c>
      <c r="I52" s="91">
        <v>0</v>
      </c>
    </row>
    <row r="53" spans="1:9" ht="28.9" customHeight="1" x14ac:dyDescent="0.25">
      <c r="A53" s="219" t="s">
        <v>402</v>
      </c>
      <c r="B53" s="219"/>
      <c r="C53" s="219"/>
      <c r="D53" s="219"/>
      <c r="E53" s="219"/>
      <c r="F53" s="219"/>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A42" zoomScale="85" zoomScaleNormal="100" zoomScaleSheetLayoutView="85" workbookViewId="0">
      <selection activeCell="U20" sqref="U20"/>
    </sheetView>
  </sheetViews>
  <sheetFormatPr defaultRowHeight="12.5" x14ac:dyDescent="0.25"/>
  <cols>
    <col min="1" max="4" width="9.1796875" style="2"/>
    <col min="5" max="5" width="10.1796875" style="2" bestFit="1" customWidth="1"/>
    <col min="6" max="6" width="9.1796875" style="2"/>
    <col min="7" max="7" width="10.1796875" style="2" bestFit="1" customWidth="1"/>
    <col min="8" max="25" width="13.453125" style="30" customWidth="1"/>
    <col min="26" max="26" width="13.453125" style="1" customWidth="1"/>
    <col min="27" max="29" width="9.1796875" style="1"/>
    <col min="30" max="261" width="9.1796875" style="2"/>
    <col min="262" max="262" width="10.1796875" style="2" bestFit="1" customWidth="1"/>
    <col min="263" max="266" width="9.1796875" style="2"/>
    <col min="267" max="268" width="9.81640625" style="2" bestFit="1" customWidth="1"/>
    <col min="269" max="517" width="9.1796875" style="2"/>
    <col min="518" max="518" width="10.1796875" style="2" bestFit="1" customWidth="1"/>
    <col min="519" max="522" width="9.1796875" style="2"/>
    <col min="523" max="524" width="9.81640625" style="2" bestFit="1" customWidth="1"/>
    <col min="525" max="773" width="9.1796875" style="2"/>
    <col min="774" max="774" width="10.1796875" style="2" bestFit="1" customWidth="1"/>
    <col min="775" max="778" width="9.1796875" style="2"/>
    <col min="779" max="780" width="9.81640625" style="2" bestFit="1" customWidth="1"/>
    <col min="781" max="1029" width="9.1796875" style="2"/>
    <col min="1030" max="1030" width="10.1796875" style="2" bestFit="1" customWidth="1"/>
    <col min="1031" max="1034" width="9.1796875" style="2"/>
    <col min="1035" max="1036" width="9.81640625" style="2" bestFit="1" customWidth="1"/>
    <col min="1037" max="1285" width="9.1796875" style="2"/>
    <col min="1286" max="1286" width="10.1796875" style="2" bestFit="1" customWidth="1"/>
    <col min="1287" max="1290" width="9.1796875" style="2"/>
    <col min="1291" max="1292" width="9.81640625" style="2" bestFit="1" customWidth="1"/>
    <col min="1293" max="1541" width="9.1796875" style="2"/>
    <col min="1542" max="1542" width="10.1796875" style="2" bestFit="1" customWidth="1"/>
    <col min="1543" max="1546" width="9.1796875" style="2"/>
    <col min="1547" max="1548" width="9.81640625" style="2" bestFit="1" customWidth="1"/>
    <col min="1549" max="1797" width="9.1796875" style="2"/>
    <col min="1798" max="1798" width="10.1796875" style="2" bestFit="1" customWidth="1"/>
    <col min="1799" max="1802" width="9.1796875" style="2"/>
    <col min="1803" max="1804" width="9.81640625" style="2" bestFit="1" customWidth="1"/>
    <col min="1805" max="2053" width="9.1796875" style="2"/>
    <col min="2054" max="2054" width="10.1796875" style="2" bestFit="1" customWidth="1"/>
    <col min="2055" max="2058" width="9.1796875" style="2"/>
    <col min="2059" max="2060" width="9.81640625" style="2" bestFit="1" customWidth="1"/>
    <col min="2061" max="2309" width="9.1796875" style="2"/>
    <col min="2310" max="2310" width="10.1796875" style="2" bestFit="1" customWidth="1"/>
    <col min="2311" max="2314" width="9.1796875" style="2"/>
    <col min="2315" max="2316" width="9.81640625" style="2" bestFit="1" customWidth="1"/>
    <col min="2317" max="2565" width="9.1796875" style="2"/>
    <col min="2566" max="2566" width="10.1796875" style="2" bestFit="1" customWidth="1"/>
    <col min="2567" max="2570" width="9.1796875" style="2"/>
    <col min="2571" max="2572" width="9.81640625" style="2" bestFit="1" customWidth="1"/>
    <col min="2573" max="2821" width="9.1796875" style="2"/>
    <col min="2822" max="2822" width="10.1796875" style="2" bestFit="1" customWidth="1"/>
    <col min="2823" max="2826" width="9.1796875" style="2"/>
    <col min="2827" max="2828" width="9.81640625" style="2" bestFit="1" customWidth="1"/>
    <col min="2829" max="3077" width="9.1796875" style="2"/>
    <col min="3078" max="3078" width="10.1796875" style="2" bestFit="1" customWidth="1"/>
    <col min="3079" max="3082" width="9.1796875" style="2"/>
    <col min="3083" max="3084" width="9.81640625" style="2" bestFit="1" customWidth="1"/>
    <col min="3085" max="3333" width="9.1796875" style="2"/>
    <col min="3334" max="3334" width="10.1796875" style="2" bestFit="1" customWidth="1"/>
    <col min="3335" max="3338" width="9.1796875" style="2"/>
    <col min="3339" max="3340" width="9.81640625" style="2" bestFit="1" customWidth="1"/>
    <col min="3341" max="3589" width="9.1796875" style="2"/>
    <col min="3590" max="3590" width="10.1796875" style="2" bestFit="1" customWidth="1"/>
    <col min="3591" max="3594" width="9.1796875" style="2"/>
    <col min="3595" max="3596" width="9.81640625" style="2" bestFit="1" customWidth="1"/>
    <col min="3597" max="3845" width="9.1796875" style="2"/>
    <col min="3846" max="3846" width="10.1796875" style="2" bestFit="1" customWidth="1"/>
    <col min="3847" max="3850" width="9.1796875" style="2"/>
    <col min="3851" max="3852" width="9.81640625" style="2" bestFit="1" customWidth="1"/>
    <col min="3853" max="4101" width="9.1796875" style="2"/>
    <col min="4102" max="4102" width="10.1796875" style="2" bestFit="1" customWidth="1"/>
    <col min="4103" max="4106" width="9.1796875" style="2"/>
    <col min="4107" max="4108" width="9.81640625" style="2" bestFit="1" customWidth="1"/>
    <col min="4109" max="4357" width="9.1796875" style="2"/>
    <col min="4358" max="4358" width="10.1796875" style="2" bestFit="1" customWidth="1"/>
    <col min="4359" max="4362" width="9.1796875" style="2"/>
    <col min="4363" max="4364" width="9.81640625" style="2" bestFit="1" customWidth="1"/>
    <col min="4365" max="4613" width="9.1796875" style="2"/>
    <col min="4614" max="4614" width="10.1796875" style="2" bestFit="1" customWidth="1"/>
    <col min="4615" max="4618" width="9.1796875" style="2"/>
    <col min="4619" max="4620" width="9.81640625" style="2" bestFit="1" customWidth="1"/>
    <col min="4621" max="4869" width="9.1796875" style="2"/>
    <col min="4870" max="4870" width="10.1796875" style="2" bestFit="1" customWidth="1"/>
    <col min="4871" max="4874" width="9.1796875" style="2"/>
    <col min="4875" max="4876" width="9.81640625" style="2" bestFit="1" customWidth="1"/>
    <col min="4877" max="5125" width="9.1796875" style="2"/>
    <col min="5126" max="5126" width="10.1796875" style="2" bestFit="1" customWidth="1"/>
    <col min="5127" max="5130" width="9.1796875" style="2"/>
    <col min="5131" max="5132" width="9.81640625" style="2" bestFit="1" customWidth="1"/>
    <col min="5133" max="5381" width="9.1796875" style="2"/>
    <col min="5382" max="5382" width="10.1796875" style="2" bestFit="1" customWidth="1"/>
    <col min="5383" max="5386" width="9.1796875" style="2"/>
    <col min="5387" max="5388" width="9.81640625" style="2" bestFit="1" customWidth="1"/>
    <col min="5389" max="5637" width="9.1796875" style="2"/>
    <col min="5638" max="5638" width="10.1796875" style="2" bestFit="1" customWidth="1"/>
    <col min="5639" max="5642" width="9.1796875" style="2"/>
    <col min="5643" max="5644" width="9.81640625" style="2" bestFit="1" customWidth="1"/>
    <col min="5645" max="5893" width="9.1796875" style="2"/>
    <col min="5894" max="5894" width="10.1796875" style="2" bestFit="1" customWidth="1"/>
    <col min="5895" max="5898" width="9.1796875" style="2"/>
    <col min="5899" max="5900" width="9.81640625" style="2" bestFit="1" customWidth="1"/>
    <col min="5901" max="6149" width="9.1796875" style="2"/>
    <col min="6150" max="6150" width="10.1796875" style="2" bestFit="1" customWidth="1"/>
    <col min="6151" max="6154" width="9.1796875" style="2"/>
    <col min="6155" max="6156" width="9.81640625" style="2" bestFit="1" customWidth="1"/>
    <col min="6157" max="6405" width="9.1796875" style="2"/>
    <col min="6406" max="6406" width="10.1796875" style="2" bestFit="1" customWidth="1"/>
    <col min="6407" max="6410" width="9.1796875" style="2"/>
    <col min="6411" max="6412" width="9.81640625" style="2" bestFit="1" customWidth="1"/>
    <col min="6413" max="6661" width="9.1796875" style="2"/>
    <col min="6662" max="6662" width="10.1796875" style="2" bestFit="1" customWidth="1"/>
    <col min="6663" max="6666" width="9.1796875" style="2"/>
    <col min="6667" max="6668" width="9.81640625" style="2" bestFit="1" customWidth="1"/>
    <col min="6669" max="6917" width="9.1796875" style="2"/>
    <col min="6918" max="6918" width="10.1796875" style="2" bestFit="1" customWidth="1"/>
    <col min="6919" max="6922" width="9.1796875" style="2"/>
    <col min="6923" max="6924" width="9.81640625" style="2" bestFit="1" customWidth="1"/>
    <col min="6925" max="7173" width="9.1796875" style="2"/>
    <col min="7174" max="7174" width="10.1796875" style="2" bestFit="1" customWidth="1"/>
    <col min="7175" max="7178" width="9.1796875" style="2"/>
    <col min="7179" max="7180" width="9.81640625" style="2" bestFit="1" customWidth="1"/>
    <col min="7181" max="7429" width="9.1796875" style="2"/>
    <col min="7430" max="7430" width="10.1796875" style="2" bestFit="1" customWidth="1"/>
    <col min="7431" max="7434" width="9.1796875" style="2"/>
    <col min="7435" max="7436" width="9.81640625" style="2" bestFit="1" customWidth="1"/>
    <col min="7437" max="7685" width="9.1796875" style="2"/>
    <col min="7686" max="7686" width="10.1796875" style="2" bestFit="1" customWidth="1"/>
    <col min="7687" max="7690" width="9.1796875" style="2"/>
    <col min="7691" max="7692" width="9.81640625" style="2" bestFit="1" customWidth="1"/>
    <col min="7693" max="7941" width="9.1796875" style="2"/>
    <col min="7942" max="7942" width="10.1796875" style="2" bestFit="1" customWidth="1"/>
    <col min="7943" max="7946" width="9.1796875" style="2"/>
    <col min="7947" max="7948" width="9.81640625" style="2" bestFit="1" customWidth="1"/>
    <col min="7949" max="8197" width="9.1796875" style="2"/>
    <col min="8198" max="8198" width="10.1796875" style="2" bestFit="1" customWidth="1"/>
    <col min="8199" max="8202" width="9.1796875" style="2"/>
    <col min="8203" max="8204" width="9.81640625" style="2" bestFit="1" customWidth="1"/>
    <col min="8205" max="8453" width="9.1796875" style="2"/>
    <col min="8454" max="8454" width="10.1796875" style="2" bestFit="1" customWidth="1"/>
    <col min="8455" max="8458" width="9.1796875" style="2"/>
    <col min="8459" max="8460" width="9.81640625" style="2" bestFit="1" customWidth="1"/>
    <col min="8461" max="8709" width="9.1796875" style="2"/>
    <col min="8710" max="8710" width="10.1796875" style="2" bestFit="1" customWidth="1"/>
    <col min="8711" max="8714" width="9.1796875" style="2"/>
    <col min="8715" max="8716" width="9.81640625" style="2" bestFit="1" customWidth="1"/>
    <col min="8717" max="8965" width="9.1796875" style="2"/>
    <col min="8966" max="8966" width="10.1796875" style="2" bestFit="1" customWidth="1"/>
    <col min="8967" max="8970" width="9.1796875" style="2"/>
    <col min="8971" max="8972" width="9.81640625" style="2" bestFit="1" customWidth="1"/>
    <col min="8973" max="9221" width="9.1796875" style="2"/>
    <col min="9222" max="9222" width="10.1796875" style="2" bestFit="1" customWidth="1"/>
    <col min="9223" max="9226" width="9.1796875" style="2"/>
    <col min="9227" max="9228" width="9.81640625" style="2" bestFit="1" customWidth="1"/>
    <col min="9229" max="9477" width="9.1796875" style="2"/>
    <col min="9478" max="9478" width="10.1796875" style="2" bestFit="1" customWidth="1"/>
    <col min="9479" max="9482" width="9.1796875" style="2"/>
    <col min="9483" max="9484" width="9.81640625" style="2" bestFit="1" customWidth="1"/>
    <col min="9485" max="9733" width="9.1796875" style="2"/>
    <col min="9734" max="9734" width="10.1796875" style="2" bestFit="1" customWidth="1"/>
    <col min="9735" max="9738" width="9.1796875" style="2"/>
    <col min="9739" max="9740" width="9.81640625" style="2" bestFit="1" customWidth="1"/>
    <col min="9741" max="9989" width="9.1796875" style="2"/>
    <col min="9990" max="9990" width="10.1796875" style="2" bestFit="1" customWidth="1"/>
    <col min="9991" max="9994" width="9.1796875" style="2"/>
    <col min="9995" max="9996" width="9.81640625" style="2" bestFit="1" customWidth="1"/>
    <col min="9997" max="10245" width="9.1796875" style="2"/>
    <col min="10246" max="10246" width="10.1796875" style="2" bestFit="1" customWidth="1"/>
    <col min="10247" max="10250" width="9.1796875" style="2"/>
    <col min="10251" max="10252" width="9.81640625" style="2" bestFit="1" customWidth="1"/>
    <col min="10253" max="10501" width="9.1796875" style="2"/>
    <col min="10502" max="10502" width="10.1796875" style="2" bestFit="1" customWidth="1"/>
    <col min="10503" max="10506" width="9.1796875" style="2"/>
    <col min="10507" max="10508" width="9.81640625" style="2" bestFit="1" customWidth="1"/>
    <col min="10509" max="10757" width="9.1796875" style="2"/>
    <col min="10758" max="10758" width="10.1796875" style="2" bestFit="1" customWidth="1"/>
    <col min="10759" max="10762" width="9.1796875" style="2"/>
    <col min="10763" max="10764" width="9.81640625" style="2" bestFit="1" customWidth="1"/>
    <col min="10765" max="11013" width="9.1796875" style="2"/>
    <col min="11014" max="11014" width="10.1796875" style="2" bestFit="1" customWidth="1"/>
    <col min="11015" max="11018" width="9.1796875" style="2"/>
    <col min="11019" max="11020" width="9.81640625" style="2" bestFit="1" customWidth="1"/>
    <col min="11021" max="11269" width="9.1796875" style="2"/>
    <col min="11270" max="11270" width="10.1796875" style="2" bestFit="1" customWidth="1"/>
    <col min="11271" max="11274" width="9.1796875" style="2"/>
    <col min="11275" max="11276" width="9.81640625" style="2" bestFit="1" customWidth="1"/>
    <col min="11277" max="11525" width="9.1796875" style="2"/>
    <col min="11526" max="11526" width="10.1796875" style="2" bestFit="1" customWidth="1"/>
    <col min="11527" max="11530" width="9.1796875" style="2"/>
    <col min="11531" max="11532" width="9.81640625" style="2" bestFit="1" customWidth="1"/>
    <col min="11533" max="11781" width="9.1796875" style="2"/>
    <col min="11782" max="11782" width="10.1796875" style="2" bestFit="1" customWidth="1"/>
    <col min="11783" max="11786" width="9.1796875" style="2"/>
    <col min="11787" max="11788" width="9.81640625" style="2" bestFit="1" customWidth="1"/>
    <col min="11789" max="12037" width="9.1796875" style="2"/>
    <col min="12038" max="12038" width="10.1796875" style="2" bestFit="1" customWidth="1"/>
    <col min="12039" max="12042" width="9.1796875" style="2"/>
    <col min="12043" max="12044" width="9.81640625" style="2" bestFit="1" customWidth="1"/>
    <col min="12045" max="12293" width="9.1796875" style="2"/>
    <col min="12294" max="12294" width="10.1796875" style="2" bestFit="1" customWidth="1"/>
    <col min="12295" max="12298" width="9.1796875" style="2"/>
    <col min="12299" max="12300" width="9.81640625" style="2" bestFit="1" customWidth="1"/>
    <col min="12301" max="12549" width="9.1796875" style="2"/>
    <col min="12550" max="12550" width="10.1796875" style="2" bestFit="1" customWidth="1"/>
    <col min="12551" max="12554" width="9.1796875" style="2"/>
    <col min="12555" max="12556" width="9.81640625" style="2" bestFit="1" customWidth="1"/>
    <col min="12557" max="12805" width="9.1796875" style="2"/>
    <col min="12806" max="12806" width="10.1796875" style="2" bestFit="1" customWidth="1"/>
    <col min="12807" max="12810" width="9.1796875" style="2"/>
    <col min="12811" max="12812" width="9.81640625" style="2" bestFit="1" customWidth="1"/>
    <col min="12813" max="13061" width="9.1796875" style="2"/>
    <col min="13062" max="13062" width="10.1796875" style="2" bestFit="1" customWidth="1"/>
    <col min="13063" max="13066" width="9.1796875" style="2"/>
    <col min="13067" max="13068" width="9.81640625" style="2" bestFit="1" customWidth="1"/>
    <col min="13069" max="13317" width="9.1796875" style="2"/>
    <col min="13318" max="13318" width="10.1796875" style="2" bestFit="1" customWidth="1"/>
    <col min="13319" max="13322" width="9.1796875" style="2"/>
    <col min="13323" max="13324" width="9.81640625" style="2" bestFit="1" customWidth="1"/>
    <col min="13325" max="13573" width="9.1796875" style="2"/>
    <col min="13574" max="13574" width="10.1796875" style="2" bestFit="1" customWidth="1"/>
    <col min="13575" max="13578" width="9.1796875" style="2"/>
    <col min="13579" max="13580" width="9.81640625" style="2" bestFit="1" customWidth="1"/>
    <col min="13581" max="13829" width="9.1796875" style="2"/>
    <col min="13830" max="13830" width="10.1796875" style="2" bestFit="1" customWidth="1"/>
    <col min="13831" max="13834" width="9.1796875" style="2"/>
    <col min="13835" max="13836" width="9.81640625" style="2" bestFit="1" customWidth="1"/>
    <col min="13837" max="14085" width="9.1796875" style="2"/>
    <col min="14086" max="14086" width="10.1796875" style="2" bestFit="1" customWidth="1"/>
    <col min="14087" max="14090" width="9.1796875" style="2"/>
    <col min="14091" max="14092" width="9.81640625" style="2" bestFit="1" customWidth="1"/>
    <col min="14093" max="14341" width="9.1796875" style="2"/>
    <col min="14342" max="14342" width="10.1796875" style="2" bestFit="1" customWidth="1"/>
    <col min="14343" max="14346" width="9.1796875" style="2"/>
    <col min="14347" max="14348" width="9.81640625" style="2" bestFit="1" customWidth="1"/>
    <col min="14349" max="14597" width="9.1796875" style="2"/>
    <col min="14598" max="14598" width="10.1796875" style="2" bestFit="1" customWidth="1"/>
    <col min="14599" max="14602" width="9.1796875" style="2"/>
    <col min="14603" max="14604" width="9.81640625" style="2" bestFit="1" customWidth="1"/>
    <col min="14605" max="14853" width="9.1796875" style="2"/>
    <col min="14854" max="14854" width="10.1796875" style="2" bestFit="1" customWidth="1"/>
    <col min="14855" max="14858" width="9.1796875" style="2"/>
    <col min="14859" max="14860" width="9.81640625" style="2" bestFit="1" customWidth="1"/>
    <col min="14861" max="15109" width="9.1796875" style="2"/>
    <col min="15110" max="15110" width="10.1796875" style="2" bestFit="1" customWidth="1"/>
    <col min="15111" max="15114" width="9.1796875" style="2"/>
    <col min="15115" max="15116" width="9.81640625" style="2" bestFit="1" customWidth="1"/>
    <col min="15117" max="15365" width="9.1796875" style="2"/>
    <col min="15366" max="15366" width="10.1796875" style="2" bestFit="1" customWidth="1"/>
    <col min="15367" max="15370" width="9.1796875" style="2"/>
    <col min="15371" max="15372" width="9.81640625" style="2" bestFit="1" customWidth="1"/>
    <col min="15373" max="15621" width="9.1796875" style="2"/>
    <col min="15622" max="15622" width="10.1796875" style="2" bestFit="1" customWidth="1"/>
    <col min="15623" max="15626" width="9.1796875" style="2"/>
    <col min="15627" max="15628" width="9.81640625" style="2" bestFit="1" customWidth="1"/>
    <col min="15629" max="15877" width="9.1796875" style="2"/>
    <col min="15878" max="15878" width="10.1796875" style="2" bestFit="1" customWidth="1"/>
    <col min="15879" max="15882" width="9.1796875" style="2"/>
    <col min="15883" max="15884" width="9.81640625" style="2" bestFit="1" customWidth="1"/>
    <col min="15885" max="16133" width="9.1796875" style="2"/>
    <col min="16134" max="16134" width="10.1796875" style="2" bestFit="1" customWidth="1"/>
    <col min="16135" max="16138" width="9.1796875" style="2"/>
    <col min="16139" max="16140" width="9.81640625" style="2" bestFit="1" customWidth="1"/>
    <col min="16141" max="16384" width="9.1796875" style="2"/>
  </cols>
  <sheetData>
    <row r="1" spans="1:25" x14ac:dyDescent="0.25">
      <c r="A1" s="222" t="s">
        <v>243</v>
      </c>
      <c r="B1" s="223"/>
      <c r="C1" s="223"/>
      <c r="D1" s="223"/>
      <c r="E1" s="223"/>
      <c r="F1" s="223"/>
      <c r="G1" s="223"/>
      <c r="H1" s="223"/>
      <c r="I1" s="223"/>
      <c r="J1" s="223"/>
      <c r="K1" s="35"/>
    </row>
    <row r="2" spans="1:25" ht="15.5" x14ac:dyDescent="0.25">
      <c r="A2" s="3"/>
      <c r="B2" s="4"/>
      <c r="C2" s="224" t="s">
        <v>244</v>
      </c>
      <c r="D2" s="224"/>
      <c r="E2" s="5">
        <v>45292</v>
      </c>
      <c r="F2" s="6" t="s">
        <v>0</v>
      </c>
      <c r="G2" s="5">
        <v>45657</v>
      </c>
      <c r="H2" s="36"/>
      <c r="I2" s="36"/>
      <c r="J2" s="36"/>
      <c r="K2" s="35"/>
      <c r="X2" s="37" t="s">
        <v>445</v>
      </c>
    </row>
    <row r="3" spans="1:25" ht="13.5" customHeight="1" thickBot="1" x14ac:dyDescent="0.3">
      <c r="A3" s="227" t="s">
        <v>245</v>
      </c>
      <c r="B3" s="228"/>
      <c r="C3" s="228"/>
      <c r="D3" s="228"/>
      <c r="E3" s="228"/>
      <c r="F3" s="228"/>
      <c r="G3" s="231" t="s">
        <v>3</v>
      </c>
      <c r="H3" s="233" t="s">
        <v>246</v>
      </c>
      <c r="I3" s="233"/>
      <c r="J3" s="233"/>
      <c r="K3" s="233"/>
      <c r="L3" s="233"/>
      <c r="M3" s="233"/>
      <c r="N3" s="233"/>
      <c r="O3" s="233"/>
      <c r="P3" s="233"/>
      <c r="Q3" s="233"/>
      <c r="R3" s="233"/>
      <c r="S3" s="233"/>
      <c r="T3" s="233"/>
      <c r="U3" s="233"/>
      <c r="V3" s="233"/>
      <c r="W3" s="233"/>
      <c r="X3" s="233" t="s">
        <v>406</v>
      </c>
      <c r="Y3" s="235" t="s">
        <v>247</v>
      </c>
    </row>
    <row r="4" spans="1:25" ht="74" thickBot="1" x14ac:dyDescent="0.3">
      <c r="A4" s="229"/>
      <c r="B4" s="230"/>
      <c r="C4" s="230"/>
      <c r="D4" s="230"/>
      <c r="E4" s="230"/>
      <c r="F4" s="230"/>
      <c r="G4" s="232"/>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34"/>
      <c r="Y4" s="236"/>
    </row>
    <row r="5" spans="1:25" ht="21" x14ac:dyDescent="0.25">
      <c r="A5" s="237">
        <v>1</v>
      </c>
      <c r="B5" s="238"/>
      <c r="C5" s="238"/>
      <c r="D5" s="238"/>
      <c r="E5" s="238"/>
      <c r="F5" s="238"/>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5">
      <c r="A6" s="239" t="s">
        <v>261</v>
      </c>
      <c r="B6" s="239"/>
      <c r="C6" s="239"/>
      <c r="D6" s="239"/>
      <c r="E6" s="239"/>
      <c r="F6" s="239"/>
      <c r="G6" s="239"/>
      <c r="H6" s="239"/>
      <c r="I6" s="239"/>
      <c r="J6" s="239"/>
      <c r="K6" s="239"/>
      <c r="L6" s="239"/>
      <c r="M6" s="239"/>
      <c r="N6" s="240"/>
      <c r="O6" s="240"/>
      <c r="P6" s="240"/>
      <c r="Q6" s="240"/>
      <c r="R6" s="240"/>
      <c r="S6" s="240"/>
      <c r="T6" s="240"/>
      <c r="U6" s="240"/>
      <c r="V6" s="240"/>
      <c r="W6" s="240"/>
      <c r="X6" s="240"/>
      <c r="Y6" s="241"/>
    </row>
    <row r="7" spans="1:25" x14ac:dyDescent="0.25">
      <c r="A7" s="242" t="s">
        <v>293</v>
      </c>
      <c r="B7" s="242"/>
      <c r="C7" s="242"/>
      <c r="D7" s="242"/>
      <c r="E7" s="242"/>
      <c r="F7" s="242"/>
      <c r="G7" s="8">
        <v>1</v>
      </c>
      <c r="H7" s="42">
        <v>7963369</v>
      </c>
      <c r="I7" s="42">
        <v>5296493</v>
      </c>
      <c r="J7" s="42">
        <v>398168</v>
      </c>
      <c r="K7" s="42">
        <v>3703293</v>
      </c>
      <c r="L7" s="42">
        <v>3703293</v>
      </c>
      <c r="M7" s="42">
        <v>1990842</v>
      </c>
      <c r="N7" s="42">
        <v>2706022</v>
      </c>
      <c r="O7" s="42">
        <v>0</v>
      </c>
      <c r="P7" s="42">
        <v>0</v>
      </c>
      <c r="Q7" s="42">
        <v>0</v>
      </c>
      <c r="R7" s="42">
        <v>0</v>
      </c>
      <c r="S7" s="42">
        <v>0</v>
      </c>
      <c r="T7" s="42">
        <v>0</v>
      </c>
      <c r="U7" s="42">
        <v>43623654</v>
      </c>
      <c r="V7" s="42">
        <v>4840451</v>
      </c>
      <c r="W7" s="43">
        <f>H7+I7+J7+K7-L7+M7+N7+O7+P7+Q7+R7+U7+V7+S7+T7</f>
        <v>66818999</v>
      </c>
      <c r="X7" s="42">
        <v>0</v>
      </c>
      <c r="Y7" s="43">
        <f>W7+X7</f>
        <v>66818999</v>
      </c>
    </row>
    <row r="8" spans="1:25" x14ac:dyDescent="0.25">
      <c r="A8" s="225" t="s">
        <v>262</v>
      </c>
      <c r="B8" s="225"/>
      <c r="C8" s="225"/>
      <c r="D8" s="225"/>
      <c r="E8" s="225"/>
      <c r="F8" s="225"/>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225" t="s">
        <v>263</v>
      </c>
      <c r="B9" s="225"/>
      <c r="C9" s="225"/>
      <c r="D9" s="225"/>
      <c r="E9" s="225"/>
      <c r="F9" s="225"/>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226" t="s">
        <v>294</v>
      </c>
      <c r="B10" s="226"/>
      <c r="C10" s="226"/>
      <c r="D10" s="226"/>
      <c r="E10" s="226"/>
      <c r="F10" s="226"/>
      <c r="G10" s="9">
        <v>4</v>
      </c>
      <c r="H10" s="44">
        <f>H7+H8+H9</f>
        <v>7963369</v>
      </c>
      <c r="I10" s="44">
        <f t="shared" ref="I10:Y10" si="2">I7+I8+I9</f>
        <v>5296493</v>
      </c>
      <c r="J10" s="44">
        <f t="shared" si="2"/>
        <v>398168</v>
      </c>
      <c r="K10" s="44">
        <f t="shared" si="2"/>
        <v>3703293</v>
      </c>
      <c r="L10" s="44">
        <f t="shared" si="2"/>
        <v>3703293</v>
      </c>
      <c r="M10" s="44">
        <f t="shared" si="2"/>
        <v>1990842</v>
      </c>
      <c r="N10" s="44">
        <f t="shared" si="2"/>
        <v>2706022</v>
      </c>
      <c r="O10" s="44">
        <f t="shared" si="2"/>
        <v>0</v>
      </c>
      <c r="P10" s="44">
        <f t="shared" si="2"/>
        <v>0</v>
      </c>
      <c r="Q10" s="44">
        <f t="shared" si="2"/>
        <v>0</v>
      </c>
      <c r="R10" s="44">
        <f t="shared" si="2"/>
        <v>0</v>
      </c>
      <c r="S10" s="44">
        <f t="shared" si="2"/>
        <v>0</v>
      </c>
      <c r="T10" s="44">
        <f t="shared" si="2"/>
        <v>0</v>
      </c>
      <c r="U10" s="44">
        <f t="shared" si="2"/>
        <v>43623654</v>
      </c>
      <c r="V10" s="44">
        <f t="shared" si="2"/>
        <v>4840451</v>
      </c>
      <c r="W10" s="44">
        <f t="shared" si="0"/>
        <v>66818999</v>
      </c>
      <c r="X10" s="44">
        <f t="shared" si="2"/>
        <v>0</v>
      </c>
      <c r="Y10" s="44">
        <f t="shared" si="2"/>
        <v>66818999</v>
      </c>
    </row>
    <row r="11" spans="1:25" x14ac:dyDescent="0.25">
      <c r="A11" s="225" t="s">
        <v>264</v>
      </c>
      <c r="B11" s="225"/>
      <c r="C11" s="225"/>
      <c r="D11" s="225"/>
      <c r="E11" s="225"/>
      <c r="F11" s="225"/>
      <c r="G11" s="8">
        <v>5</v>
      </c>
      <c r="H11" s="46">
        <v>0</v>
      </c>
      <c r="I11" s="46">
        <v>0</v>
      </c>
      <c r="J11" s="46">
        <v>0</v>
      </c>
      <c r="K11" s="46">
        <v>0</v>
      </c>
      <c r="L11" s="46">
        <v>0</v>
      </c>
      <c r="M11" s="46">
        <v>0</v>
      </c>
      <c r="N11" s="46">
        <v>0</v>
      </c>
      <c r="O11" s="46">
        <v>0</v>
      </c>
      <c r="P11" s="46">
        <v>0</v>
      </c>
      <c r="Q11" s="46">
        <v>0</v>
      </c>
      <c r="R11" s="46">
        <v>0</v>
      </c>
      <c r="S11" s="42">
        <v>0</v>
      </c>
      <c r="T11" s="42">
        <v>0</v>
      </c>
      <c r="U11" s="46">
        <v>0</v>
      </c>
      <c r="V11" s="42">
        <v>8314962</v>
      </c>
      <c r="W11" s="43">
        <f t="shared" si="0"/>
        <v>8314962</v>
      </c>
      <c r="X11" s="42">
        <v>0</v>
      </c>
      <c r="Y11" s="43">
        <f t="shared" ref="Y11:Y29" si="3">W11+X11</f>
        <v>8314962</v>
      </c>
    </row>
    <row r="12" spans="1:25" x14ac:dyDescent="0.25">
      <c r="A12" s="225" t="s">
        <v>265</v>
      </c>
      <c r="B12" s="225"/>
      <c r="C12" s="225"/>
      <c r="D12" s="225"/>
      <c r="E12" s="225"/>
      <c r="F12" s="225"/>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5">
      <c r="A13" s="225" t="s">
        <v>266</v>
      </c>
      <c r="B13" s="225"/>
      <c r="C13" s="225"/>
      <c r="D13" s="225"/>
      <c r="E13" s="225"/>
      <c r="F13" s="225"/>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5">
      <c r="A14" s="225" t="s">
        <v>410</v>
      </c>
      <c r="B14" s="225"/>
      <c r="C14" s="225"/>
      <c r="D14" s="225"/>
      <c r="E14" s="225"/>
      <c r="F14" s="225"/>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5">
      <c r="A15" s="225" t="s">
        <v>267</v>
      </c>
      <c r="B15" s="225"/>
      <c r="C15" s="225"/>
      <c r="D15" s="225"/>
      <c r="E15" s="225"/>
      <c r="F15" s="225"/>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225" t="s">
        <v>268</v>
      </c>
      <c r="B16" s="225"/>
      <c r="C16" s="225"/>
      <c r="D16" s="225"/>
      <c r="E16" s="225"/>
      <c r="F16" s="225"/>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225" t="s">
        <v>269</v>
      </c>
      <c r="B17" s="225"/>
      <c r="C17" s="225"/>
      <c r="D17" s="225"/>
      <c r="E17" s="225"/>
      <c r="F17" s="225"/>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225" t="s">
        <v>270</v>
      </c>
      <c r="B18" s="225"/>
      <c r="C18" s="225"/>
      <c r="D18" s="225"/>
      <c r="E18" s="225"/>
      <c r="F18" s="225"/>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225" t="s">
        <v>271</v>
      </c>
      <c r="B19" s="225"/>
      <c r="C19" s="225"/>
      <c r="D19" s="225"/>
      <c r="E19" s="225"/>
      <c r="F19" s="225"/>
      <c r="G19" s="8">
        <v>13</v>
      </c>
      <c r="H19" s="42">
        <v>-163369</v>
      </c>
      <c r="I19" s="42">
        <v>532781</v>
      </c>
      <c r="J19" s="42">
        <v>0</v>
      </c>
      <c r="K19" s="42">
        <v>-1</v>
      </c>
      <c r="L19" s="42">
        <v>-1</v>
      </c>
      <c r="M19" s="42">
        <v>0</v>
      </c>
      <c r="N19" s="42">
        <v>0</v>
      </c>
      <c r="O19" s="42">
        <v>0</v>
      </c>
      <c r="P19" s="42">
        <v>0</v>
      </c>
      <c r="Q19" s="42">
        <v>0</v>
      </c>
      <c r="R19" s="42">
        <v>0</v>
      </c>
      <c r="S19" s="42">
        <v>0</v>
      </c>
      <c r="T19" s="42">
        <v>0</v>
      </c>
      <c r="U19" s="42">
        <v>47264</v>
      </c>
      <c r="V19" s="42">
        <v>0</v>
      </c>
      <c r="W19" s="43">
        <f t="shared" si="0"/>
        <v>416676</v>
      </c>
      <c r="X19" s="42">
        <v>0</v>
      </c>
      <c r="Y19" s="43">
        <f t="shared" si="3"/>
        <v>416676</v>
      </c>
    </row>
    <row r="20" spans="1:25" x14ac:dyDescent="0.25">
      <c r="A20" s="225" t="s">
        <v>272</v>
      </c>
      <c r="B20" s="225"/>
      <c r="C20" s="225"/>
      <c r="D20" s="225"/>
      <c r="E20" s="225"/>
      <c r="F20" s="225"/>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225" t="s">
        <v>411</v>
      </c>
      <c r="B21" s="225"/>
      <c r="C21" s="225"/>
      <c r="D21" s="225"/>
      <c r="E21" s="225"/>
      <c r="F21" s="225"/>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225" t="s">
        <v>412</v>
      </c>
      <c r="B22" s="225"/>
      <c r="C22" s="225"/>
      <c r="D22" s="225"/>
      <c r="E22" s="225"/>
      <c r="F22" s="225"/>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225" t="s">
        <v>413</v>
      </c>
      <c r="B23" s="225"/>
      <c r="C23" s="225"/>
      <c r="D23" s="225"/>
      <c r="E23" s="225"/>
      <c r="F23" s="225"/>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225" t="s">
        <v>273</v>
      </c>
      <c r="B24" s="225"/>
      <c r="C24" s="225"/>
      <c r="D24" s="225"/>
      <c r="E24" s="225"/>
      <c r="F24" s="225"/>
      <c r="G24" s="8">
        <v>18</v>
      </c>
      <c r="H24" s="42">
        <v>0</v>
      </c>
      <c r="I24" s="42">
        <v>0</v>
      </c>
      <c r="J24" s="42">
        <v>0</v>
      </c>
      <c r="K24" s="42">
        <v>568221</v>
      </c>
      <c r="L24" s="42">
        <v>568221</v>
      </c>
      <c r="M24" s="42">
        <v>0</v>
      </c>
      <c r="N24" s="42">
        <v>-568221</v>
      </c>
      <c r="O24" s="42">
        <v>0</v>
      </c>
      <c r="P24" s="42">
        <v>0</v>
      </c>
      <c r="Q24" s="42">
        <v>0</v>
      </c>
      <c r="R24" s="42">
        <v>0</v>
      </c>
      <c r="S24" s="42">
        <v>0</v>
      </c>
      <c r="T24" s="42">
        <v>0</v>
      </c>
      <c r="U24" s="42">
        <v>0</v>
      </c>
      <c r="V24" s="42">
        <v>0</v>
      </c>
      <c r="W24" s="43">
        <f t="shared" si="0"/>
        <v>-568221</v>
      </c>
      <c r="X24" s="42">
        <v>0</v>
      </c>
      <c r="Y24" s="43">
        <f t="shared" si="3"/>
        <v>-568221</v>
      </c>
    </row>
    <row r="25" spans="1:25" x14ac:dyDescent="0.25">
      <c r="A25" s="225" t="s">
        <v>414</v>
      </c>
      <c r="B25" s="225"/>
      <c r="C25" s="225"/>
      <c r="D25" s="225"/>
      <c r="E25" s="225"/>
      <c r="F25" s="225"/>
      <c r="G25" s="8">
        <v>19</v>
      </c>
      <c r="H25" s="42">
        <v>0</v>
      </c>
      <c r="I25" s="42">
        <v>0</v>
      </c>
      <c r="J25" s="42">
        <v>0</v>
      </c>
      <c r="K25" s="42">
        <v>-876638</v>
      </c>
      <c r="L25" s="42">
        <v>-876638</v>
      </c>
      <c r="M25" s="42">
        <v>0</v>
      </c>
      <c r="N25" s="42">
        <v>876638</v>
      </c>
      <c r="O25" s="42">
        <v>0</v>
      </c>
      <c r="P25" s="42">
        <v>0</v>
      </c>
      <c r="Q25" s="42">
        <v>0</v>
      </c>
      <c r="R25" s="42">
        <v>0</v>
      </c>
      <c r="S25" s="42">
        <v>0</v>
      </c>
      <c r="T25" s="42">
        <v>0</v>
      </c>
      <c r="U25" s="42">
        <v>0</v>
      </c>
      <c r="V25" s="42">
        <v>0</v>
      </c>
      <c r="W25" s="43">
        <f t="shared" si="0"/>
        <v>876638</v>
      </c>
      <c r="X25" s="42">
        <v>0</v>
      </c>
      <c r="Y25" s="43">
        <f t="shared" ref="Y25" si="4">W25+X25</f>
        <v>876638</v>
      </c>
    </row>
    <row r="26" spans="1:25" x14ac:dyDescent="0.25">
      <c r="A26" s="225" t="s">
        <v>416</v>
      </c>
      <c r="B26" s="225"/>
      <c r="C26" s="225"/>
      <c r="D26" s="225"/>
      <c r="E26" s="225"/>
      <c r="F26" s="225"/>
      <c r="G26" s="8">
        <v>20</v>
      </c>
      <c r="H26" s="42">
        <v>0</v>
      </c>
      <c r="I26" s="42">
        <v>0</v>
      </c>
      <c r="J26" s="42">
        <v>0</v>
      </c>
      <c r="K26" s="42">
        <v>0</v>
      </c>
      <c r="L26" s="42">
        <v>0</v>
      </c>
      <c r="M26" s="42">
        <v>0</v>
      </c>
      <c r="N26" s="42">
        <v>0</v>
      </c>
      <c r="O26" s="42">
        <v>0</v>
      </c>
      <c r="P26" s="42">
        <v>0</v>
      </c>
      <c r="Q26" s="42">
        <v>0</v>
      </c>
      <c r="R26" s="42">
        <v>0</v>
      </c>
      <c r="S26" s="42">
        <v>0</v>
      </c>
      <c r="T26" s="42">
        <v>0</v>
      </c>
      <c r="U26" s="42">
        <v>-3018855</v>
      </c>
      <c r="V26" s="42">
        <v>0</v>
      </c>
      <c r="W26" s="43">
        <f t="shared" si="0"/>
        <v>-3018855</v>
      </c>
      <c r="X26" s="42">
        <v>0</v>
      </c>
      <c r="Y26" s="43">
        <f t="shared" si="3"/>
        <v>-3018855</v>
      </c>
    </row>
    <row r="27" spans="1:25" x14ac:dyDescent="0.25">
      <c r="A27" s="225" t="s">
        <v>415</v>
      </c>
      <c r="B27" s="225"/>
      <c r="C27" s="225"/>
      <c r="D27" s="225"/>
      <c r="E27" s="225"/>
      <c r="F27" s="225"/>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5">
      <c r="A28" s="225" t="s">
        <v>417</v>
      </c>
      <c r="B28" s="225"/>
      <c r="C28" s="225"/>
      <c r="D28" s="225"/>
      <c r="E28" s="225"/>
      <c r="F28" s="225"/>
      <c r="G28" s="8">
        <v>22</v>
      </c>
      <c r="H28" s="42">
        <v>0</v>
      </c>
      <c r="I28" s="42">
        <v>0</v>
      </c>
      <c r="J28" s="42">
        <v>0</v>
      </c>
      <c r="K28" s="42">
        <v>0</v>
      </c>
      <c r="L28" s="42">
        <v>0</v>
      </c>
      <c r="M28" s="42">
        <v>0</v>
      </c>
      <c r="N28" s="42">
        <v>0</v>
      </c>
      <c r="O28" s="42">
        <v>0</v>
      </c>
      <c r="P28" s="42">
        <v>0</v>
      </c>
      <c r="Q28" s="42">
        <v>0</v>
      </c>
      <c r="R28" s="42">
        <v>0</v>
      </c>
      <c r="S28" s="42">
        <v>0</v>
      </c>
      <c r="T28" s="42">
        <v>0</v>
      </c>
      <c r="U28" s="42">
        <v>4840451</v>
      </c>
      <c r="V28" s="42">
        <v>-4840451</v>
      </c>
      <c r="W28" s="43">
        <f t="shared" si="0"/>
        <v>0</v>
      </c>
      <c r="X28" s="42">
        <v>0</v>
      </c>
      <c r="Y28" s="43">
        <f t="shared" si="3"/>
        <v>0</v>
      </c>
    </row>
    <row r="29" spans="1:25" x14ac:dyDescent="0.25">
      <c r="A29" s="225" t="s">
        <v>418</v>
      </c>
      <c r="B29" s="225"/>
      <c r="C29" s="225"/>
      <c r="D29" s="225"/>
      <c r="E29" s="225"/>
      <c r="F29" s="225"/>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243" t="s">
        <v>419</v>
      </c>
      <c r="B30" s="243"/>
      <c r="C30" s="243"/>
      <c r="D30" s="243"/>
      <c r="E30" s="243"/>
      <c r="F30" s="243"/>
      <c r="G30" s="10">
        <v>24</v>
      </c>
      <c r="H30" s="45">
        <f>SUM(H10:H29)</f>
        <v>7800000</v>
      </c>
      <c r="I30" s="45">
        <f t="shared" ref="I30:Y30" si="5">SUM(I10:I29)</f>
        <v>5829274</v>
      </c>
      <c r="J30" s="45">
        <f t="shared" si="5"/>
        <v>398168</v>
      </c>
      <c r="K30" s="45">
        <f t="shared" si="5"/>
        <v>3394875</v>
      </c>
      <c r="L30" s="45">
        <f t="shared" si="5"/>
        <v>3394875</v>
      </c>
      <c r="M30" s="45">
        <f t="shared" si="5"/>
        <v>1990842</v>
      </c>
      <c r="N30" s="45">
        <f t="shared" si="5"/>
        <v>3014439</v>
      </c>
      <c r="O30" s="45">
        <f t="shared" si="5"/>
        <v>0</v>
      </c>
      <c r="P30" s="45">
        <f t="shared" si="5"/>
        <v>0</v>
      </c>
      <c r="Q30" s="45">
        <f t="shared" si="5"/>
        <v>0</v>
      </c>
      <c r="R30" s="45">
        <f t="shared" si="5"/>
        <v>0</v>
      </c>
      <c r="S30" s="45">
        <f t="shared" si="5"/>
        <v>0</v>
      </c>
      <c r="T30" s="45">
        <f t="shared" si="5"/>
        <v>0</v>
      </c>
      <c r="U30" s="45">
        <f t="shared" si="5"/>
        <v>45492514</v>
      </c>
      <c r="V30" s="45">
        <f t="shared" si="5"/>
        <v>8314962</v>
      </c>
      <c r="W30" s="45">
        <f t="shared" si="5"/>
        <v>72840199</v>
      </c>
      <c r="X30" s="45">
        <f t="shared" si="5"/>
        <v>0</v>
      </c>
      <c r="Y30" s="45">
        <f t="shared" si="5"/>
        <v>72840199</v>
      </c>
    </row>
    <row r="31" spans="1:25" x14ac:dyDescent="0.25">
      <c r="A31" s="244" t="s">
        <v>274</v>
      </c>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5"/>
    </row>
    <row r="32" spans="1:25" ht="36.75" customHeight="1" x14ac:dyDescent="0.25">
      <c r="A32" s="246" t="s">
        <v>275</v>
      </c>
      <c r="B32" s="246"/>
      <c r="C32" s="246"/>
      <c r="D32" s="246"/>
      <c r="E32" s="246"/>
      <c r="F32" s="246"/>
      <c r="G32" s="9">
        <v>25</v>
      </c>
      <c r="H32" s="44">
        <f>SUM(H12:H20)</f>
        <v>-163369</v>
      </c>
      <c r="I32" s="44">
        <f t="shared" ref="I32:Y32" si="6">SUM(I12:I20)</f>
        <v>532781</v>
      </c>
      <c r="J32" s="44">
        <f t="shared" si="6"/>
        <v>0</v>
      </c>
      <c r="K32" s="44">
        <f t="shared" si="6"/>
        <v>-1</v>
      </c>
      <c r="L32" s="44">
        <f t="shared" si="6"/>
        <v>-1</v>
      </c>
      <c r="M32" s="44">
        <f t="shared" si="6"/>
        <v>0</v>
      </c>
      <c r="N32" s="44">
        <f t="shared" si="6"/>
        <v>0</v>
      </c>
      <c r="O32" s="44">
        <f t="shared" si="6"/>
        <v>0</v>
      </c>
      <c r="P32" s="44">
        <f t="shared" si="6"/>
        <v>0</v>
      </c>
      <c r="Q32" s="44">
        <f t="shared" si="6"/>
        <v>0</v>
      </c>
      <c r="R32" s="44">
        <f t="shared" si="6"/>
        <v>0</v>
      </c>
      <c r="S32" s="44">
        <f t="shared" si="6"/>
        <v>0</v>
      </c>
      <c r="T32" s="44">
        <f t="shared" si="6"/>
        <v>0</v>
      </c>
      <c r="U32" s="44">
        <f t="shared" si="6"/>
        <v>47264</v>
      </c>
      <c r="V32" s="44">
        <f t="shared" si="6"/>
        <v>0</v>
      </c>
      <c r="W32" s="44">
        <f t="shared" si="6"/>
        <v>416676</v>
      </c>
      <c r="X32" s="44">
        <f t="shared" si="6"/>
        <v>0</v>
      </c>
      <c r="Y32" s="44">
        <f t="shared" si="6"/>
        <v>416676</v>
      </c>
    </row>
    <row r="33" spans="1:25" ht="31.5" customHeight="1" x14ac:dyDescent="0.25">
      <c r="A33" s="246" t="s">
        <v>420</v>
      </c>
      <c r="B33" s="246"/>
      <c r="C33" s="246"/>
      <c r="D33" s="246"/>
      <c r="E33" s="246"/>
      <c r="F33" s="246"/>
      <c r="G33" s="9">
        <v>26</v>
      </c>
      <c r="H33" s="44">
        <f>H11+H32</f>
        <v>-163369</v>
      </c>
      <c r="I33" s="44">
        <f t="shared" ref="I33:Y33" si="7">I11+I32</f>
        <v>532781</v>
      </c>
      <c r="J33" s="44">
        <f t="shared" si="7"/>
        <v>0</v>
      </c>
      <c r="K33" s="44">
        <f t="shared" si="7"/>
        <v>-1</v>
      </c>
      <c r="L33" s="44">
        <f t="shared" si="7"/>
        <v>-1</v>
      </c>
      <c r="M33" s="44">
        <f t="shared" si="7"/>
        <v>0</v>
      </c>
      <c r="N33" s="44">
        <f t="shared" si="7"/>
        <v>0</v>
      </c>
      <c r="O33" s="44">
        <f t="shared" si="7"/>
        <v>0</v>
      </c>
      <c r="P33" s="44">
        <f t="shared" si="7"/>
        <v>0</v>
      </c>
      <c r="Q33" s="44">
        <f t="shared" si="7"/>
        <v>0</v>
      </c>
      <c r="R33" s="44">
        <f t="shared" si="7"/>
        <v>0</v>
      </c>
      <c r="S33" s="44">
        <f t="shared" si="7"/>
        <v>0</v>
      </c>
      <c r="T33" s="44">
        <f t="shared" si="7"/>
        <v>0</v>
      </c>
      <c r="U33" s="44">
        <f t="shared" si="7"/>
        <v>47264</v>
      </c>
      <c r="V33" s="44">
        <f t="shared" si="7"/>
        <v>8314962</v>
      </c>
      <c r="W33" s="44">
        <f t="shared" si="7"/>
        <v>8731638</v>
      </c>
      <c r="X33" s="44">
        <f t="shared" si="7"/>
        <v>0</v>
      </c>
      <c r="Y33" s="44">
        <f t="shared" si="7"/>
        <v>8731638</v>
      </c>
    </row>
    <row r="34" spans="1:25" ht="30.75" customHeight="1" x14ac:dyDescent="0.25">
      <c r="A34" s="247" t="s">
        <v>421</v>
      </c>
      <c r="B34" s="247"/>
      <c r="C34" s="247"/>
      <c r="D34" s="247"/>
      <c r="E34" s="247"/>
      <c r="F34" s="247"/>
      <c r="G34" s="10">
        <v>27</v>
      </c>
      <c r="H34" s="45">
        <f>SUM(H21:H29)</f>
        <v>0</v>
      </c>
      <c r="I34" s="45">
        <f t="shared" ref="I34:Y34" si="8">SUM(I21:I29)</f>
        <v>0</v>
      </c>
      <c r="J34" s="45">
        <f t="shared" si="8"/>
        <v>0</v>
      </c>
      <c r="K34" s="45">
        <f t="shared" si="8"/>
        <v>-308417</v>
      </c>
      <c r="L34" s="45">
        <f t="shared" si="8"/>
        <v>-308417</v>
      </c>
      <c r="M34" s="45">
        <f t="shared" si="8"/>
        <v>0</v>
      </c>
      <c r="N34" s="45">
        <f t="shared" si="8"/>
        <v>308417</v>
      </c>
      <c r="O34" s="45">
        <f t="shared" si="8"/>
        <v>0</v>
      </c>
      <c r="P34" s="45">
        <f t="shared" si="8"/>
        <v>0</v>
      </c>
      <c r="Q34" s="45">
        <f t="shared" si="8"/>
        <v>0</v>
      </c>
      <c r="R34" s="45">
        <f t="shared" si="8"/>
        <v>0</v>
      </c>
      <c r="S34" s="45">
        <f t="shared" si="8"/>
        <v>0</v>
      </c>
      <c r="T34" s="45">
        <f t="shared" si="8"/>
        <v>0</v>
      </c>
      <c r="U34" s="45">
        <f t="shared" si="8"/>
        <v>1821596</v>
      </c>
      <c r="V34" s="45">
        <f t="shared" si="8"/>
        <v>-4840451</v>
      </c>
      <c r="W34" s="45">
        <f t="shared" si="8"/>
        <v>-2710438</v>
      </c>
      <c r="X34" s="45">
        <f t="shared" si="8"/>
        <v>0</v>
      </c>
      <c r="Y34" s="45">
        <f t="shared" si="8"/>
        <v>-2710438</v>
      </c>
    </row>
    <row r="35" spans="1:25" x14ac:dyDescent="0.25">
      <c r="A35" s="244" t="s">
        <v>276</v>
      </c>
      <c r="B35" s="248"/>
      <c r="C35" s="248"/>
      <c r="D35" s="248"/>
      <c r="E35" s="248"/>
      <c r="F35" s="248"/>
      <c r="G35" s="248"/>
      <c r="H35" s="248"/>
      <c r="I35" s="248"/>
      <c r="J35" s="248"/>
      <c r="K35" s="248"/>
      <c r="L35" s="248"/>
      <c r="M35" s="248"/>
      <c r="N35" s="248"/>
      <c r="O35" s="248"/>
      <c r="P35" s="248"/>
      <c r="Q35" s="248"/>
      <c r="R35" s="248"/>
      <c r="S35" s="248"/>
      <c r="T35" s="248"/>
      <c r="U35" s="248"/>
      <c r="V35" s="248"/>
      <c r="W35" s="248"/>
      <c r="X35" s="248"/>
      <c r="Y35" s="248"/>
    </row>
    <row r="36" spans="1:25" x14ac:dyDescent="0.25">
      <c r="A36" s="242" t="s">
        <v>295</v>
      </c>
      <c r="B36" s="242"/>
      <c r="C36" s="242"/>
      <c r="D36" s="242"/>
      <c r="E36" s="242"/>
      <c r="F36" s="242"/>
      <c r="G36" s="8">
        <v>28</v>
      </c>
      <c r="H36" s="42">
        <v>7800000</v>
      </c>
      <c r="I36" s="42">
        <v>5829274</v>
      </c>
      <c r="J36" s="42">
        <v>398168</v>
      </c>
      <c r="K36" s="42">
        <v>3394875</v>
      </c>
      <c r="L36" s="42">
        <v>3394875</v>
      </c>
      <c r="M36" s="42">
        <v>1990842</v>
      </c>
      <c r="N36" s="42">
        <v>3014439</v>
      </c>
      <c r="O36" s="42">
        <v>0</v>
      </c>
      <c r="P36" s="42">
        <v>0</v>
      </c>
      <c r="Q36" s="42">
        <v>0</v>
      </c>
      <c r="R36" s="42">
        <v>0</v>
      </c>
      <c r="S36" s="42">
        <v>0</v>
      </c>
      <c r="T36" s="42">
        <v>0</v>
      </c>
      <c r="U36" s="42">
        <v>45492514</v>
      </c>
      <c r="V36" s="42">
        <v>8314962</v>
      </c>
      <c r="W36" s="43">
        <f>H36+I36+J36+K36-L36+M36+N36+O36+P36+Q36+R36+U36+V36+S36+T36</f>
        <v>72840199</v>
      </c>
      <c r="X36" s="42">
        <v>0</v>
      </c>
      <c r="Y36" s="43">
        <f t="shared" ref="Y36:Y38" si="9">W36+X36</f>
        <v>72840199</v>
      </c>
    </row>
    <row r="37" spans="1:25" x14ac:dyDescent="0.25">
      <c r="A37" s="225" t="s">
        <v>262</v>
      </c>
      <c r="B37" s="225"/>
      <c r="C37" s="225"/>
      <c r="D37" s="225"/>
      <c r="E37" s="225"/>
      <c r="F37" s="225"/>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5">
      <c r="A38" s="225" t="s">
        <v>263</v>
      </c>
      <c r="B38" s="225"/>
      <c r="C38" s="225"/>
      <c r="D38" s="225"/>
      <c r="E38" s="225"/>
      <c r="F38" s="225"/>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5">
      <c r="A39" s="226" t="s">
        <v>422</v>
      </c>
      <c r="B39" s="226"/>
      <c r="C39" s="226"/>
      <c r="D39" s="226"/>
      <c r="E39" s="226"/>
      <c r="F39" s="226"/>
      <c r="G39" s="9">
        <v>31</v>
      </c>
      <c r="H39" s="44">
        <f>H36+H37+H38</f>
        <v>7800000</v>
      </c>
      <c r="I39" s="44">
        <f t="shared" ref="I39:Y39" si="11">I36+I37+I38</f>
        <v>5829274</v>
      </c>
      <c r="J39" s="44">
        <f t="shared" si="11"/>
        <v>398168</v>
      </c>
      <c r="K39" s="44">
        <f t="shared" si="11"/>
        <v>3394875</v>
      </c>
      <c r="L39" s="44">
        <f t="shared" si="11"/>
        <v>3394875</v>
      </c>
      <c r="M39" s="44">
        <f t="shared" si="11"/>
        <v>1990842</v>
      </c>
      <c r="N39" s="44">
        <f t="shared" si="11"/>
        <v>3014439</v>
      </c>
      <c r="O39" s="44">
        <f t="shared" si="11"/>
        <v>0</v>
      </c>
      <c r="P39" s="44">
        <f t="shared" si="11"/>
        <v>0</v>
      </c>
      <c r="Q39" s="44">
        <f t="shared" si="11"/>
        <v>0</v>
      </c>
      <c r="R39" s="44">
        <f t="shared" si="11"/>
        <v>0</v>
      </c>
      <c r="S39" s="44">
        <f t="shared" si="11"/>
        <v>0</v>
      </c>
      <c r="T39" s="44">
        <f t="shared" si="11"/>
        <v>0</v>
      </c>
      <c r="U39" s="44">
        <f t="shared" si="11"/>
        <v>45492514</v>
      </c>
      <c r="V39" s="44">
        <f t="shared" si="11"/>
        <v>8314962</v>
      </c>
      <c r="W39" s="44">
        <f t="shared" si="11"/>
        <v>72840199</v>
      </c>
      <c r="X39" s="44">
        <f t="shared" si="11"/>
        <v>0</v>
      </c>
      <c r="Y39" s="44">
        <f t="shared" si="11"/>
        <v>72840199</v>
      </c>
    </row>
    <row r="40" spans="1:25" x14ac:dyDescent="0.25">
      <c r="A40" s="225" t="s">
        <v>264</v>
      </c>
      <c r="B40" s="225"/>
      <c r="C40" s="225"/>
      <c r="D40" s="225"/>
      <c r="E40" s="225"/>
      <c r="F40" s="225"/>
      <c r="G40" s="8">
        <v>32</v>
      </c>
      <c r="H40" s="46">
        <v>0</v>
      </c>
      <c r="I40" s="46">
        <v>0</v>
      </c>
      <c r="J40" s="46">
        <v>0</v>
      </c>
      <c r="K40" s="46">
        <v>0</v>
      </c>
      <c r="L40" s="46">
        <v>0</v>
      </c>
      <c r="M40" s="46">
        <v>0</v>
      </c>
      <c r="N40" s="46">
        <v>0</v>
      </c>
      <c r="O40" s="46">
        <v>0</v>
      </c>
      <c r="P40" s="46">
        <v>0</v>
      </c>
      <c r="Q40" s="46">
        <v>0</v>
      </c>
      <c r="R40" s="46">
        <v>0</v>
      </c>
      <c r="S40" s="42">
        <v>0</v>
      </c>
      <c r="T40" s="42">
        <v>0</v>
      </c>
      <c r="U40" s="46">
        <v>0</v>
      </c>
      <c r="V40" s="42">
        <v>12084956.949999999</v>
      </c>
      <c r="W40" s="43">
        <f t="shared" si="10"/>
        <v>12084956.949999999</v>
      </c>
      <c r="X40" s="42">
        <v>0</v>
      </c>
      <c r="Y40" s="43">
        <f t="shared" ref="Y40:Y58" si="12">W40+X40</f>
        <v>12084956.949999999</v>
      </c>
    </row>
    <row r="41" spans="1:25" x14ac:dyDescent="0.25">
      <c r="A41" s="225" t="s">
        <v>265</v>
      </c>
      <c r="B41" s="225"/>
      <c r="C41" s="225"/>
      <c r="D41" s="225"/>
      <c r="E41" s="225"/>
      <c r="F41" s="225"/>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5">
      <c r="A42" s="225" t="s">
        <v>277</v>
      </c>
      <c r="B42" s="225"/>
      <c r="C42" s="225"/>
      <c r="D42" s="225"/>
      <c r="E42" s="225"/>
      <c r="F42" s="225"/>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5">
      <c r="A43" s="225" t="s">
        <v>410</v>
      </c>
      <c r="B43" s="225"/>
      <c r="C43" s="225"/>
      <c r="D43" s="225"/>
      <c r="E43" s="225"/>
      <c r="F43" s="225"/>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5">
      <c r="A44" s="225" t="s">
        <v>267</v>
      </c>
      <c r="B44" s="225"/>
      <c r="C44" s="225"/>
      <c r="D44" s="225"/>
      <c r="E44" s="225"/>
      <c r="F44" s="225"/>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5">
      <c r="A45" s="225" t="s">
        <v>268</v>
      </c>
      <c r="B45" s="225"/>
      <c r="C45" s="225"/>
      <c r="D45" s="225"/>
      <c r="E45" s="225"/>
      <c r="F45" s="225"/>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5">
      <c r="A46" s="225" t="s">
        <v>278</v>
      </c>
      <c r="B46" s="225"/>
      <c r="C46" s="225"/>
      <c r="D46" s="225"/>
      <c r="E46" s="225"/>
      <c r="F46" s="225"/>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5">
      <c r="A47" s="225" t="s">
        <v>270</v>
      </c>
      <c r="B47" s="225"/>
      <c r="C47" s="225"/>
      <c r="D47" s="225"/>
      <c r="E47" s="225"/>
      <c r="F47" s="225"/>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5">
      <c r="A48" s="225" t="s">
        <v>271</v>
      </c>
      <c r="B48" s="225"/>
      <c r="C48" s="225"/>
      <c r="D48" s="225"/>
      <c r="E48" s="225"/>
      <c r="F48" s="225"/>
      <c r="G48" s="8">
        <v>40</v>
      </c>
      <c r="H48" s="42">
        <v>0</v>
      </c>
      <c r="I48" s="42">
        <v>691830</v>
      </c>
      <c r="J48" s="42">
        <v>0</v>
      </c>
      <c r="K48" s="42">
        <v>0</v>
      </c>
      <c r="L48" s="42">
        <v>0</v>
      </c>
      <c r="M48" s="42">
        <v>0</v>
      </c>
      <c r="N48" s="42">
        <v>0</v>
      </c>
      <c r="O48" s="42">
        <v>0</v>
      </c>
      <c r="P48" s="42">
        <v>0</v>
      </c>
      <c r="Q48" s="42">
        <v>0</v>
      </c>
      <c r="R48" s="42">
        <v>0</v>
      </c>
      <c r="S48" s="42">
        <v>0</v>
      </c>
      <c r="T48" s="42">
        <v>0</v>
      </c>
      <c r="U48" s="42">
        <v>0</v>
      </c>
      <c r="V48" s="42">
        <v>0</v>
      </c>
      <c r="W48" s="43">
        <f t="shared" si="10"/>
        <v>691830</v>
      </c>
      <c r="X48" s="42">
        <v>0</v>
      </c>
      <c r="Y48" s="43">
        <f t="shared" si="12"/>
        <v>691830</v>
      </c>
    </row>
    <row r="49" spans="1:25" x14ac:dyDescent="0.25">
      <c r="A49" s="225" t="s">
        <v>272</v>
      </c>
      <c r="B49" s="225"/>
      <c r="C49" s="225"/>
      <c r="D49" s="225"/>
      <c r="E49" s="225"/>
      <c r="F49" s="225"/>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5">
      <c r="A50" s="225" t="s">
        <v>411</v>
      </c>
      <c r="B50" s="225"/>
      <c r="C50" s="225"/>
      <c r="D50" s="225"/>
      <c r="E50" s="225"/>
      <c r="F50" s="225"/>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5">
      <c r="A51" s="225" t="s">
        <v>412</v>
      </c>
      <c r="B51" s="225"/>
      <c r="C51" s="225"/>
      <c r="D51" s="225"/>
      <c r="E51" s="225"/>
      <c r="F51" s="225"/>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5">
      <c r="A52" s="225" t="s">
        <v>413</v>
      </c>
      <c r="B52" s="225"/>
      <c r="C52" s="225"/>
      <c r="D52" s="225"/>
      <c r="E52" s="225"/>
      <c r="F52" s="225"/>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5">
      <c r="A53" s="225" t="s">
        <v>273</v>
      </c>
      <c r="B53" s="225"/>
      <c r="C53" s="225"/>
      <c r="D53" s="225"/>
      <c r="E53" s="225"/>
      <c r="F53" s="225"/>
      <c r="G53" s="8">
        <v>45</v>
      </c>
      <c r="H53" s="42">
        <v>0</v>
      </c>
      <c r="I53" s="42">
        <v>0</v>
      </c>
      <c r="J53" s="42">
        <v>0</v>
      </c>
      <c r="K53" s="42">
        <v>398721</v>
      </c>
      <c r="L53" s="42">
        <v>398721</v>
      </c>
      <c r="M53" s="42">
        <v>0</v>
      </c>
      <c r="N53" s="42">
        <v>-398721</v>
      </c>
      <c r="O53" s="42">
        <v>0</v>
      </c>
      <c r="P53" s="42">
        <v>0</v>
      </c>
      <c r="Q53" s="42">
        <v>0</v>
      </c>
      <c r="R53" s="42">
        <v>0</v>
      </c>
      <c r="S53" s="42">
        <v>0</v>
      </c>
      <c r="T53" s="42">
        <v>0</v>
      </c>
      <c r="U53" s="42">
        <v>0</v>
      </c>
      <c r="V53" s="42">
        <v>0</v>
      </c>
      <c r="W53" s="43">
        <f t="shared" si="10"/>
        <v>-398721</v>
      </c>
      <c r="X53" s="42">
        <v>0</v>
      </c>
      <c r="Y53" s="43">
        <f t="shared" si="12"/>
        <v>-398721</v>
      </c>
    </row>
    <row r="54" spans="1:25" x14ac:dyDescent="0.25">
      <c r="A54" s="225" t="s">
        <v>414</v>
      </c>
      <c r="B54" s="225"/>
      <c r="C54" s="225"/>
      <c r="D54" s="225"/>
      <c r="E54" s="225"/>
      <c r="F54" s="225"/>
      <c r="G54" s="8">
        <v>46</v>
      </c>
      <c r="H54" s="42">
        <v>0</v>
      </c>
      <c r="I54" s="42">
        <v>0</v>
      </c>
      <c r="J54" s="42">
        <v>0</v>
      </c>
      <c r="K54" s="42">
        <v>-758610</v>
      </c>
      <c r="L54" s="42">
        <v>-758610</v>
      </c>
      <c r="M54" s="42">
        <v>0</v>
      </c>
      <c r="N54" s="42">
        <v>758610</v>
      </c>
      <c r="O54" s="42">
        <v>0</v>
      </c>
      <c r="P54" s="42">
        <v>0</v>
      </c>
      <c r="Q54" s="42">
        <v>0</v>
      </c>
      <c r="R54" s="42">
        <v>0</v>
      </c>
      <c r="S54" s="42">
        <v>0</v>
      </c>
      <c r="T54" s="42">
        <v>0</v>
      </c>
      <c r="U54" s="42">
        <v>0</v>
      </c>
      <c r="V54" s="42">
        <v>0</v>
      </c>
      <c r="W54" s="43">
        <f t="shared" si="10"/>
        <v>758610</v>
      </c>
      <c r="X54" s="42">
        <v>0</v>
      </c>
      <c r="Y54" s="43">
        <f t="shared" si="12"/>
        <v>758610</v>
      </c>
    </row>
    <row r="55" spans="1:25" x14ac:dyDescent="0.25">
      <c r="A55" s="225" t="s">
        <v>423</v>
      </c>
      <c r="B55" s="225"/>
      <c r="C55" s="225"/>
      <c r="D55" s="225"/>
      <c r="E55" s="225"/>
      <c r="F55" s="225"/>
      <c r="G55" s="8">
        <v>47</v>
      </c>
      <c r="H55" s="42">
        <v>0</v>
      </c>
      <c r="I55" s="42">
        <v>0</v>
      </c>
      <c r="J55" s="42">
        <v>0</v>
      </c>
      <c r="K55" s="42">
        <v>0</v>
      </c>
      <c r="L55" s="42">
        <v>0</v>
      </c>
      <c r="M55" s="42">
        <v>0</v>
      </c>
      <c r="N55" s="42">
        <v>0</v>
      </c>
      <c r="O55" s="42">
        <v>0</v>
      </c>
      <c r="P55" s="42">
        <v>0</v>
      </c>
      <c r="Q55" s="42">
        <v>0</v>
      </c>
      <c r="R55" s="42">
        <v>0</v>
      </c>
      <c r="S55" s="42">
        <v>0</v>
      </c>
      <c r="T55" s="42">
        <v>0</v>
      </c>
      <c r="U55" s="42">
        <v>-4548040</v>
      </c>
      <c r="V55" s="42">
        <v>0</v>
      </c>
      <c r="W55" s="43">
        <f t="shared" si="10"/>
        <v>-4548040</v>
      </c>
      <c r="X55" s="42">
        <v>0</v>
      </c>
      <c r="Y55" s="43">
        <f t="shared" si="12"/>
        <v>-4548040</v>
      </c>
    </row>
    <row r="56" spans="1:25" x14ac:dyDescent="0.25">
      <c r="A56" s="225" t="s">
        <v>415</v>
      </c>
      <c r="B56" s="225"/>
      <c r="C56" s="225"/>
      <c r="D56" s="225"/>
      <c r="E56" s="225"/>
      <c r="F56" s="225"/>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5">
      <c r="A57" s="225" t="s">
        <v>424</v>
      </c>
      <c r="B57" s="225"/>
      <c r="C57" s="225"/>
      <c r="D57" s="225"/>
      <c r="E57" s="225"/>
      <c r="F57" s="225"/>
      <c r="G57" s="8">
        <v>49</v>
      </c>
      <c r="H57" s="42">
        <v>0</v>
      </c>
      <c r="I57" s="42">
        <v>0</v>
      </c>
      <c r="J57" s="42">
        <v>0</v>
      </c>
      <c r="K57" s="42">
        <v>0</v>
      </c>
      <c r="L57" s="42">
        <v>0</v>
      </c>
      <c r="M57" s="42">
        <v>0</v>
      </c>
      <c r="N57" s="42">
        <v>0</v>
      </c>
      <c r="O57" s="42">
        <v>0</v>
      </c>
      <c r="P57" s="42">
        <v>0</v>
      </c>
      <c r="Q57" s="42">
        <v>0</v>
      </c>
      <c r="R57" s="42">
        <v>0</v>
      </c>
      <c r="S57" s="42">
        <v>0</v>
      </c>
      <c r="T57" s="42">
        <v>0</v>
      </c>
      <c r="U57" s="42">
        <v>8314962</v>
      </c>
      <c r="V57" s="42">
        <v>-8314962</v>
      </c>
      <c r="W57" s="43">
        <f t="shared" si="10"/>
        <v>0</v>
      </c>
      <c r="X57" s="42">
        <v>0</v>
      </c>
      <c r="Y57" s="43">
        <f t="shared" si="12"/>
        <v>0</v>
      </c>
    </row>
    <row r="58" spans="1:25" x14ac:dyDescent="0.25">
      <c r="A58" s="225" t="s">
        <v>418</v>
      </c>
      <c r="B58" s="225"/>
      <c r="C58" s="225"/>
      <c r="D58" s="225"/>
      <c r="E58" s="225"/>
      <c r="F58" s="225"/>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5">
      <c r="A59" s="243" t="s">
        <v>425</v>
      </c>
      <c r="B59" s="243"/>
      <c r="C59" s="243"/>
      <c r="D59" s="243"/>
      <c r="E59" s="243"/>
      <c r="F59" s="243"/>
      <c r="G59" s="10">
        <v>51</v>
      </c>
      <c r="H59" s="45">
        <f>SUM(H39:H58)</f>
        <v>7800000</v>
      </c>
      <c r="I59" s="45">
        <f t="shared" ref="I59:Y59" si="13">SUM(I39:I58)</f>
        <v>6521104</v>
      </c>
      <c r="J59" s="45">
        <f t="shared" si="13"/>
        <v>398168</v>
      </c>
      <c r="K59" s="45">
        <f t="shared" si="13"/>
        <v>3034986</v>
      </c>
      <c r="L59" s="45">
        <f t="shared" si="13"/>
        <v>3034986</v>
      </c>
      <c r="M59" s="45">
        <f t="shared" si="13"/>
        <v>1990842</v>
      </c>
      <c r="N59" s="45">
        <f t="shared" si="13"/>
        <v>3374328</v>
      </c>
      <c r="O59" s="45">
        <f t="shared" si="13"/>
        <v>0</v>
      </c>
      <c r="P59" s="45">
        <f t="shared" si="13"/>
        <v>0</v>
      </c>
      <c r="Q59" s="45">
        <f t="shared" si="13"/>
        <v>0</v>
      </c>
      <c r="R59" s="45">
        <f t="shared" si="13"/>
        <v>0</v>
      </c>
      <c r="S59" s="45">
        <f t="shared" si="13"/>
        <v>0</v>
      </c>
      <c r="T59" s="45">
        <f t="shared" si="13"/>
        <v>0</v>
      </c>
      <c r="U59" s="45">
        <f t="shared" si="13"/>
        <v>49259436</v>
      </c>
      <c r="V59" s="45">
        <f t="shared" si="13"/>
        <v>12084956.949999999</v>
      </c>
      <c r="W59" s="45">
        <f t="shared" si="13"/>
        <v>81428834.950000003</v>
      </c>
      <c r="X59" s="45">
        <f t="shared" si="13"/>
        <v>0</v>
      </c>
      <c r="Y59" s="45">
        <f t="shared" si="13"/>
        <v>81428834.950000003</v>
      </c>
    </row>
    <row r="60" spans="1:25" x14ac:dyDescent="0.25">
      <c r="A60" s="244" t="s">
        <v>274</v>
      </c>
      <c r="B60" s="245"/>
      <c r="C60" s="245"/>
      <c r="D60" s="245"/>
      <c r="E60" s="245"/>
      <c r="F60" s="245"/>
      <c r="G60" s="245"/>
      <c r="H60" s="245"/>
      <c r="I60" s="245"/>
      <c r="J60" s="245"/>
      <c r="K60" s="245"/>
      <c r="L60" s="245"/>
      <c r="M60" s="245"/>
      <c r="N60" s="245"/>
      <c r="O60" s="245"/>
      <c r="P60" s="245"/>
      <c r="Q60" s="245"/>
      <c r="R60" s="245"/>
      <c r="S60" s="245"/>
      <c r="T60" s="245"/>
      <c r="U60" s="245"/>
      <c r="V60" s="245"/>
      <c r="W60" s="245"/>
      <c r="X60" s="245"/>
      <c r="Y60" s="245"/>
    </row>
    <row r="61" spans="1:25" ht="31.5" customHeight="1" x14ac:dyDescent="0.25">
      <c r="A61" s="246" t="s">
        <v>426</v>
      </c>
      <c r="B61" s="246"/>
      <c r="C61" s="246"/>
      <c r="D61" s="246"/>
      <c r="E61" s="246"/>
      <c r="F61" s="246"/>
      <c r="G61" s="9">
        <v>52</v>
      </c>
      <c r="H61" s="44">
        <f>SUM(H41:H49)</f>
        <v>0</v>
      </c>
      <c r="I61" s="44">
        <f t="shared" ref="I61:Y61" si="14">SUM(I41:I49)</f>
        <v>691830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691830</v>
      </c>
      <c r="X61" s="44">
        <f t="shared" si="14"/>
        <v>0</v>
      </c>
      <c r="Y61" s="44">
        <f t="shared" si="14"/>
        <v>691830</v>
      </c>
    </row>
    <row r="62" spans="1:25" ht="27.75" customHeight="1" x14ac:dyDescent="0.25">
      <c r="A62" s="246" t="s">
        <v>427</v>
      </c>
      <c r="B62" s="246"/>
      <c r="C62" s="246"/>
      <c r="D62" s="246"/>
      <c r="E62" s="246"/>
      <c r="F62" s="246"/>
      <c r="G62" s="9">
        <v>53</v>
      </c>
      <c r="H62" s="44">
        <f>H40+H61</f>
        <v>0</v>
      </c>
      <c r="I62" s="44">
        <f t="shared" ref="I62:Y62" si="15">I40+I61</f>
        <v>691830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12084956.949999999</v>
      </c>
      <c r="W62" s="44">
        <f t="shared" si="15"/>
        <v>12776786.949999999</v>
      </c>
      <c r="X62" s="44">
        <f t="shared" si="15"/>
        <v>0</v>
      </c>
      <c r="Y62" s="44">
        <f t="shared" si="15"/>
        <v>12776786.949999999</v>
      </c>
    </row>
    <row r="63" spans="1:25" ht="29.25" customHeight="1" x14ac:dyDescent="0.25">
      <c r="A63" s="247" t="s">
        <v>428</v>
      </c>
      <c r="B63" s="247"/>
      <c r="C63" s="247"/>
      <c r="D63" s="247"/>
      <c r="E63" s="247"/>
      <c r="F63" s="247"/>
      <c r="G63" s="10">
        <v>54</v>
      </c>
      <c r="H63" s="45">
        <f>SUM(H50:H58)</f>
        <v>0</v>
      </c>
      <c r="I63" s="45">
        <f t="shared" ref="I63:Y63" si="16">SUM(I50:I58)</f>
        <v>0</v>
      </c>
      <c r="J63" s="45">
        <f t="shared" si="16"/>
        <v>0</v>
      </c>
      <c r="K63" s="45">
        <f t="shared" si="16"/>
        <v>-359889</v>
      </c>
      <c r="L63" s="45">
        <f t="shared" si="16"/>
        <v>-359889</v>
      </c>
      <c r="M63" s="45">
        <f t="shared" si="16"/>
        <v>0</v>
      </c>
      <c r="N63" s="45">
        <f t="shared" si="16"/>
        <v>359889</v>
      </c>
      <c r="O63" s="45">
        <f t="shared" si="16"/>
        <v>0</v>
      </c>
      <c r="P63" s="45">
        <f t="shared" si="16"/>
        <v>0</v>
      </c>
      <c r="Q63" s="45">
        <f t="shared" si="16"/>
        <v>0</v>
      </c>
      <c r="R63" s="45">
        <f t="shared" si="16"/>
        <v>0</v>
      </c>
      <c r="S63" s="45">
        <f t="shared" si="16"/>
        <v>0</v>
      </c>
      <c r="T63" s="45">
        <f t="shared" si="16"/>
        <v>0</v>
      </c>
      <c r="U63" s="45">
        <f t="shared" si="16"/>
        <v>3766922</v>
      </c>
      <c r="V63" s="45">
        <f t="shared" si="16"/>
        <v>-8314962</v>
      </c>
      <c r="W63" s="45">
        <f t="shared" si="16"/>
        <v>-4188151</v>
      </c>
      <c r="X63" s="45">
        <f t="shared" si="16"/>
        <v>0</v>
      </c>
      <c r="Y63" s="45">
        <f t="shared" si="16"/>
        <v>-4188151</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O3" sqref="O3"/>
    </sheetView>
  </sheetViews>
  <sheetFormatPr defaultRowHeight="12.5" x14ac:dyDescent="0.25"/>
  <cols>
    <col min="10" max="10" width="128.1796875" customWidth="1"/>
  </cols>
  <sheetData>
    <row r="1" spans="1:10" x14ac:dyDescent="0.25">
      <c r="A1" s="249" t="s">
        <v>465</v>
      </c>
      <c r="B1" s="250"/>
      <c r="C1" s="250"/>
      <c r="D1" s="250"/>
      <c r="E1" s="250"/>
      <c r="F1" s="250"/>
      <c r="G1" s="250"/>
      <c r="H1" s="250"/>
      <c r="I1" s="250"/>
      <c r="J1" s="250"/>
    </row>
    <row r="2" spans="1:10" x14ac:dyDescent="0.25">
      <c r="A2" s="250"/>
      <c r="B2" s="250"/>
      <c r="C2" s="250"/>
      <c r="D2" s="250"/>
      <c r="E2" s="250"/>
      <c r="F2" s="250"/>
      <c r="G2" s="250"/>
      <c r="H2" s="250"/>
      <c r="I2" s="250"/>
      <c r="J2" s="250"/>
    </row>
    <row r="3" spans="1:10" x14ac:dyDescent="0.25">
      <c r="A3" s="250"/>
      <c r="B3" s="250"/>
      <c r="C3" s="250"/>
      <c r="D3" s="250"/>
      <c r="E3" s="250"/>
      <c r="F3" s="250"/>
      <c r="G3" s="250"/>
      <c r="H3" s="250"/>
      <c r="I3" s="250"/>
      <c r="J3" s="250"/>
    </row>
    <row r="4" spans="1:10" x14ac:dyDescent="0.25">
      <c r="A4" s="250"/>
      <c r="B4" s="250"/>
      <c r="C4" s="250"/>
      <c r="D4" s="250"/>
      <c r="E4" s="250"/>
      <c r="F4" s="250"/>
      <c r="G4" s="250"/>
      <c r="H4" s="250"/>
      <c r="I4" s="250"/>
      <c r="J4" s="250"/>
    </row>
    <row r="5" spans="1:10" x14ac:dyDescent="0.25">
      <c r="A5" s="250"/>
      <c r="B5" s="250"/>
      <c r="C5" s="250"/>
      <c r="D5" s="250"/>
      <c r="E5" s="250"/>
      <c r="F5" s="250"/>
      <c r="G5" s="250"/>
      <c r="H5" s="250"/>
      <c r="I5" s="250"/>
      <c r="J5" s="250"/>
    </row>
    <row r="6" spans="1:10" x14ac:dyDescent="0.25">
      <c r="A6" s="250"/>
      <c r="B6" s="250"/>
      <c r="C6" s="250"/>
      <c r="D6" s="250"/>
      <c r="E6" s="250"/>
      <c r="F6" s="250"/>
      <c r="G6" s="250"/>
      <c r="H6" s="250"/>
      <c r="I6" s="250"/>
      <c r="J6" s="250"/>
    </row>
    <row r="7" spans="1:10" x14ac:dyDescent="0.25">
      <c r="A7" s="250"/>
      <c r="B7" s="250"/>
      <c r="C7" s="250"/>
      <c r="D7" s="250"/>
      <c r="E7" s="250"/>
      <c r="F7" s="250"/>
      <c r="G7" s="250"/>
      <c r="H7" s="250"/>
      <c r="I7" s="250"/>
      <c r="J7" s="250"/>
    </row>
    <row r="8" spans="1:10" x14ac:dyDescent="0.25">
      <c r="A8" s="250"/>
      <c r="B8" s="250"/>
      <c r="C8" s="250"/>
      <c r="D8" s="250"/>
      <c r="E8" s="250"/>
      <c r="F8" s="250"/>
      <c r="G8" s="250"/>
      <c r="H8" s="250"/>
      <c r="I8" s="250"/>
      <c r="J8" s="250"/>
    </row>
    <row r="9" spans="1:10" x14ac:dyDescent="0.25">
      <c r="A9" s="250"/>
      <c r="B9" s="250"/>
      <c r="C9" s="250"/>
      <c r="D9" s="250"/>
      <c r="E9" s="250"/>
      <c r="F9" s="250"/>
      <c r="G9" s="250"/>
      <c r="H9" s="250"/>
      <c r="I9" s="250"/>
      <c r="J9" s="250"/>
    </row>
    <row r="10" spans="1:10" x14ac:dyDescent="0.25">
      <c r="A10" s="250"/>
      <c r="B10" s="250"/>
      <c r="C10" s="250"/>
      <c r="D10" s="250"/>
      <c r="E10" s="250"/>
      <c r="F10" s="250"/>
      <c r="G10" s="250"/>
      <c r="H10" s="250"/>
      <c r="I10" s="250"/>
      <c r="J10" s="250"/>
    </row>
    <row r="11" spans="1:10" x14ac:dyDescent="0.25">
      <c r="A11" s="250"/>
      <c r="B11" s="250"/>
      <c r="C11" s="250"/>
      <c r="D11" s="250"/>
      <c r="E11" s="250"/>
      <c r="F11" s="250"/>
      <c r="G11" s="250"/>
      <c r="H11" s="250"/>
      <c r="I11" s="250"/>
      <c r="J11" s="250"/>
    </row>
    <row r="12" spans="1:10" x14ac:dyDescent="0.25">
      <c r="A12" s="250"/>
      <c r="B12" s="250"/>
      <c r="C12" s="250"/>
      <c r="D12" s="250"/>
      <c r="E12" s="250"/>
      <c r="F12" s="250"/>
      <c r="G12" s="250"/>
      <c r="H12" s="250"/>
      <c r="I12" s="250"/>
      <c r="J12" s="250"/>
    </row>
    <row r="13" spans="1:10" x14ac:dyDescent="0.25">
      <c r="A13" s="250"/>
      <c r="B13" s="250"/>
      <c r="C13" s="250"/>
      <c r="D13" s="250"/>
      <c r="E13" s="250"/>
      <c r="F13" s="250"/>
      <c r="G13" s="250"/>
      <c r="H13" s="250"/>
      <c r="I13" s="250"/>
      <c r="J13" s="250"/>
    </row>
    <row r="14" spans="1:10" x14ac:dyDescent="0.25">
      <c r="A14" s="250"/>
      <c r="B14" s="250"/>
      <c r="C14" s="250"/>
      <c r="D14" s="250"/>
      <c r="E14" s="250"/>
      <c r="F14" s="250"/>
      <c r="G14" s="250"/>
      <c r="H14" s="250"/>
      <c r="I14" s="250"/>
      <c r="J14" s="250"/>
    </row>
    <row r="15" spans="1:10" x14ac:dyDescent="0.25">
      <c r="A15" s="250"/>
      <c r="B15" s="250"/>
      <c r="C15" s="250"/>
      <c r="D15" s="250"/>
      <c r="E15" s="250"/>
      <c r="F15" s="250"/>
      <c r="G15" s="250"/>
      <c r="H15" s="250"/>
      <c r="I15" s="250"/>
      <c r="J15" s="250"/>
    </row>
    <row r="16" spans="1:10" x14ac:dyDescent="0.25">
      <c r="A16" s="250"/>
      <c r="B16" s="250"/>
      <c r="C16" s="250"/>
      <c r="D16" s="250"/>
      <c r="E16" s="250"/>
      <c r="F16" s="250"/>
      <c r="G16" s="250"/>
      <c r="H16" s="250"/>
      <c r="I16" s="250"/>
      <c r="J16" s="250"/>
    </row>
    <row r="17" spans="1:10" x14ac:dyDescent="0.25">
      <c r="A17" s="250"/>
      <c r="B17" s="250"/>
      <c r="C17" s="250"/>
      <c r="D17" s="250"/>
      <c r="E17" s="250"/>
      <c r="F17" s="250"/>
      <c r="G17" s="250"/>
      <c r="H17" s="250"/>
      <c r="I17" s="250"/>
      <c r="J17" s="250"/>
    </row>
    <row r="18" spans="1:10" x14ac:dyDescent="0.25">
      <c r="A18" s="250"/>
      <c r="B18" s="250"/>
      <c r="C18" s="250"/>
      <c r="D18" s="250"/>
      <c r="E18" s="250"/>
      <c r="F18" s="250"/>
      <c r="G18" s="250"/>
      <c r="H18" s="250"/>
      <c r="I18" s="250"/>
      <c r="J18" s="250"/>
    </row>
    <row r="19" spans="1:10" x14ac:dyDescent="0.25">
      <c r="A19" s="250"/>
      <c r="B19" s="250"/>
      <c r="C19" s="250"/>
      <c r="D19" s="250"/>
      <c r="E19" s="250"/>
      <c r="F19" s="250"/>
      <c r="G19" s="250"/>
      <c r="H19" s="250"/>
      <c r="I19" s="250"/>
      <c r="J19" s="250"/>
    </row>
    <row r="20" spans="1:10" x14ac:dyDescent="0.25">
      <c r="A20" s="250"/>
      <c r="B20" s="250"/>
      <c r="C20" s="250"/>
      <c r="D20" s="250"/>
      <c r="E20" s="250"/>
      <c r="F20" s="250"/>
      <c r="G20" s="250"/>
      <c r="H20" s="250"/>
      <c r="I20" s="250"/>
      <c r="J20" s="250"/>
    </row>
    <row r="21" spans="1:10" x14ac:dyDescent="0.25">
      <c r="A21" s="250"/>
      <c r="B21" s="250"/>
      <c r="C21" s="250"/>
      <c r="D21" s="250"/>
      <c r="E21" s="250"/>
      <c r="F21" s="250"/>
      <c r="G21" s="250"/>
      <c r="H21" s="250"/>
      <c r="I21" s="250"/>
      <c r="J21" s="250"/>
    </row>
    <row r="22" spans="1:10" x14ac:dyDescent="0.25">
      <c r="A22" s="250"/>
      <c r="B22" s="250"/>
      <c r="C22" s="250"/>
      <c r="D22" s="250"/>
      <c r="E22" s="250"/>
      <c r="F22" s="250"/>
      <c r="G22" s="250"/>
      <c r="H22" s="250"/>
      <c r="I22" s="250"/>
      <c r="J22" s="250"/>
    </row>
    <row r="23" spans="1:10" x14ac:dyDescent="0.25">
      <c r="A23" s="250"/>
      <c r="B23" s="250"/>
      <c r="C23" s="250"/>
      <c r="D23" s="250"/>
      <c r="E23" s="250"/>
      <c r="F23" s="250"/>
      <c r="G23" s="250"/>
      <c r="H23" s="250"/>
      <c r="I23" s="250"/>
      <c r="J23" s="250"/>
    </row>
    <row r="24" spans="1:10" x14ac:dyDescent="0.25">
      <c r="A24" s="250"/>
      <c r="B24" s="250"/>
      <c r="C24" s="250"/>
      <c r="D24" s="250"/>
      <c r="E24" s="250"/>
      <c r="F24" s="250"/>
      <c r="G24" s="250"/>
      <c r="H24" s="250"/>
      <c r="I24" s="250"/>
      <c r="J24" s="250"/>
    </row>
    <row r="25" spans="1:10" ht="102.75" customHeight="1" x14ac:dyDescent="0.25">
      <c r="A25" s="250"/>
      <c r="B25" s="250"/>
      <c r="C25" s="250"/>
      <c r="D25" s="250"/>
      <c r="E25" s="250"/>
      <c r="F25" s="250"/>
      <c r="G25" s="250"/>
      <c r="H25" s="250"/>
      <c r="I25" s="250"/>
      <c r="J25" s="250"/>
    </row>
    <row r="26" spans="1:10" ht="104.25" customHeight="1" x14ac:dyDescent="0.25">
      <c r="A26" s="250"/>
      <c r="B26" s="250"/>
      <c r="C26" s="250"/>
      <c r="D26" s="250"/>
      <c r="E26" s="250"/>
      <c r="F26" s="250"/>
      <c r="G26" s="250"/>
      <c r="H26" s="250"/>
      <c r="I26" s="250"/>
      <c r="J26" s="250"/>
    </row>
    <row r="27" spans="1:10" ht="75" customHeight="1" x14ac:dyDescent="0.25">
      <c r="A27" s="250"/>
      <c r="B27" s="250"/>
      <c r="C27" s="250"/>
      <c r="D27" s="250"/>
      <c r="E27" s="250"/>
      <c r="F27" s="250"/>
      <c r="G27" s="250"/>
      <c r="H27" s="250"/>
      <c r="I27" s="250"/>
      <c r="J27" s="250"/>
    </row>
    <row r="28" spans="1:10" ht="87.75" customHeight="1" x14ac:dyDescent="0.25">
      <c r="A28" s="250"/>
      <c r="B28" s="250"/>
      <c r="C28" s="250"/>
      <c r="D28" s="250"/>
      <c r="E28" s="250"/>
      <c r="F28" s="250"/>
      <c r="G28" s="250"/>
      <c r="H28" s="250"/>
      <c r="I28" s="250"/>
      <c r="J28" s="250"/>
    </row>
    <row r="29" spans="1:10" ht="85.5" customHeight="1" x14ac:dyDescent="0.25">
      <c r="A29" s="250"/>
      <c r="B29" s="250"/>
      <c r="C29" s="250"/>
      <c r="D29" s="250"/>
      <c r="E29" s="250"/>
      <c r="F29" s="250"/>
      <c r="G29" s="250"/>
      <c r="H29" s="250"/>
      <c r="I29" s="250"/>
      <c r="J29" s="250"/>
    </row>
    <row r="30" spans="1:10" ht="262.5" customHeight="1" x14ac:dyDescent="0.25">
      <c r="A30" s="250"/>
      <c r="B30" s="250"/>
      <c r="C30" s="250"/>
      <c r="D30" s="250"/>
      <c r="E30" s="250"/>
      <c r="F30" s="250"/>
      <c r="G30" s="250"/>
      <c r="H30" s="250"/>
      <c r="I30" s="250"/>
      <c r="J30" s="250"/>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19BF24B0AB24341B0EAD2A5EE3E7456" ma:contentTypeVersion="11" ma:contentTypeDescription="Stvaranje novog dokumenta." ma:contentTypeScope="" ma:versionID="4645a1bd071f63332dcf9033240b0e2f">
  <xsd:schema xmlns:xsd="http://www.w3.org/2001/XMLSchema" xmlns:xs="http://www.w3.org/2001/XMLSchema" xmlns:p="http://schemas.microsoft.com/office/2006/metadata/properties" xmlns:ns2="4da10efb-c24b-45a7-8d20-9e38b5ad71bb" targetNamespace="http://schemas.microsoft.com/office/2006/metadata/properties" ma:root="true" ma:fieldsID="3d6c34c770d2dc092f2b7864783ad720" ns2:_="">
    <xsd:import namespace="4da10efb-c24b-45a7-8d20-9e38b5ad71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10efb-c24b-45a7-8d20-9e38b5ad71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Oznake slika" ma:readOnly="false" ma:fieldId="{5cf76f15-5ced-4ddc-b409-7134ff3c332f}" ma:taxonomyMulti="true" ma:sspId="e5b34a09-d849-45b5-a692-c37b43ef27c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a10efb-c24b-45a7-8d20-9e38b5ad71b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116E6E2A-09BE-4AD3-AC37-DFEFF9A523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a10efb-c24b-45a7-8d20-9e38b5ad7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 ds:uri="4da10efb-c24b-45a7-8d20-9e38b5ad71b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2025-03-18T14:56:45Z</cp:lastPrinted>
  <dcterms:created xsi:type="dcterms:W3CDTF">2008-10-17T11:51:54Z</dcterms:created>
  <dcterms:modified xsi:type="dcterms:W3CDTF">2025-03-18T15:02:10Z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0x010100B19BF24B0AB24341B0EAD2A5EE3E7456</vt:lpwstr>
  </property>
  <property fmtid="{D5CDD505-2E9C-101B-9397-08002B2CF9AE}" pid="3" name="MediaServiceImageTags">
    <vt:lpwstr/>
  </property>
</Properties>
</file>