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modraspilja-my.sharepoint.com/personal/tanja_lastre_modra-spilja_hr/Documents/Desktop/Vis_hanfa/OBJAVE 2024/"/>
    </mc:Choice>
  </mc:AlternateContent>
  <xr:revisionPtr revIDLastSave="1028" documentId="8_{C526A10E-19D1-4E42-895F-B3EE8FA0C39C}" xr6:coauthVersionLast="47" xr6:coauthVersionMax="47" xr10:uidLastSave="{01D51F11-CC54-40BA-9C44-82BA2C8EC873}"/>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<sst xmlns="http://schemas.openxmlformats.org/spreadsheetml/2006/main" count="531" uniqueCount="467">
  <si>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</si>
  <si>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</si>
  <si>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</si>
  <si>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</si>
  <si>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</si>
  <si>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</si>
  <si>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</si>
  <si>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</si>
  <si>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</si>
  <si>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</si>
  <si>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</si>
  <si>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</si>
  <si>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</si>
  <si>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</si>
  <si>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</si>
  <si>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</si>
  <si>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</si>
  <si>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</si>
  <si>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</si>
  <si>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</si>
  <si>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</si>
  <si>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</si>
  <si>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</si>
  <si>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</si>
  <si>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</si>
  <si>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</si>
  <si>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</si>
  <si>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</si>
  <si>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</si>
  <si>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</si>
  <si>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</si>
  <si>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</si>
  <si>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</si>
  <si>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</si>
  <si>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</si>
  <si>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</si>
  <si>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</si>
  <si>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</si>
  <si>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</si>
  <si>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</si>
  <si>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</si>
  <si>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</si>
  <si>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</si>
  <si>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</si>
  <si>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</si>
  <si>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</si>
  <si>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</si>
  <si>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</si>
  <si>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</si>
  <si>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</si>
  <si>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</si>
  <si>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</si>
  <si>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</si>
  <si>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</si>
  <si>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</si>
  <si>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</si>
  <si>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</si>
  <si>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</si>
  <si>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</si>
  <si>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</si>
  <si>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</si>
  <si>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</si>
  <si>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</si>
  <si>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</si>
  <si>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</si>
  <si>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</si>
  <si>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</si>
  <si>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</si>
  <si>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</si>
  <si>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</si>
  <si>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</si>
  <si>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</si>
  <si>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</si>
  <si>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</si>
  <si>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</si>
  <si>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</si>
  <si>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</si>
  <si>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</si>
  <si>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</si>
  <si>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</si>
  <si>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</si>
  <si>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</si>
  <si>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</si>
  <si>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</si>
  <si>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</si>
  <si>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</si>
  <si>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</si>
  <si>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</si>
  <si>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</si>
  <si>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</si>
  <si>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</si>
  <si>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</si>
  <si>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</si>
  <si>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</si>
  <si>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</si>
  <si>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</si>
  <si>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</si>
  <si>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</si>
  <si>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</si>
  <si>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</si>
  <si>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</si>
  <si>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</si>
  <si>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</si>
  <si>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</si>
  <si>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</si>
  <si>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</si>
  <si>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</si>
  <si>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</si>
  <si>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</si>
  <si>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</si>
  <si>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</si>
  <si>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</si>
  <si>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</si>
  <si>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</si>
  <si>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</si>
  <si>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</si>
  <si>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</si>
  <si>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</si>
  <si>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</si>
  <si>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</si>
  <si>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</si>
  <si>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</si>
  <si>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</si>
  <si>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</si>
  <si>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</si>
  <si>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</si>
  <si>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</si>
  <si>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</si>
  <si>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</si>
  <si>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</si>
  <si>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</si>
  <si>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</si>
  <si>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</si>
  <si>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</si>
  <si>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</si>
  <si>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</si>
  <si>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</si>
  <si>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</si>
  <si>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</si>
  <si>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</si>
  <si>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</si>
  <si>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</si>
  <si>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</si>
  <si>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</si>
  <si>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</si>
  <si>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</si>
  <si>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</si>
  <si>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</si>
  <si>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</si>
  <si>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</si>
  <si>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</si>
  <si>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</si>
  <si>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</si>
  <si>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</si>
  <si>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</si>
  <si>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</si>
  <si>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</si>
  <si>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</si>
  <si>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</si>
  <si>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</si>
  <si>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</si>
  <si>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</si>
  <si>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</si>
  <si>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</si>
  <si>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</si>
  <si>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</si>
  <si>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</si>
  <si>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</si>
  <si>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</si>
  <si>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</si>
  <si>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</si>
  <si>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</si>
  <si>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</si>
  <si>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</si>
  <si>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</si>
  <si>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</si>
  <si>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</si>
  <si>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</si>
  <si>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</si>
  <si>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</si>
  <si>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</si>
  <si>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</si>
  <si>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</si>
  <si>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</si>
  <si>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</si>
  <si>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</si>
  <si>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</si>
  <si>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</si>
  <si>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</si>
  <si>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</si>
  <si>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</si>
  <si>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</si>
  <si>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</si>
  <si>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</si>
  <si>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</si>
  <si>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</si>
  <si>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</si>
  <si>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</si>
  <si>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</si>
  <si>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</si>
  <si>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</si>
  <si>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</si>
  <si>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</si>
  <si>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</si>
  <si>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</si>
  <si>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</si>
  <si>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</si>
  <si>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</si>
  <si>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</si>
  <si>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</si>
  <si>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</si>
  <si>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</si>
  <si>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</si>
  <si>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</si>
  <si>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</si>
  <si>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</si>
  <si>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</si>
  <si>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</si>
  <si>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</si>
  <si>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</si>
  <si>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</si>
  <si>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</si>
  <si>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</si>
  <si>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</si>
  <si>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</si>
  <si>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</si>
  <si>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</si>
  <si>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</si>
  <si>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</si>
  <si>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</si>
  <si>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</si>
  <si>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</si>
  <si>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</si>
  <si>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</si>
  <si>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</si>
  <si>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</si>
  <si>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</si>
  <si>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</si>
  <si>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</si>
  <si>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</si>
  <si>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</si>
  <si>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</si>
  <si>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</si>
  <si>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</si>
  <si>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</si>
  <si>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</si>
  <si>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</si>
  <si>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</si>
  <si>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</si>
  <si>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</si>
  <si>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</si>
  <si>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</si>
  <si>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</si>
  <si>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</si>
  <si>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</si>
  <si>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</si>
  <si>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</si>
  <si>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</si>
  <si>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</si>
  <si>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</si>
  <si>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</si>
  <si>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</si>
  <si>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</si>
  <si>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</si>
  <si>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</si>
  <si>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</si>
  <si>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</si>
  <si>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</si>
  <si>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</si>
  <si>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</si>
  <si>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</si>
  <si>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</si>
  <si>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</si>
  <si>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</si>
  <si>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</si>
  <si>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</si>
  <si>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</si>
  <si>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</si>
  <si>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</si>
  <si>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</si>
  <si>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</si>
  <si>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</si>
  <si>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</si>
  <si>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</si>
  <si>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</si>
  <si>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</si>
  <si>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</si>
  <si>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</si>
  <si>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</si>
  <si>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</si>
  <si>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</si>
  <si>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</si>
  <si>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</si>
  <si>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</si>
  <si>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</si>
  <si>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</si>
  <si>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</si>
  <si>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</si>
  <si>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</si>
  <si>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</si>
  <si>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</si>
  <si>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</si>
  <si>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</si>
  <si>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</si>
  <si>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</si>
  <si>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</si>
  <si>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</si>
  <si>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</si>
  <si>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</si>
  <si>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</si>
  <si>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</si>
  <si>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</si>
  <si>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</si>
  <si>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</si>
  <si>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</si>
  <si>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</si>
  <si>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</si>
  <si>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</si>
  <si>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</si>
  <si>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</si>
  <si>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</si>
  <si>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</si>
  <si>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</si>
  <si>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</si>
  <si>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</si>
  <si>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</si>
  <si>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</si>
  <si>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</si>
  <si>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</si>
  <si>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</si>
  <si>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</si>
  <si>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</si>
  <si>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</si>
  <si>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</si>
  <si>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</si>
  <si>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</si>
  <si>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</si>
  <si>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</si>
  <si>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</si>
  <si>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</si>
  <si>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</si>
  <si>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</si>
  <si>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</si>
  <si>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</si>
  <si>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</si>
  <si>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</si>
  <si>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</si>
  <si>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</si>
  <si>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</si>
  <si>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</si>
  <si>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</si>
  <si>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</si>
  <si>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</si>
  <si>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</si>
  <si>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</si>
  <si>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</si>
  <si>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</si>
  <si>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</si>
  <si>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</si>
  <si>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</si>
  <si>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</si>
  <si>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</si>
  <si>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</si>
  <si>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</si>
  <si>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</si>
  <si>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</si>
  <si>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</si>
  <si>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</si>
  <si>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</si>
  <si>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</si>
  <si>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</si>
  <si>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</si>
  <si>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</si>
  <si>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</si>
  <si>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</si>
  <si>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</si>
  <si>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</si>
  <si>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</si>
  <si>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</si>
  <si>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</si>
  <si>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</si>
  <si>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</si>
  <si>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</si>
  <si>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</si>
  <si>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</si>
  <si>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</si>
  <si>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</si>
  <si>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</si>
  <si>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</si>
  <si>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</si>
  <si>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</si>
  <si>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</si>
  <si>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</si>
  <si>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</si>
  <si>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</si>
  <si>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</si>
  <si>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</si>
  <si>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</si>
  <si>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</si>
  <si>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</si>
  <si>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</si>
  <si>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</si>
  <si>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</si>
  <si>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</si>
  <si>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</si>
  <si>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</si>
  <si>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</si>
  <si>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</si>
  <si>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</si>
  <si>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</si>
  <si>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</si>
  <si>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</si>
  <si>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</si>
  <si>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</si>
  <si>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</si>
  <si>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</si>
  <si>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</si>
  <si>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</si>
  <si>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</si>
  <si>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</si>
  <si>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</si>
  <si>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</si>
  <si>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</si>
  <si>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</si>
  <si>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</si>
  <si>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</si>
  <si>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</si>
  <si>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</si>
  <si>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</si>
  <si>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</si>
  <si>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</si>
  <si>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</si>
  <si>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</si>
  <si>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</si>
  <si>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</si>
  <si>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</si>
  <si>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</si>
  <si>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</si>
  <si>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</si>
  <si>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</si>
  <si>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</si>
  <si>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</si>
  <si>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</si>
  <si>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</si>
  <si>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</si>
  <si>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</si>
  <si>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01.01.2024.</t>
  </si>
  <si>
    <t>31.12.2024.</t>
  </si>
  <si>
    <t>03040062</t>
  </si>
  <si>
    <t>060014618</t>
  </si>
  <si>
    <t>55505367731</t>
  </si>
  <si>
    <t>1928</t>
  </si>
  <si>
    <t>Republika Hrvatska</t>
  </si>
  <si>
    <t>747800K0J6LBQLNF688</t>
  </si>
  <si>
    <t>Vis d.d.</t>
  </si>
  <si>
    <t>Vis</t>
  </si>
  <si>
    <t>Šetalište Apolonija Zanelle 5</t>
  </si>
  <si>
    <t>tanja.lastre@gmail.com</t>
  </si>
  <si>
    <t>www.vis-hoteli.hr</t>
  </si>
  <si>
    <t>Laštre Tanja</t>
  </si>
  <si>
    <t>021713095</t>
  </si>
  <si>
    <t xml:space="preserve">KPMG Croatia </t>
  </si>
  <si>
    <t>Igor Gošek</t>
  </si>
  <si>
    <t xml:space="preserve">stanje na dan 31.12.2024. </t>
  </si>
  <si>
    <t>Obveznik:  Vis d.d.</t>
  </si>
  <si>
    <t>u razdoblju 01.01.2024. do 31.12.2024.</t>
  </si>
  <si>
    <t xml:space="preserve">                   BILJEŠKE UZ FINANCIJSKE IZVJEŠTAJE - GFI
Naziv izdavatelja:   Vis d.d.
OIB:   55505367731
Izvještajno razdoblje: 01.01-31.12.2024.
Bilješke uz financijske izvještaje nalaze se u tekstualnom dijelu izvješća.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</si>
</sst>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2" xfId="3" xr:uid="{00000000-0005-0000-0000-000002000000}"/>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activeCell="E7" sqref="E7"/>
    </sheetView>
  </sheetViews>
  <sheetFormatPr defaultRowHeight="12.75" x14ac:dyDescent="0.2"/>
  <cols>
    <col min="9" max="9" width="13.42578125" customWidth="1"/>
  </cols>
  <sheetData>
    <row r="1" spans="1:10" ht="15.75" x14ac:dyDescent="0.2">
      <c r="A1" s="112"/>
      <c r="B1" s="113"/>
      <c r="C1" s="113"/>
      <c r="D1" s="15"/>
      <c r="E1" s="15"/>
      <c r="F1" s="15"/>
      <c r="G1" s="15"/>
      <c r="H1" s="15"/>
      <c r="I1" s="15"/>
      <c r="J1" s="16"/>
    </row>
    <row r="2" spans="1:10" ht="14.45" customHeight="1" x14ac:dyDescent="0.2">
      <c r="A2" s="114" t="s">
        <v>316</v>
      </c>
      <c r="B2" s="115"/>
      <c r="C2" s="115"/>
      <c r="D2" s="115"/>
      <c r="E2" s="115"/>
      <c r="F2" s="115"/>
      <c r="G2" s="115"/>
      <c r="H2" s="115"/>
      <c r="I2" s="115"/>
      <c r="J2" s="116"/>
    </row>
    <row r="3" spans="1:10" ht="15" x14ac:dyDescent="0.2">
      <c r="A3" s="51"/>
      <c r="B3" s="52"/>
      <c r="C3" s="52"/>
      <c r="D3" s="52"/>
      <c r="E3" s="52"/>
      <c r="F3" s="52"/>
      <c r="G3" s="52"/>
      <c r="H3" s="52"/>
      <c r="I3" s="52"/>
      <c r="J3" s="53"/>
    </row>
    <row r="4" spans="1:10" ht="33.6" customHeight="1" x14ac:dyDescent="0.2">
      <c r="A4" s="117" t="s">
        <v>301</v>
      </c>
      <c r="B4" s="118"/>
      <c r="C4" s="118"/>
      <c r="D4" s="118"/>
      <c r="E4" s="119" t="s">
        <v>446</v>
      </c>
      <c r="F4" s="120"/>
      <c r="G4" s="59" t="s">
        <v>0</v>
      </c>
      <c r="H4" s="119" t="s">
        <v>447</v>
      </c>
      <c r="I4" s="120"/>
      <c r="J4" s="17"/>
    </row>
    <row r="5" spans="1:10" s="64" customFormat="1" ht="10.15" customHeight="1" x14ac:dyDescent="0.25">
      <c r="A5" s="121"/>
      <c r="B5" s="122"/>
      <c r="C5" s="122"/>
      <c r="D5" s="122"/>
      <c r="E5" s="122"/>
      <c r="F5" s="122"/>
      <c r="G5" s="122"/>
      <c r="H5" s="122"/>
      <c r="I5" s="122"/>
      <c r="J5" s="123"/>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6" t="s">
        <v>324</v>
      </c>
      <c r="B8" s="127"/>
      <c r="C8" s="127"/>
      <c r="D8" s="127"/>
      <c r="E8" s="127"/>
      <c r="F8" s="127"/>
      <c r="G8" s="127"/>
      <c r="H8" s="127"/>
      <c r="I8" s="127"/>
      <c r="J8" s="18"/>
    </row>
    <row r="9" spans="1:10" ht="14.25" x14ac:dyDescent="0.2">
      <c r="A9" s="19"/>
      <c r="B9" s="47"/>
      <c r="C9" s="47"/>
      <c r="D9" s="47"/>
      <c r="E9" s="125"/>
      <c r="F9" s="125"/>
      <c r="G9" s="98"/>
      <c r="H9" s="98"/>
      <c r="I9" s="57"/>
      <c r="J9" s="58"/>
    </row>
    <row r="10" spans="1:10" ht="25.9" customHeight="1" x14ac:dyDescent="0.2">
      <c r="A10" s="128" t="s">
        <v>302</v>
      </c>
      <c r="B10" s="129"/>
      <c r="C10" s="130" t="s">
        <v>448</v>
      </c>
      <c r="D10" s="131"/>
      <c r="E10" s="49"/>
      <c r="F10" s="132" t="s">
        <v>325</v>
      </c>
      <c r="G10" s="133"/>
      <c r="H10" s="134" t="s">
        <v>452</v>
      </c>
      <c r="I10" s="135"/>
      <c r="J10" s="20"/>
    </row>
    <row r="11" spans="1:10" ht="15.6" customHeight="1" x14ac:dyDescent="0.2">
      <c r="A11" s="19"/>
      <c r="B11" s="47"/>
      <c r="C11" s="47"/>
      <c r="D11" s="47"/>
      <c r="E11" s="124"/>
      <c r="F11" s="124"/>
      <c r="G11" s="124"/>
      <c r="H11" s="124"/>
      <c r="I11" s="50"/>
      <c r="J11" s="20"/>
    </row>
    <row r="12" spans="1:10" ht="21" customHeight="1" x14ac:dyDescent="0.2">
      <c r="A12" s="99" t="s">
        <v>317</v>
      </c>
      <c r="B12" s="129"/>
      <c r="C12" s="130" t="s">
        <v>449</v>
      </c>
      <c r="D12" s="131"/>
      <c r="E12" s="138"/>
      <c r="F12" s="124"/>
      <c r="G12" s="124"/>
      <c r="H12" s="124"/>
      <c r="I12" s="50"/>
      <c r="J12" s="20"/>
    </row>
    <row r="13" spans="1:10" ht="10.9" customHeight="1" x14ac:dyDescent="0.2">
      <c r="A13" s="49"/>
      <c r="B13" s="50"/>
      <c r="C13" s="47"/>
      <c r="D13" s="47"/>
      <c r="E13" s="98"/>
      <c r="F13" s="98"/>
      <c r="G13" s="98"/>
      <c r="H13" s="98"/>
      <c r="I13" s="47"/>
      <c r="J13" s="21"/>
    </row>
    <row r="14" spans="1:10" ht="22.9" customHeight="1" x14ac:dyDescent="0.2">
      <c r="A14" s="99" t="s">
        <v>303</v>
      </c>
      <c r="B14" s="139"/>
      <c r="C14" s="130" t="s">
        <v>450</v>
      </c>
      <c r="D14" s="131"/>
      <c r="E14" s="136"/>
      <c r="F14" s="137"/>
      <c r="G14" s="63" t="s">
        <v>326</v>
      </c>
      <c r="H14" s="134" t="s">
        <v>453</v>
      </c>
      <c r="I14" s="135"/>
      <c r="J14" s="60"/>
    </row>
    <row r="15" spans="1:10" ht="14.45" customHeight="1" x14ac:dyDescent="0.2">
      <c r="A15" s="49"/>
      <c r="B15" s="50"/>
      <c r="C15" s="47"/>
      <c r="D15" s="47"/>
      <c r="E15" s="98"/>
      <c r="F15" s="98"/>
      <c r="G15" s="98"/>
      <c r="H15" s="98"/>
      <c r="I15" s="47"/>
      <c r="J15" s="21"/>
    </row>
    <row r="16" spans="1:10" ht="13.15" customHeight="1" x14ac:dyDescent="0.2">
      <c r="A16" s="99" t="s">
        <v>327</v>
      </c>
      <c r="B16" s="139"/>
      <c r="C16" s="130" t="s">
        <v>451</v>
      </c>
      <c r="D16" s="131"/>
      <c r="E16" s="56"/>
      <c r="F16" s="56"/>
      <c r="G16" s="56"/>
      <c r="H16" s="56"/>
      <c r="I16" s="56"/>
      <c r="J16" s="60"/>
    </row>
    <row r="17" spans="1:10" ht="14.45" customHeight="1" x14ac:dyDescent="0.2">
      <c r="A17" s="140"/>
      <c r="B17" s="141"/>
      <c r="C17" s="141"/>
      <c r="D17" s="141"/>
      <c r="E17" s="141"/>
      <c r="F17" s="141"/>
      <c r="G17" s="141"/>
      <c r="H17" s="141"/>
      <c r="I17" s="141"/>
      <c r="J17" s="142"/>
    </row>
    <row r="18" spans="1:10" x14ac:dyDescent="0.2">
      <c r="A18" s="128" t="s">
        <v>304</v>
      </c>
      <c r="B18" s="129"/>
      <c r="C18" s="143" t="s">
        <v>454</v>
      </c>
      <c r="D18" s="144"/>
      <c r="E18" s="144"/>
      <c r="F18" s="144"/>
      <c r="G18" s="144"/>
      <c r="H18" s="144"/>
      <c r="I18" s="144"/>
      <c r="J18" s="145"/>
    </row>
    <row r="19" spans="1:10" ht="14.25" x14ac:dyDescent="0.2">
      <c r="A19" s="19"/>
      <c r="B19" s="47"/>
      <c r="C19" s="62"/>
      <c r="D19" s="47"/>
      <c r="E19" s="98"/>
      <c r="F19" s="98"/>
      <c r="G19" s="98"/>
      <c r="H19" s="98"/>
      <c r="I19" s="47"/>
      <c r="J19" s="21"/>
    </row>
    <row r="20" spans="1:10" ht="14.25" x14ac:dyDescent="0.2">
      <c r="A20" s="128" t="s">
        <v>305</v>
      </c>
      <c r="B20" s="129"/>
      <c r="C20" s="134">
        <v>21480</v>
      </c>
      <c r="D20" s="135"/>
      <c r="E20" s="98"/>
      <c r="F20" s="98"/>
      <c r="G20" s="143" t="s">
        <v>455</v>
      </c>
      <c r="H20" s="144"/>
      <c r="I20" s="144"/>
      <c r="J20" s="145"/>
    </row>
    <row r="21" spans="1:10" ht="14.25" x14ac:dyDescent="0.2">
      <c r="A21" s="19"/>
      <c r="B21" s="47"/>
      <c r="C21" s="47"/>
      <c r="D21" s="47"/>
      <c r="E21" s="98"/>
      <c r="F21" s="98"/>
      <c r="G21" s="98"/>
      <c r="H21" s="98"/>
      <c r="I21" s="47"/>
      <c r="J21" s="21"/>
    </row>
    <row r="22" spans="1:10" x14ac:dyDescent="0.2">
      <c r="A22" s="128" t="s">
        <v>306</v>
      </c>
      <c r="B22" s="129"/>
      <c r="C22" s="143" t="s">
        <v>456</v>
      </c>
      <c r="D22" s="144"/>
      <c r="E22" s="144"/>
      <c r="F22" s="144"/>
      <c r="G22" s="144"/>
      <c r="H22" s="144"/>
      <c r="I22" s="144"/>
      <c r="J22" s="145"/>
    </row>
    <row r="23" spans="1:10" ht="14.25" x14ac:dyDescent="0.2">
      <c r="A23" s="19"/>
      <c r="B23" s="47"/>
      <c r="C23" s="47"/>
      <c r="D23" s="47"/>
      <c r="E23" s="98"/>
      <c r="F23" s="98"/>
      <c r="G23" s="98"/>
      <c r="H23" s="98"/>
      <c r="I23" s="47"/>
      <c r="J23" s="21"/>
    </row>
    <row r="24" spans="1:10" ht="14.25" x14ac:dyDescent="0.2">
      <c r="A24" s="128" t="s">
        <v>307</v>
      </c>
      <c r="B24" s="129"/>
      <c r="C24" s="146" t="s">
        <v>457</v>
      </c>
      <c r="D24" s="147"/>
      <c r="E24" s="147"/>
      <c r="F24" s="147"/>
      <c r="G24" s="147"/>
      <c r="H24" s="147"/>
      <c r="I24" s="147"/>
      <c r="J24" s="148"/>
    </row>
    <row r="25" spans="1:10" ht="14.25" x14ac:dyDescent="0.2">
      <c r="A25" s="19"/>
      <c r="B25" s="47"/>
      <c r="C25" s="62"/>
      <c r="D25" s="47"/>
      <c r="E25" s="98"/>
      <c r="F25" s="98"/>
      <c r="G25" s="98"/>
      <c r="H25" s="98"/>
      <c r="I25" s="47"/>
      <c r="J25" s="21"/>
    </row>
    <row r="26" spans="1:10" ht="14.25" x14ac:dyDescent="0.2">
      <c r="A26" s="128" t="s">
        <v>308</v>
      </c>
      <c r="B26" s="129"/>
      <c r="C26" s="146" t="s">
        <v>458</v>
      </c>
      <c r="D26" s="147"/>
      <c r="E26" s="147"/>
      <c r="F26" s="147"/>
      <c r="G26" s="147"/>
      <c r="H26" s="147"/>
      <c r="I26" s="147"/>
      <c r="J26" s="148"/>
    </row>
    <row r="27" spans="1:10" ht="13.9" customHeight="1" x14ac:dyDescent="0.2">
      <c r="A27" s="19"/>
      <c r="B27" s="47"/>
      <c r="C27" s="62"/>
      <c r="D27" s="47"/>
      <c r="E27" s="98"/>
      <c r="F27" s="98"/>
      <c r="G27" s="98"/>
      <c r="H27" s="98"/>
      <c r="I27" s="47"/>
      <c r="J27" s="21"/>
    </row>
    <row r="28" spans="1:10" ht="22.9" customHeight="1" x14ac:dyDescent="0.2">
      <c r="A28" s="99" t="s">
        <v>318</v>
      </c>
      <c r="B28" s="129"/>
      <c r="C28" s="34">
        <v>32</v>
      </c>
      <c r="D28" s="22"/>
      <c r="E28" s="106"/>
      <c r="F28" s="106"/>
      <c r="G28" s="106"/>
      <c r="H28" s="106"/>
      <c r="I28" s="149"/>
      <c r="J28" s="150"/>
    </row>
    <row r="29" spans="1:10" ht="14.25" x14ac:dyDescent="0.2">
      <c r="A29" s="19"/>
      <c r="B29" s="47"/>
      <c r="C29" s="47"/>
      <c r="D29" s="47"/>
      <c r="E29" s="98"/>
      <c r="F29" s="98"/>
      <c r="G29" s="98"/>
      <c r="H29" s="98"/>
      <c r="I29" s="47"/>
      <c r="J29" s="21"/>
    </row>
    <row r="30" spans="1:10" ht="15" x14ac:dyDescent="0.2">
      <c r="A30" s="128" t="s">
        <v>309</v>
      </c>
      <c r="B30" s="129"/>
      <c r="C30" s="76" t="s">
        <v>329</v>
      </c>
      <c r="D30" s="151" t="s">
        <v>328</v>
      </c>
      <c r="E30" s="110"/>
      <c r="F30" s="110"/>
      <c r="G30" s="110"/>
      <c r="H30" s="69" t="s">
        <v>329</v>
      </c>
      <c r="I30" s="70" t="s">
        <v>330</v>
      </c>
      <c r="J30" s="71"/>
    </row>
    <row r="31" spans="1:10" x14ac:dyDescent="0.2">
      <c r="A31" s="128"/>
      <c r="B31" s="129"/>
      <c r="C31" s="23"/>
      <c r="D31" s="59"/>
      <c r="E31" s="137"/>
      <c r="F31" s="137"/>
      <c r="G31" s="137"/>
      <c r="H31" s="137"/>
      <c r="I31" s="152"/>
      <c r="J31" s="153"/>
    </row>
    <row r="32" spans="1:10" x14ac:dyDescent="0.2">
      <c r="A32" s="128" t="s">
        <v>319</v>
      </c>
      <c r="B32" s="129"/>
      <c r="C32" s="34" t="s">
        <v>333</v>
      </c>
      <c r="D32" s="151" t="s">
        <v>331</v>
      </c>
      <c r="E32" s="110"/>
      <c r="F32" s="110"/>
      <c r="G32" s="110"/>
      <c r="H32" s="72" t="s">
        <v>332</v>
      </c>
      <c r="I32" s="73" t="s">
        <v>333</v>
      </c>
      <c r="J32" s="74"/>
    </row>
    <row r="33" spans="1:10" ht="14.25" x14ac:dyDescent="0.2">
      <c r="A33" s="19"/>
      <c r="B33" s="47"/>
      <c r="C33" s="47"/>
      <c r="D33" s="47"/>
      <c r="E33" s="98"/>
      <c r="F33" s="98"/>
      <c r="G33" s="98"/>
      <c r="H33" s="98"/>
      <c r="I33" s="47"/>
      <c r="J33" s="21"/>
    </row>
    <row r="34" spans="1:10" x14ac:dyDescent="0.2">
      <c r="A34" s="151" t="s">
        <v>320</v>
      </c>
      <c r="B34" s="110"/>
      <c r="C34" s="110"/>
      <c r="D34" s="110"/>
      <c r="E34" s="110" t="s">
        <v>310</v>
      </c>
      <c r="F34" s="110"/>
      <c r="G34" s="110"/>
      <c r="H34" s="110"/>
      <c r="I34" s="110"/>
      <c r="J34" s="24" t="s">
        <v>311</v>
      </c>
    </row>
    <row r="35" spans="1:10" ht="14.25" x14ac:dyDescent="0.2">
      <c r="A35" s="19"/>
      <c r="B35" s="47"/>
      <c r="C35" s="47"/>
      <c r="D35" s="47"/>
      <c r="E35" s="98"/>
      <c r="F35" s="98"/>
      <c r="G35" s="98"/>
      <c r="H35" s="98"/>
      <c r="I35" s="47"/>
      <c r="J35" s="58"/>
    </row>
    <row r="36" spans="1:10" x14ac:dyDescent="0.2">
      <c r="A36" s="154"/>
      <c r="B36" s="155"/>
      <c r="C36" s="155"/>
      <c r="D36" s="155"/>
      <c r="E36" s="154"/>
      <c r="F36" s="155"/>
      <c r="G36" s="155"/>
      <c r="H36" s="155"/>
      <c r="I36" s="157"/>
      <c r="J36" s="48"/>
    </row>
    <row r="37" spans="1:10" ht="14.25" x14ac:dyDescent="0.2">
      <c r="A37" s="19"/>
      <c r="B37" s="47"/>
      <c r="C37" s="62"/>
      <c r="D37" s="159"/>
      <c r="E37" s="159"/>
      <c r="F37" s="159"/>
      <c r="G37" s="159"/>
      <c r="H37" s="159"/>
      <c r="I37" s="159"/>
      <c r="J37" s="21"/>
    </row>
    <row r="38" spans="1:10" x14ac:dyDescent="0.2">
      <c r="A38" s="154"/>
      <c r="B38" s="155"/>
      <c r="C38" s="155"/>
      <c r="D38" s="157"/>
      <c r="E38" s="154"/>
      <c r="F38" s="155"/>
      <c r="G38" s="155"/>
      <c r="H38" s="155"/>
      <c r="I38" s="157"/>
      <c r="J38" s="34"/>
    </row>
    <row r="39" spans="1:10" ht="14.25" x14ac:dyDescent="0.2">
      <c r="A39" s="19"/>
      <c r="B39" s="47"/>
      <c r="C39" s="62"/>
      <c r="D39" s="61"/>
      <c r="E39" s="159"/>
      <c r="F39" s="159"/>
      <c r="G39" s="159"/>
      <c r="H39" s="159"/>
      <c r="I39" s="50"/>
      <c r="J39" s="21"/>
    </row>
    <row r="40" spans="1:10" x14ac:dyDescent="0.2">
      <c r="A40" s="154"/>
      <c r="B40" s="155"/>
      <c r="C40" s="155"/>
      <c r="D40" s="157"/>
      <c r="E40" s="154"/>
      <c r="F40" s="155"/>
      <c r="G40" s="155"/>
      <c r="H40" s="155"/>
      <c r="I40" s="157"/>
      <c r="J40" s="34"/>
    </row>
    <row r="41" spans="1:10" ht="14.25" x14ac:dyDescent="0.2">
      <c r="A41" s="19"/>
      <c r="B41" s="47"/>
      <c r="C41" s="62"/>
      <c r="D41" s="61"/>
      <c r="E41" s="61"/>
      <c r="F41" s="61"/>
      <c r="G41" s="61"/>
      <c r="H41" s="61"/>
      <c r="I41" s="50"/>
      <c r="J41" s="21"/>
    </row>
    <row r="42" spans="1:10" x14ac:dyDescent="0.2">
      <c r="A42" s="154"/>
      <c r="B42" s="155"/>
      <c r="C42" s="155"/>
      <c r="D42" s="157"/>
      <c r="E42" s="154"/>
      <c r="F42" s="155"/>
      <c r="G42" s="155"/>
      <c r="H42" s="155"/>
      <c r="I42" s="157"/>
      <c r="J42" s="34"/>
    </row>
    <row r="43" spans="1:10" ht="14.25" x14ac:dyDescent="0.2">
      <c r="A43" s="25"/>
      <c r="B43" s="62"/>
      <c r="C43" s="158"/>
      <c r="D43" s="158"/>
      <c r="E43" s="98"/>
      <c r="F43" s="98"/>
      <c r="G43" s="158"/>
      <c r="H43" s="158"/>
      <c r="I43" s="158"/>
      <c r="J43" s="21"/>
    </row>
    <row r="44" spans="1:10" x14ac:dyDescent="0.2">
      <c r="A44" s="154"/>
      <c r="B44" s="155"/>
      <c r="C44" s="155"/>
      <c r="D44" s="157"/>
      <c r="E44" s="154"/>
      <c r="F44" s="155"/>
      <c r="G44" s="155"/>
      <c r="H44" s="155"/>
      <c r="I44" s="157"/>
      <c r="J44" s="34"/>
    </row>
    <row r="45" spans="1:10" ht="14.25" x14ac:dyDescent="0.2">
      <c r="A45" s="25"/>
      <c r="B45" s="62"/>
      <c r="C45" s="62"/>
      <c r="D45" s="47"/>
      <c r="E45" s="156"/>
      <c r="F45" s="156"/>
      <c r="G45" s="158"/>
      <c r="H45" s="158"/>
      <c r="I45" s="47"/>
      <c r="J45" s="21"/>
    </row>
    <row r="46" spans="1:10" x14ac:dyDescent="0.2">
      <c r="A46" s="154"/>
      <c r="B46" s="155"/>
      <c r="C46" s="155"/>
      <c r="D46" s="157"/>
      <c r="E46" s="154"/>
      <c r="F46" s="155"/>
      <c r="G46" s="155"/>
      <c r="H46" s="155"/>
      <c r="I46" s="157"/>
      <c r="J46" s="34"/>
    </row>
    <row r="47" spans="1:10" ht="14.25" x14ac:dyDescent="0.2">
      <c r="A47" s="25"/>
      <c r="B47" s="62"/>
      <c r="C47" s="62"/>
      <c r="D47" s="47"/>
      <c r="E47" s="98"/>
      <c r="F47" s="98"/>
      <c r="G47" s="158"/>
      <c r="H47" s="158"/>
      <c r="I47" s="47"/>
      <c r="J47" s="75" t="s">
        <v>334</v>
      </c>
    </row>
    <row r="48" spans="1:10" ht="14.25" x14ac:dyDescent="0.2">
      <c r="A48" s="25"/>
      <c r="B48" s="62"/>
      <c r="C48" s="62"/>
      <c r="D48" s="47"/>
      <c r="E48" s="98"/>
      <c r="F48" s="98"/>
      <c r="G48" s="158"/>
      <c r="H48" s="158"/>
      <c r="I48" s="47"/>
      <c r="J48" s="75" t="s">
        <v>335</v>
      </c>
    </row>
    <row r="49" spans="1:10" ht="14.45" customHeight="1" x14ac:dyDescent="0.2">
      <c r="A49" s="99" t="s">
        <v>312</v>
      </c>
      <c r="B49" s="100"/>
      <c r="C49" s="134"/>
      <c r="D49" s="135"/>
      <c r="E49" s="160" t="s">
        <v>336</v>
      </c>
      <c r="F49" s="161"/>
      <c r="G49" s="143"/>
      <c r="H49" s="144"/>
      <c r="I49" s="144"/>
      <c r="J49" s="145"/>
    </row>
    <row r="50" spans="1:10" ht="14.25" x14ac:dyDescent="0.2">
      <c r="A50" s="25"/>
      <c r="B50" s="62"/>
      <c r="C50" s="158"/>
      <c r="D50" s="158"/>
      <c r="E50" s="98"/>
      <c r="F50" s="98"/>
      <c r="G50" s="104" t="s">
        <v>337</v>
      </c>
      <c r="H50" s="104"/>
      <c r="I50" s="104"/>
      <c r="J50" s="26"/>
    </row>
    <row r="51" spans="1:10" ht="13.9" customHeight="1" x14ac:dyDescent="0.2">
      <c r="A51" s="99" t="s">
        <v>313</v>
      </c>
      <c r="B51" s="100"/>
      <c r="C51" s="143" t="s">
        <v>459</v>
      </c>
      <c r="D51" s="144"/>
      <c r="E51" s="144"/>
      <c r="F51" s="144"/>
      <c r="G51" s="144"/>
      <c r="H51" s="144"/>
      <c r="I51" s="144"/>
      <c r="J51" s="145"/>
    </row>
    <row r="52" spans="1:10" ht="14.25" x14ac:dyDescent="0.2">
      <c r="A52" s="19"/>
      <c r="B52" s="47"/>
      <c r="C52" s="106" t="s">
        <v>314</v>
      </c>
      <c r="D52" s="106"/>
      <c r="E52" s="106"/>
      <c r="F52" s="106"/>
      <c r="G52" s="106"/>
      <c r="H52" s="106"/>
      <c r="I52" s="106"/>
      <c r="J52" s="21"/>
    </row>
    <row r="53" spans="1:10" ht="14.25" x14ac:dyDescent="0.2">
      <c r="A53" s="99" t="s">
        <v>315</v>
      </c>
      <c r="B53" s="100"/>
      <c r="C53" s="107" t="s">
        <v>460</v>
      </c>
      <c r="D53" s="108"/>
      <c r="E53" s="109"/>
      <c r="F53" s="98"/>
      <c r="G53" s="98"/>
      <c r="H53" s="110"/>
      <c r="I53" s="110"/>
      <c r="J53" s="111"/>
    </row>
    <row r="54" spans="1:10" ht="14.25" x14ac:dyDescent="0.2">
      <c r="A54" s="19"/>
      <c r="B54" s="47"/>
      <c r="C54" s="62"/>
      <c r="D54" s="47"/>
      <c r="E54" s="98"/>
      <c r="F54" s="98"/>
      <c r="G54" s="98"/>
      <c r="H54" s="98"/>
      <c r="I54" s="47"/>
      <c r="J54" s="21"/>
    </row>
    <row r="55" spans="1:10" ht="14.45" customHeight="1" x14ac:dyDescent="0.2">
      <c r="A55" s="99" t="s">
        <v>307</v>
      </c>
      <c r="B55" s="100"/>
      <c r="C55" s="101" t="s">
        <v>457</v>
      </c>
      <c r="D55" s="102"/>
      <c r="E55" s="102"/>
      <c r="F55" s="102"/>
      <c r="G55" s="102"/>
      <c r="H55" s="102"/>
      <c r="I55" s="102"/>
      <c r="J55" s="103"/>
    </row>
    <row r="56" spans="1:10" ht="14.25" x14ac:dyDescent="0.2">
      <c r="A56" s="19"/>
      <c r="B56" s="47"/>
      <c r="C56" s="47"/>
      <c r="D56" s="47"/>
      <c r="E56" s="98"/>
      <c r="F56" s="98"/>
      <c r="G56" s="98"/>
      <c r="H56" s="98"/>
      <c r="I56" s="47"/>
      <c r="J56" s="21"/>
    </row>
    <row r="57" spans="1:10" ht="14.25" x14ac:dyDescent="0.2">
      <c r="A57" s="99" t="s">
        <v>338</v>
      </c>
      <c r="B57" s="100"/>
      <c r="C57" s="101" t="s">
        <v>461</v>
      </c>
      <c r="D57" s="102"/>
      <c r="E57" s="102"/>
      <c r="F57" s="102"/>
      <c r="G57" s="102"/>
      <c r="H57" s="102"/>
      <c r="I57" s="102"/>
      <c r="J57" s="103"/>
    </row>
    <row r="58" spans="1:10" ht="14.45" customHeight="1" x14ac:dyDescent="0.2">
      <c r="A58" s="19"/>
      <c r="B58" s="47"/>
      <c r="C58" s="104" t="s">
        <v>339</v>
      </c>
      <c r="D58" s="104"/>
      <c r="E58" s="104"/>
      <c r="F58" s="104"/>
      <c r="G58" s="47"/>
      <c r="H58" s="47"/>
      <c r="I58" s="47"/>
      <c r="J58" s="21"/>
    </row>
    <row r="59" spans="1:10" ht="14.25" x14ac:dyDescent="0.2">
      <c r="A59" s="99" t="s">
        <v>340</v>
      </c>
      <c r="B59" s="100"/>
      <c r="C59" s="101" t="s">
        <v>462</v>
      </c>
      <c r="D59" s="102"/>
      <c r="E59" s="102"/>
      <c r="F59" s="102"/>
      <c r="G59" s="102"/>
      <c r="H59" s="102"/>
      <c r="I59" s="102"/>
      <c r="J59" s="103"/>
    </row>
    <row r="60" spans="1:10" ht="14.45" customHeight="1" x14ac:dyDescent="0.2">
      <c r="A60" s="27"/>
      <c r="B60" s="28"/>
      <c r="C60" s="105" t="s">
        <v>341</v>
      </c>
      <c r="D60" s="105"/>
      <c r="E60" s="105"/>
      <c r="F60" s="105"/>
      <c r="G60" s="10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7" zoomScale="110" zoomScaleNormal="100" workbookViewId="0">
      <selection activeCell="I129" sqref="I129"/>
    </sheetView>
  </sheetViews>
  <sheetFormatPr defaultColWidth="8.85546875" defaultRowHeight="12.75" x14ac:dyDescent="0.2"/>
  <cols>
    <col min="8" max="9" width="15.7109375" style="33" customWidth="1"/>
    <col min="10" max="10" width="10.28515625" bestFit="1" customWidth="1"/>
  </cols>
  <sheetData>
    <row r="1" spans="1:9" x14ac:dyDescent="0.2">
      <c r="A1" s="170" t="s">
        <v>1</v>
      </c>
      <c r="B1" s="171"/>
      <c r="C1" s="171"/>
      <c r="D1" s="171"/>
      <c r="E1" s="171"/>
      <c r="F1" s="171"/>
      <c r="G1" s="171"/>
      <c r="H1" s="171"/>
      <c r="I1" s="171"/>
    </row>
    <row r="2" spans="1:9" x14ac:dyDescent="0.2">
      <c r="A2" s="172" t="s">
        <v>463</v>
      </c>
      <c r="B2" s="173"/>
      <c r="C2" s="173"/>
      <c r="D2" s="173"/>
      <c r="E2" s="173"/>
      <c r="F2" s="173"/>
      <c r="G2" s="173"/>
      <c r="H2" s="173"/>
      <c r="I2" s="173"/>
    </row>
    <row r="3" spans="1:9" x14ac:dyDescent="0.2">
      <c r="A3" s="174" t="s">
        <v>445</v>
      </c>
      <c r="B3" s="174"/>
      <c r="C3" s="174"/>
      <c r="D3" s="174"/>
      <c r="E3" s="174"/>
      <c r="F3" s="174"/>
      <c r="G3" s="174"/>
      <c r="H3" s="174"/>
      <c r="I3" s="174"/>
    </row>
    <row r="4" spans="1:9" x14ac:dyDescent="0.2">
      <c r="A4" s="175" t="s">
        <v>464</v>
      </c>
      <c r="B4" s="176"/>
      <c r="C4" s="176"/>
      <c r="D4" s="176"/>
      <c r="E4" s="176"/>
      <c r="F4" s="176"/>
      <c r="G4" s="176"/>
      <c r="H4" s="176"/>
      <c r="I4" s="177"/>
    </row>
    <row r="5" spans="1:9" ht="34.5" thickBot="1" x14ac:dyDescent="0.25">
      <c r="A5" s="181" t="s">
        <v>2</v>
      </c>
      <c r="B5" s="182"/>
      <c r="C5" s="182"/>
      <c r="D5" s="182"/>
      <c r="E5" s="182"/>
      <c r="F5" s="183"/>
      <c r="G5" s="12" t="s">
        <v>104</v>
      </c>
      <c r="H5" s="31" t="s">
        <v>291</v>
      </c>
      <c r="I5" s="32" t="s">
        <v>296</v>
      </c>
    </row>
    <row r="6" spans="1:9" x14ac:dyDescent="0.2">
      <c r="A6" s="178">
        <v>1</v>
      </c>
      <c r="B6" s="179"/>
      <c r="C6" s="179"/>
      <c r="D6" s="179"/>
      <c r="E6" s="179"/>
      <c r="F6" s="180"/>
      <c r="G6" s="13">
        <v>2</v>
      </c>
      <c r="H6" s="14">
        <v>3</v>
      </c>
      <c r="I6" s="14">
        <v>4</v>
      </c>
    </row>
    <row r="7" spans="1:9" x14ac:dyDescent="0.2">
      <c r="A7" s="184"/>
      <c r="B7" s="184"/>
      <c r="C7" s="184"/>
      <c r="D7" s="184"/>
      <c r="E7" s="184"/>
      <c r="F7" s="184"/>
      <c r="G7" s="184"/>
      <c r="H7" s="184"/>
      <c r="I7" s="185"/>
    </row>
    <row r="8" spans="1:9" ht="12.75" customHeight="1" x14ac:dyDescent="0.2">
      <c r="A8" s="163" t="s">
        <v>4</v>
      </c>
      <c r="B8" s="163"/>
      <c r="C8" s="163"/>
      <c r="D8" s="163"/>
      <c r="E8" s="163"/>
      <c r="F8" s="163"/>
      <c r="G8" s="78">
        <v>1</v>
      </c>
      <c r="H8" s="79">
        <v>0</v>
      </c>
      <c r="I8" s="79">
        <v>0</v>
      </c>
    </row>
    <row r="9" spans="1:9" ht="12.75" customHeight="1" x14ac:dyDescent="0.2">
      <c r="A9" s="164" t="s">
        <v>5</v>
      </c>
      <c r="B9" s="164"/>
      <c r="C9" s="164"/>
      <c r="D9" s="164"/>
      <c r="E9" s="164"/>
      <c r="F9" s="164"/>
      <c r="G9" s="80">
        <v>2</v>
      </c>
      <c r="H9" s="81">
        <f>H10+H17+H27+H38+H43</f>
        <v>5668357</v>
      </c>
      <c r="I9" s="81">
        <f>I10+I17+I27+I38+I43</f>
        <v>5482910</v>
      </c>
    </row>
    <row r="10" spans="1:9" ht="12.75" customHeight="1" x14ac:dyDescent="0.2">
      <c r="A10" s="167" t="s">
        <v>6</v>
      </c>
      <c r="B10" s="167"/>
      <c r="C10" s="167"/>
      <c r="D10" s="167"/>
      <c r="E10" s="167"/>
      <c r="F10" s="167"/>
      <c r="G10" s="80">
        <v>3</v>
      </c>
      <c r="H10" s="81">
        <f>H11+H12+H13+H14+H15+H16</f>
        <v>0</v>
      </c>
      <c r="I10" s="81">
        <f>I11+I12+I13+I14+I15+I16</f>
        <v>0</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0</v>
      </c>
      <c r="I12" s="79">
        <v>0</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0</v>
      </c>
      <c r="I16" s="79">
        <v>0</v>
      </c>
    </row>
    <row r="17" spans="1:9" ht="12.75" customHeight="1" x14ac:dyDescent="0.2">
      <c r="A17" s="167" t="s">
        <v>13</v>
      </c>
      <c r="B17" s="167"/>
      <c r="C17" s="167"/>
      <c r="D17" s="167"/>
      <c r="E17" s="167"/>
      <c r="F17" s="167"/>
      <c r="G17" s="80">
        <v>10</v>
      </c>
      <c r="H17" s="81">
        <f>H18+H19+H20+H21+H22+H23+H24+H25+H26</f>
        <v>5668357</v>
      </c>
      <c r="I17" s="81">
        <f>I18+I19+I20+I21+I22+I23+I24+I25+I26</f>
        <v>5482910</v>
      </c>
    </row>
    <row r="18" spans="1:9" ht="12.75" customHeight="1" x14ac:dyDescent="0.2">
      <c r="A18" s="162" t="s">
        <v>14</v>
      </c>
      <c r="B18" s="162"/>
      <c r="C18" s="162"/>
      <c r="D18" s="162"/>
      <c r="E18" s="162"/>
      <c r="F18" s="162"/>
      <c r="G18" s="78">
        <v>11</v>
      </c>
      <c r="H18" s="79">
        <v>1331448</v>
      </c>
      <c r="I18" s="79">
        <v>1331448</v>
      </c>
    </row>
    <row r="19" spans="1:9" ht="12.75" customHeight="1" x14ac:dyDescent="0.2">
      <c r="A19" s="162" t="s">
        <v>15</v>
      </c>
      <c r="B19" s="162"/>
      <c r="C19" s="162"/>
      <c r="D19" s="162"/>
      <c r="E19" s="162"/>
      <c r="F19" s="162"/>
      <c r="G19" s="78">
        <v>12</v>
      </c>
      <c r="H19" s="79">
        <v>3774145</v>
      </c>
      <c r="I19" s="79">
        <v>3603932</v>
      </c>
    </row>
    <row r="20" spans="1:9" ht="12.75" customHeight="1" x14ac:dyDescent="0.2">
      <c r="A20" s="162" t="s">
        <v>16</v>
      </c>
      <c r="B20" s="162"/>
      <c r="C20" s="162"/>
      <c r="D20" s="162"/>
      <c r="E20" s="162"/>
      <c r="F20" s="162"/>
      <c r="G20" s="78">
        <v>13</v>
      </c>
      <c r="H20" s="79">
        <v>149016</v>
      </c>
      <c r="I20" s="79">
        <v>91082</v>
      </c>
    </row>
    <row r="21" spans="1:9" ht="12.75" customHeight="1" x14ac:dyDescent="0.2">
      <c r="A21" s="162" t="s">
        <v>17</v>
      </c>
      <c r="B21" s="162"/>
      <c r="C21" s="162"/>
      <c r="D21" s="162"/>
      <c r="E21" s="162"/>
      <c r="F21" s="162"/>
      <c r="G21" s="78">
        <v>14</v>
      </c>
      <c r="H21" s="79">
        <v>0</v>
      </c>
      <c r="I21" s="79">
        <v>0</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0</v>
      </c>
      <c r="I23" s="79">
        <v>0</v>
      </c>
    </row>
    <row r="24" spans="1:9" ht="12.75" customHeight="1" x14ac:dyDescent="0.2">
      <c r="A24" s="162" t="s">
        <v>20</v>
      </c>
      <c r="B24" s="162"/>
      <c r="C24" s="162"/>
      <c r="D24" s="162"/>
      <c r="E24" s="162"/>
      <c r="F24" s="162"/>
      <c r="G24" s="78">
        <v>17</v>
      </c>
      <c r="H24" s="79">
        <v>413748</v>
      </c>
      <c r="I24" s="79">
        <v>456448</v>
      </c>
    </row>
    <row r="25" spans="1:9" ht="12.75" customHeight="1" x14ac:dyDescent="0.2">
      <c r="A25" s="162" t="s">
        <v>21</v>
      </c>
      <c r="B25" s="162"/>
      <c r="C25" s="162"/>
      <c r="D25" s="162"/>
      <c r="E25" s="162"/>
      <c r="F25" s="162"/>
      <c r="G25" s="78">
        <v>18</v>
      </c>
      <c r="H25" s="79">
        <v>0</v>
      </c>
      <c r="I25" s="79">
        <v>0</v>
      </c>
    </row>
    <row r="26" spans="1:9" ht="12.75" customHeight="1" x14ac:dyDescent="0.2">
      <c r="A26" s="162" t="s">
        <v>22</v>
      </c>
      <c r="B26" s="162"/>
      <c r="C26" s="162"/>
      <c r="D26" s="162"/>
      <c r="E26" s="162"/>
      <c r="F26" s="162"/>
      <c r="G26" s="78">
        <v>19</v>
      </c>
      <c r="H26" s="79">
        <v>0</v>
      </c>
      <c r="I26" s="79">
        <v>0</v>
      </c>
    </row>
    <row r="27" spans="1:9" ht="12.75" customHeight="1" x14ac:dyDescent="0.2">
      <c r="A27" s="167" t="s">
        <v>23</v>
      </c>
      <c r="B27" s="167"/>
      <c r="C27" s="167"/>
      <c r="D27" s="167"/>
      <c r="E27" s="167"/>
      <c r="F27" s="167"/>
      <c r="G27" s="80">
        <v>20</v>
      </c>
      <c r="H27" s="81">
        <f>SUM(H28:H37)</f>
        <v>0</v>
      </c>
      <c r="I27" s="81">
        <f>SUM(I28:I37)</f>
        <v>0</v>
      </c>
    </row>
    <row r="28" spans="1:9" ht="12.75" customHeight="1" x14ac:dyDescent="0.2">
      <c r="A28" s="162" t="s">
        <v>24</v>
      </c>
      <c r="B28" s="162"/>
      <c r="C28" s="162"/>
      <c r="D28" s="162"/>
      <c r="E28" s="162"/>
      <c r="F28" s="162"/>
      <c r="G28" s="78">
        <v>21</v>
      </c>
      <c r="H28" s="79">
        <v>0</v>
      </c>
      <c r="I28" s="79">
        <v>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0</v>
      </c>
      <c r="I35" s="79">
        <v>0</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0</v>
      </c>
      <c r="I37" s="79">
        <v>0</v>
      </c>
    </row>
    <row r="38" spans="1:9" ht="12.75" customHeight="1" x14ac:dyDescent="0.2">
      <c r="A38" s="167" t="s">
        <v>34</v>
      </c>
      <c r="B38" s="167"/>
      <c r="C38" s="167"/>
      <c r="D38" s="167"/>
      <c r="E38" s="167"/>
      <c r="F38" s="167"/>
      <c r="G38" s="80">
        <v>31</v>
      </c>
      <c r="H38" s="81">
        <f>H39+H40+H41+H42</f>
        <v>0</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0</v>
      </c>
      <c r="I42" s="79">
        <v>0</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976736</v>
      </c>
      <c r="I44" s="81">
        <f>I45+I53+I60+I70</f>
        <v>480192</v>
      </c>
    </row>
    <row r="45" spans="1:9" ht="12.75" customHeight="1" x14ac:dyDescent="0.2">
      <c r="A45" s="167" t="s">
        <v>41</v>
      </c>
      <c r="B45" s="167"/>
      <c r="C45" s="167"/>
      <c r="D45" s="167"/>
      <c r="E45" s="167"/>
      <c r="F45" s="167"/>
      <c r="G45" s="80">
        <v>38</v>
      </c>
      <c r="H45" s="81">
        <f>SUM(H46:H52)</f>
        <v>22326</v>
      </c>
      <c r="I45" s="81">
        <f>SUM(I46:I52)</f>
        <v>17810</v>
      </c>
    </row>
    <row r="46" spans="1:9" ht="12.75" customHeight="1" x14ac:dyDescent="0.2">
      <c r="A46" s="162" t="s">
        <v>42</v>
      </c>
      <c r="B46" s="162"/>
      <c r="C46" s="162"/>
      <c r="D46" s="162"/>
      <c r="E46" s="162"/>
      <c r="F46" s="162"/>
      <c r="G46" s="78">
        <v>39</v>
      </c>
      <c r="H46" s="79">
        <v>22326</v>
      </c>
      <c r="I46" s="79">
        <v>17810</v>
      </c>
    </row>
    <row r="47" spans="1:9" ht="12.75" customHeight="1" x14ac:dyDescent="0.2">
      <c r="A47" s="162" t="s">
        <v>43</v>
      </c>
      <c r="B47" s="162"/>
      <c r="C47" s="162"/>
      <c r="D47" s="162"/>
      <c r="E47" s="162"/>
      <c r="F47" s="162"/>
      <c r="G47" s="78">
        <v>40</v>
      </c>
      <c r="H47" s="79">
        <v>0</v>
      </c>
      <c r="I47" s="79">
        <v>0</v>
      </c>
    </row>
    <row r="48" spans="1:9" ht="12.75" customHeight="1" x14ac:dyDescent="0.2">
      <c r="A48" s="162" t="s">
        <v>44</v>
      </c>
      <c r="B48" s="162"/>
      <c r="C48" s="162"/>
      <c r="D48" s="162"/>
      <c r="E48" s="162"/>
      <c r="F48" s="162"/>
      <c r="G48" s="78">
        <v>41</v>
      </c>
      <c r="H48" s="79">
        <v>0</v>
      </c>
      <c r="I48" s="79">
        <v>0</v>
      </c>
    </row>
    <row r="49" spans="1:9" ht="12.75" customHeight="1" x14ac:dyDescent="0.2">
      <c r="A49" s="162" t="s">
        <v>45</v>
      </c>
      <c r="B49" s="162"/>
      <c r="C49" s="162"/>
      <c r="D49" s="162"/>
      <c r="E49" s="162"/>
      <c r="F49" s="162"/>
      <c r="G49" s="78">
        <v>42</v>
      </c>
      <c r="H49" s="79">
        <v>0</v>
      </c>
      <c r="I49" s="79">
        <v>0</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7" t="s">
        <v>49</v>
      </c>
      <c r="B53" s="167"/>
      <c r="C53" s="167"/>
      <c r="D53" s="167"/>
      <c r="E53" s="167"/>
      <c r="F53" s="167"/>
      <c r="G53" s="80">
        <v>46</v>
      </c>
      <c r="H53" s="81">
        <f>SUM(H54:H59)</f>
        <v>97859</v>
      </c>
      <c r="I53" s="81">
        <f>SUM(I54:I59)</f>
        <v>38230</v>
      </c>
    </row>
    <row r="54" spans="1:9" ht="12.75" customHeight="1" x14ac:dyDescent="0.2">
      <c r="A54" s="162" t="s">
        <v>50</v>
      </c>
      <c r="B54" s="162"/>
      <c r="C54" s="162"/>
      <c r="D54" s="162"/>
      <c r="E54" s="162"/>
      <c r="F54" s="162"/>
      <c r="G54" s="78">
        <v>47</v>
      </c>
      <c r="H54" s="79">
        <v>0</v>
      </c>
      <c r="I54" s="79">
        <v>0</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41724</v>
      </c>
      <c r="I56" s="79">
        <v>3719</v>
      </c>
    </row>
    <row r="57" spans="1:9" ht="12.75" customHeight="1" x14ac:dyDescent="0.2">
      <c r="A57" s="162" t="s">
        <v>53</v>
      </c>
      <c r="B57" s="162"/>
      <c r="C57" s="162"/>
      <c r="D57" s="162"/>
      <c r="E57" s="162"/>
      <c r="F57" s="162"/>
      <c r="G57" s="78">
        <v>50</v>
      </c>
      <c r="H57" s="79">
        <v>0</v>
      </c>
      <c r="I57" s="79">
        <v>0</v>
      </c>
    </row>
    <row r="58" spans="1:9" ht="12.75" customHeight="1" x14ac:dyDescent="0.2">
      <c r="A58" s="162" t="s">
        <v>54</v>
      </c>
      <c r="B58" s="162"/>
      <c r="C58" s="162"/>
      <c r="D58" s="162"/>
      <c r="E58" s="162"/>
      <c r="F58" s="162"/>
      <c r="G58" s="78">
        <v>51</v>
      </c>
      <c r="H58" s="79">
        <v>50443</v>
      </c>
      <c r="I58" s="79">
        <v>34248</v>
      </c>
    </row>
    <row r="59" spans="1:9" ht="12.75" customHeight="1" x14ac:dyDescent="0.2">
      <c r="A59" s="162" t="s">
        <v>55</v>
      </c>
      <c r="B59" s="162"/>
      <c r="C59" s="162"/>
      <c r="D59" s="162"/>
      <c r="E59" s="162"/>
      <c r="F59" s="162"/>
      <c r="G59" s="78">
        <v>52</v>
      </c>
      <c r="H59" s="79">
        <v>5692</v>
      </c>
      <c r="I59" s="79">
        <v>263</v>
      </c>
    </row>
    <row r="60" spans="1:9" ht="12.75" customHeight="1" x14ac:dyDescent="0.2">
      <c r="A60" s="167" t="s">
        <v>56</v>
      </c>
      <c r="B60" s="167"/>
      <c r="C60" s="167"/>
      <c r="D60" s="167"/>
      <c r="E60" s="167"/>
      <c r="F60" s="167"/>
      <c r="G60" s="80">
        <v>53</v>
      </c>
      <c r="H60" s="81">
        <f>SUM(H61:H69)</f>
        <v>0</v>
      </c>
      <c r="I60" s="81">
        <f>SUM(I61:I69)</f>
        <v>0</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0</v>
      </c>
      <c r="I63" s="79">
        <v>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0</v>
      </c>
      <c r="I67" s="79">
        <v>0</v>
      </c>
    </row>
    <row r="68" spans="1:9" ht="12.75" customHeight="1" x14ac:dyDescent="0.2">
      <c r="A68" s="162" t="s">
        <v>31</v>
      </c>
      <c r="B68" s="162"/>
      <c r="C68" s="162"/>
      <c r="D68" s="162"/>
      <c r="E68" s="162"/>
      <c r="F68" s="162"/>
      <c r="G68" s="78">
        <v>61</v>
      </c>
      <c r="H68" s="79">
        <v>0</v>
      </c>
      <c r="I68" s="79">
        <v>0</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856551</v>
      </c>
      <c r="I70" s="79">
        <v>424152</v>
      </c>
    </row>
    <row r="71" spans="1:9" ht="12.75" customHeight="1" x14ac:dyDescent="0.2">
      <c r="A71" s="163" t="s">
        <v>60</v>
      </c>
      <c r="B71" s="163"/>
      <c r="C71" s="163"/>
      <c r="D71" s="163"/>
      <c r="E71" s="163"/>
      <c r="F71" s="163"/>
      <c r="G71" s="78">
        <v>64</v>
      </c>
      <c r="H71" s="79">
        <v>0</v>
      </c>
      <c r="I71" s="79">
        <v>0</v>
      </c>
    </row>
    <row r="72" spans="1:9" ht="12.75" customHeight="1" x14ac:dyDescent="0.2">
      <c r="A72" s="164" t="s">
        <v>61</v>
      </c>
      <c r="B72" s="164"/>
      <c r="C72" s="164"/>
      <c r="D72" s="164"/>
      <c r="E72" s="164"/>
      <c r="F72" s="164"/>
      <c r="G72" s="80">
        <v>65</v>
      </c>
      <c r="H72" s="81">
        <f>H8+H9+H44+H71</f>
        <v>6645093</v>
      </c>
      <c r="I72" s="81">
        <f>I8+I9+I44+I71</f>
        <v>5963102</v>
      </c>
    </row>
    <row r="73" spans="1:9" ht="12.75" customHeight="1" x14ac:dyDescent="0.2">
      <c r="A73" s="163" t="s">
        <v>62</v>
      </c>
      <c r="B73" s="163"/>
      <c r="C73" s="163"/>
      <c r="D73" s="163"/>
      <c r="E73" s="163"/>
      <c r="F73" s="163"/>
      <c r="G73" s="78">
        <v>66</v>
      </c>
      <c r="H73" s="79">
        <v>10198</v>
      </c>
      <c r="I73" s="79">
        <v>10198</v>
      </c>
    </row>
    <row r="74" spans="1:9" x14ac:dyDescent="0.2">
      <c r="A74" s="168" t="s">
        <v>63</v>
      </c>
      <c r="B74" s="169"/>
      <c r="C74" s="169"/>
      <c r="D74" s="169"/>
      <c r="E74" s="169"/>
      <c r="F74" s="169"/>
      <c r="G74" s="169"/>
      <c r="H74" s="169"/>
      <c r="I74" s="169"/>
    </row>
    <row r="75" spans="1:9" ht="12.75" customHeight="1" x14ac:dyDescent="0.2">
      <c r="A75" s="164" t="s">
        <v>350</v>
      </c>
      <c r="B75" s="164"/>
      <c r="C75" s="164"/>
      <c r="D75" s="164"/>
      <c r="E75" s="164"/>
      <c r="F75" s="164"/>
      <c r="G75" s="80">
        <v>67</v>
      </c>
      <c r="H75" s="81">
        <f>H76+H77+H78+H84+H85+H91+H94+H97</f>
        <v>5956114</v>
      </c>
      <c r="I75" s="81">
        <f>I76+I77+I78+I84+I85+I91+I94+I97</f>
        <v>5226535</v>
      </c>
    </row>
    <row r="76" spans="1:9" ht="12.75" customHeight="1" x14ac:dyDescent="0.2">
      <c r="A76" s="165" t="s">
        <v>64</v>
      </c>
      <c r="B76" s="165"/>
      <c r="C76" s="165"/>
      <c r="D76" s="165"/>
      <c r="E76" s="165"/>
      <c r="F76" s="165"/>
      <c r="G76" s="78">
        <v>68</v>
      </c>
      <c r="H76" s="82">
        <v>8045545</v>
      </c>
      <c r="I76" s="82">
        <v>8045545</v>
      </c>
    </row>
    <row r="77" spans="1:9" ht="12.75" customHeight="1" x14ac:dyDescent="0.2">
      <c r="A77" s="165" t="s">
        <v>65</v>
      </c>
      <c r="B77" s="165"/>
      <c r="C77" s="165"/>
      <c r="D77" s="165"/>
      <c r="E77" s="165"/>
      <c r="F77" s="165"/>
      <c r="G77" s="78">
        <v>69</v>
      </c>
      <c r="H77" s="82">
        <v>0</v>
      </c>
      <c r="I77" s="82">
        <v>0</v>
      </c>
    </row>
    <row r="78" spans="1:9" ht="12.75" customHeight="1" x14ac:dyDescent="0.2">
      <c r="A78" s="167" t="s">
        <v>66</v>
      </c>
      <c r="B78" s="167"/>
      <c r="C78" s="167"/>
      <c r="D78" s="167"/>
      <c r="E78" s="167"/>
      <c r="F78" s="167"/>
      <c r="G78" s="80">
        <v>70</v>
      </c>
      <c r="H78" s="81">
        <f>SUM(H79:H83)</f>
        <v>152</v>
      </c>
      <c r="I78" s="81">
        <f>SUM(I79:I83)</f>
        <v>152</v>
      </c>
    </row>
    <row r="79" spans="1:9" ht="12.75" customHeight="1" x14ac:dyDescent="0.2">
      <c r="A79" s="162" t="s">
        <v>67</v>
      </c>
      <c r="B79" s="162"/>
      <c r="C79" s="162"/>
      <c r="D79" s="162"/>
      <c r="E79" s="162"/>
      <c r="F79" s="162"/>
      <c r="G79" s="78">
        <v>71</v>
      </c>
      <c r="H79" s="82">
        <v>0</v>
      </c>
      <c r="I79" s="82">
        <v>0</v>
      </c>
    </row>
    <row r="80" spans="1:9" ht="12.75" customHeight="1" x14ac:dyDescent="0.2">
      <c r="A80" s="162" t="s">
        <v>68</v>
      </c>
      <c r="B80" s="162"/>
      <c r="C80" s="162"/>
      <c r="D80" s="162"/>
      <c r="E80" s="162"/>
      <c r="F80" s="162"/>
      <c r="G80" s="78">
        <v>72</v>
      </c>
      <c r="H80" s="82">
        <v>0</v>
      </c>
      <c r="I80" s="82">
        <v>0</v>
      </c>
    </row>
    <row r="81" spans="1:9" ht="12.75" customHeight="1" x14ac:dyDescent="0.2">
      <c r="A81" s="162" t="s">
        <v>69</v>
      </c>
      <c r="B81" s="162"/>
      <c r="C81" s="162"/>
      <c r="D81" s="162"/>
      <c r="E81" s="162"/>
      <c r="F81" s="162"/>
      <c r="G81" s="78">
        <v>73</v>
      </c>
      <c r="H81" s="82">
        <v>0</v>
      </c>
      <c r="I81" s="82">
        <v>0</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152</v>
      </c>
      <c r="I83" s="82">
        <v>152</v>
      </c>
    </row>
    <row r="84" spans="1:9" ht="12.75" customHeight="1" x14ac:dyDescent="0.2">
      <c r="A84" s="165" t="s">
        <v>72</v>
      </c>
      <c r="B84" s="165"/>
      <c r="C84" s="165"/>
      <c r="D84" s="165"/>
      <c r="E84" s="165"/>
      <c r="F84" s="165"/>
      <c r="G84" s="78">
        <v>76</v>
      </c>
      <c r="H84" s="82">
        <v>0</v>
      </c>
      <c r="I84" s="82">
        <v>0</v>
      </c>
    </row>
    <row r="85" spans="1:9" ht="12.75" customHeight="1" x14ac:dyDescent="0.2">
      <c r="A85" s="166" t="s">
        <v>444</v>
      </c>
      <c r="B85" s="166"/>
      <c r="C85" s="166"/>
      <c r="D85" s="166"/>
      <c r="E85" s="166"/>
      <c r="F85" s="166"/>
      <c r="G85" s="80">
        <v>77</v>
      </c>
      <c r="H85" s="81">
        <f>H86+H87+H88+H89+H90</f>
        <v>0</v>
      </c>
      <c r="I85" s="81">
        <f>I86+I87+I88+I89+I90</f>
        <v>0</v>
      </c>
    </row>
    <row r="86" spans="1:9" ht="25.5" customHeight="1" x14ac:dyDescent="0.2">
      <c r="A86" s="162" t="s">
        <v>443</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342</v>
      </c>
      <c r="B89" s="162"/>
      <c r="C89" s="162"/>
      <c r="D89" s="162"/>
      <c r="E89" s="162"/>
      <c r="F89" s="162"/>
      <c r="G89" s="78">
        <v>81</v>
      </c>
      <c r="H89" s="79">
        <v>0</v>
      </c>
      <c r="I89" s="79">
        <v>0</v>
      </c>
    </row>
    <row r="90" spans="1:9" ht="24" customHeight="1" x14ac:dyDescent="0.2">
      <c r="A90" s="162" t="s">
        <v>343</v>
      </c>
      <c r="B90" s="162"/>
      <c r="C90" s="162"/>
      <c r="D90" s="162"/>
      <c r="E90" s="162"/>
      <c r="F90" s="162"/>
      <c r="G90" s="78">
        <v>82</v>
      </c>
      <c r="H90" s="79">
        <v>0</v>
      </c>
      <c r="I90" s="79">
        <v>0</v>
      </c>
    </row>
    <row r="91" spans="1:9" ht="12.75" customHeight="1" x14ac:dyDescent="0.2">
      <c r="A91" s="167" t="s">
        <v>344</v>
      </c>
      <c r="B91" s="167"/>
      <c r="C91" s="167"/>
      <c r="D91" s="167"/>
      <c r="E91" s="167"/>
      <c r="F91" s="167"/>
      <c r="G91" s="80">
        <v>83</v>
      </c>
      <c r="H91" s="81">
        <f>H92-H93</f>
        <v>-1596037</v>
      </c>
      <c r="I91" s="81">
        <f>I92-I93</f>
        <v>-2089583</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1596037</v>
      </c>
      <c r="I93" s="82">
        <v>2089583</v>
      </c>
    </row>
    <row r="94" spans="1:9" ht="12.75" customHeight="1" x14ac:dyDescent="0.2">
      <c r="A94" s="167" t="s">
        <v>345</v>
      </c>
      <c r="B94" s="167"/>
      <c r="C94" s="167"/>
      <c r="D94" s="167"/>
      <c r="E94" s="167"/>
      <c r="F94" s="167"/>
      <c r="G94" s="80">
        <v>86</v>
      </c>
      <c r="H94" s="81">
        <f>H95-H96</f>
        <v>-493546</v>
      </c>
      <c r="I94" s="81">
        <f>I95-I96</f>
        <v>-729579</v>
      </c>
    </row>
    <row r="95" spans="1:9" ht="12.75" customHeight="1" x14ac:dyDescent="0.2">
      <c r="A95" s="162" t="s">
        <v>77</v>
      </c>
      <c r="B95" s="162"/>
      <c r="C95" s="162"/>
      <c r="D95" s="162"/>
      <c r="E95" s="162"/>
      <c r="F95" s="162"/>
      <c r="G95" s="78">
        <v>87</v>
      </c>
      <c r="H95" s="82">
        <v>0</v>
      </c>
      <c r="I95" s="82">
        <v>0</v>
      </c>
    </row>
    <row r="96" spans="1:9" ht="12.75" customHeight="1" x14ac:dyDescent="0.2">
      <c r="A96" s="162" t="s">
        <v>78</v>
      </c>
      <c r="B96" s="162"/>
      <c r="C96" s="162"/>
      <c r="D96" s="162"/>
      <c r="E96" s="162"/>
      <c r="F96" s="162"/>
      <c r="G96" s="78">
        <v>88</v>
      </c>
      <c r="H96" s="82">
        <v>493546</v>
      </c>
      <c r="I96" s="82">
        <v>729579</v>
      </c>
    </row>
    <row r="97" spans="1:9" ht="12.75" customHeight="1" x14ac:dyDescent="0.2">
      <c r="A97" s="165" t="s">
        <v>79</v>
      </c>
      <c r="B97" s="165"/>
      <c r="C97" s="165"/>
      <c r="D97" s="165"/>
      <c r="E97" s="165"/>
      <c r="F97" s="165"/>
      <c r="G97" s="78">
        <v>89</v>
      </c>
      <c r="H97" s="82">
        <v>0</v>
      </c>
      <c r="I97" s="82">
        <v>0</v>
      </c>
    </row>
    <row r="98" spans="1:9" ht="12.75" customHeight="1" x14ac:dyDescent="0.2">
      <c r="A98" s="164" t="s">
        <v>346</v>
      </c>
      <c r="B98" s="164"/>
      <c r="C98" s="164"/>
      <c r="D98" s="164"/>
      <c r="E98" s="164"/>
      <c r="F98" s="164"/>
      <c r="G98" s="80">
        <v>90</v>
      </c>
      <c r="H98" s="81">
        <f>SUM(H99:H104)</f>
        <v>137815</v>
      </c>
      <c r="I98" s="81">
        <f>SUM(I99:I104)</f>
        <v>141615</v>
      </c>
    </row>
    <row r="99" spans="1:9" ht="12.75" customHeight="1" x14ac:dyDescent="0.2">
      <c r="A99" s="162" t="s">
        <v>80</v>
      </c>
      <c r="B99" s="162"/>
      <c r="C99" s="162"/>
      <c r="D99" s="162"/>
      <c r="E99" s="162"/>
      <c r="F99" s="162"/>
      <c r="G99" s="78">
        <v>91</v>
      </c>
      <c r="H99" s="82">
        <v>18781</v>
      </c>
      <c r="I99" s="82">
        <v>22581</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119034</v>
      </c>
      <c r="I104" s="79">
        <v>119034</v>
      </c>
    </row>
    <row r="105" spans="1:9" ht="12.75" customHeight="1" x14ac:dyDescent="0.2">
      <c r="A105" s="164" t="s">
        <v>347</v>
      </c>
      <c r="B105" s="164"/>
      <c r="C105" s="164"/>
      <c r="D105" s="164"/>
      <c r="E105" s="164"/>
      <c r="F105" s="164"/>
      <c r="G105" s="80">
        <v>97</v>
      </c>
      <c r="H105" s="81">
        <f>SUM(H106:H116)</f>
        <v>159265</v>
      </c>
      <c r="I105" s="81">
        <f>SUM(I106:I116)</f>
        <v>102000</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0</v>
      </c>
      <c r="I110" s="82">
        <v>0</v>
      </c>
    </row>
    <row r="111" spans="1:9" ht="12.75" customHeight="1" x14ac:dyDescent="0.2">
      <c r="A111" s="162" t="s">
        <v>91</v>
      </c>
      <c r="B111" s="162"/>
      <c r="C111" s="162"/>
      <c r="D111" s="162"/>
      <c r="E111" s="162"/>
      <c r="F111" s="162"/>
      <c r="G111" s="78">
        <v>103</v>
      </c>
      <c r="H111" s="82">
        <v>159265</v>
      </c>
      <c r="I111" s="82">
        <v>102000</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0</v>
      </c>
      <c r="I115" s="79">
        <v>0</v>
      </c>
    </row>
    <row r="116" spans="1:9" ht="12.75" customHeight="1" x14ac:dyDescent="0.2">
      <c r="A116" s="162" t="s">
        <v>96</v>
      </c>
      <c r="B116" s="162"/>
      <c r="C116" s="162"/>
      <c r="D116" s="162"/>
      <c r="E116" s="162"/>
      <c r="F116" s="162"/>
      <c r="G116" s="78">
        <v>108</v>
      </c>
      <c r="H116" s="79">
        <v>0</v>
      </c>
      <c r="I116" s="79">
        <v>0</v>
      </c>
    </row>
    <row r="117" spans="1:9" ht="12.75" customHeight="1" x14ac:dyDescent="0.2">
      <c r="A117" s="164" t="s">
        <v>348</v>
      </c>
      <c r="B117" s="164"/>
      <c r="C117" s="164"/>
      <c r="D117" s="164"/>
      <c r="E117" s="164"/>
      <c r="F117" s="164"/>
      <c r="G117" s="80">
        <v>109</v>
      </c>
      <c r="H117" s="81">
        <f>SUM(H118:H131)</f>
        <v>381838</v>
      </c>
      <c r="I117" s="81">
        <f>SUM(I118:I131)</f>
        <v>487502</v>
      </c>
    </row>
    <row r="118" spans="1:9" ht="12.75" customHeight="1" x14ac:dyDescent="0.2">
      <c r="A118" s="162" t="s">
        <v>86</v>
      </c>
      <c r="B118" s="162"/>
      <c r="C118" s="162"/>
      <c r="D118" s="162"/>
      <c r="E118" s="162"/>
      <c r="F118" s="162"/>
      <c r="G118" s="78">
        <v>110</v>
      </c>
      <c r="H118" s="82">
        <v>0</v>
      </c>
      <c r="I118" s="82">
        <v>0</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0</v>
      </c>
      <c r="I123" s="82">
        <v>0</v>
      </c>
    </row>
    <row r="124" spans="1:9" ht="12.75" customHeight="1" x14ac:dyDescent="0.2">
      <c r="A124" s="162" t="s">
        <v>92</v>
      </c>
      <c r="B124" s="162"/>
      <c r="C124" s="162"/>
      <c r="D124" s="162"/>
      <c r="E124" s="162"/>
      <c r="F124" s="162"/>
      <c r="G124" s="78">
        <v>116</v>
      </c>
      <c r="H124" s="82">
        <v>0</v>
      </c>
      <c r="I124" s="82">
        <v>0</v>
      </c>
    </row>
    <row r="125" spans="1:9" ht="12.75" customHeight="1" x14ac:dyDescent="0.2">
      <c r="A125" s="162" t="s">
        <v>93</v>
      </c>
      <c r="B125" s="162"/>
      <c r="C125" s="162"/>
      <c r="D125" s="162"/>
      <c r="E125" s="162"/>
      <c r="F125" s="162"/>
      <c r="G125" s="78">
        <v>117</v>
      </c>
      <c r="H125" s="82">
        <v>60961</v>
      </c>
      <c r="I125" s="82">
        <v>186695</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99926</v>
      </c>
      <c r="I127" s="82">
        <v>75707</v>
      </c>
    </row>
    <row r="128" spans="1:9" x14ac:dyDescent="0.2">
      <c r="A128" s="162" t="s">
        <v>98</v>
      </c>
      <c r="B128" s="162"/>
      <c r="C128" s="162"/>
      <c r="D128" s="162"/>
      <c r="E128" s="162"/>
      <c r="F128" s="162"/>
      <c r="G128" s="78">
        <v>120</v>
      </c>
      <c r="H128" s="82">
        <v>16197</v>
      </c>
      <c r="I128" s="82">
        <v>20346</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204754</v>
      </c>
      <c r="I131" s="79">
        <v>204754</v>
      </c>
    </row>
    <row r="132" spans="1:9" ht="22.15" customHeight="1" x14ac:dyDescent="0.2">
      <c r="A132" s="163" t="s">
        <v>102</v>
      </c>
      <c r="B132" s="163"/>
      <c r="C132" s="163"/>
      <c r="D132" s="163"/>
      <c r="E132" s="163"/>
      <c r="F132" s="163"/>
      <c r="G132" s="78">
        <v>124</v>
      </c>
      <c r="H132" s="79">
        <v>10061</v>
      </c>
      <c r="I132" s="79">
        <v>5450</v>
      </c>
    </row>
    <row r="133" spans="1:9" x14ac:dyDescent="0.2">
      <c r="A133" s="164" t="s">
        <v>349</v>
      </c>
      <c r="B133" s="164"/>
      <c r="C133" s="164"/>
      <c r="D133" s="164"/>
      <c r="E133" s="164"/>
      <c r="F133" s="164"/>
      <c r="G133" s="80">
        <v>125</v>
      </c>
      <c r="H133" s="81">
        <f>H75+H98+H105+H117+H132</f>
        <v>6645093</v>
      </c>
      <c r="I133" s="81">
        <f>I75+I98+I105+I117+I132</f>
        <v>5963102</v>
      </c>
    </row>
    <row r="134" spans="1:9" x14ac:dyDescent="0.2">
      <c r="A134" s="163" t="s">
        <v>103</v>
      </c>
      <c r="B134" s="163"/>
      <c r="C134" s="163"/>
      <c r="D134" s="163"/>
      <c r="E134" s="163"/>
      <c r="F134" s="163"/>
      <c r="G134" s="78">
        <v>126</v>
      </c>
      <c r="H134" s="79">
        <v>10198</v>
      </c>
      <c r="I134" s="79">
        <v>10198</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I112" sqref="I112"/>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7" t="s">
        <v>105</v>
      </c>
      <c r="B1" s="171"/>
      <c r="C1" s="171"/>
      <c r="D1" s="171"/>
      <c r="E1" s="171"/>
      <c r="F1" s="171"/>
      <c r="G1" s="171"/>
      <c r="H1" s="171"/>
      <c r="I1" s="171"/>
    </row>
    <row r="2" spans="1:9" x14ac:dyDescent="0.2">
      <c r="A2" s="206" t="s">
        <v>465</v>
      </c>
      <c r="B2" s="173"/>
      <c r="C2" s="173"/>
      <c r="D2" s="173"/>
      <c r="E2" s="173"/>
      <c r="F2" s="173"/>
      <c r="G2" s="173"/>
      <c r="H2" s="173"/>
      <c r="I2" s="173"/>
    </row>
    <row r="3" spans="1:9" x14ac:dyDescent="0.2">
      <c r="A3" s="186" t="s">
        <v>445</v>
      </c>
      <c r="B3" s="187"/>
      <c r="C3" s="187"/>
      <c r="D3" s="187"/>
      <c r="E3" s="187"/>
      <c r="F3" s="187"/>
      <c r="G3" s="187"/>
      <c r="H3" s="187"/>
      <c r="I3" s="187"/>
    </row>
    <row r="4" spans="1:9" x14ac:dyDescent="0.2">
      <c r="A4" s="205" t="s">
        <v>464</v>
      </c>
      <c r="B4" s="176"/>
      <c r="C4" s="176"/>
      <c r="D4" s="176"/>
      <c r="E4" s="176"/>
      <c r="F4" s="176"/>
      <c r="G4" s="176"/>
      <c r="H4" s="176"/>
      <c r="I4" s="177"/>
    </row>
    <row r="5" spans="1:9" ht="23.25" x14ac:dyDescent="0.2">
      <c r="A5" s="201" t="s">
        <v>2</v>
      </c>
      <c r="B5" s="202"/>
      <c r="C5" s="202"/>
      <c r="D5" s="202"/>
      <c r="E5" s="202"/>
      <c r="F5" s="202"/>
      <c r="G5" s="84" t="s">
        <v>106</v>
      </c>
      <c r="H5" s="85" t="s">
        <v>292</v>
      </c>
      <c r="I5" s="85" t="s">
        <v>276</v>
      </c>
    </row>
    <row r="6" spans="1:9" x14ac:dyDescent="0.2">
      <c r="A6" s="203">
        <v>1</v>
      </c>
      <c r="B6" s="204"/>
      <c r="C6" s="204"/>
      <c r="D6" s="204"/>
      <c r="E6" s="204"/>
      <c r="F6" s="204"/>
      <c r="G6" s="86">
        <v>2</v>
      </c>
      <c r="H6" s="85">
        <v>3</v>
      </c>
      <c r="I6" s="85">
        <v>4</v>
      </c>
    </row>
    <row r="7" spans="1:9" x14ac:dyDescent="0.2">
      <c r="A7" s="164" t="s">
        <v>365</v>
      </c>
      <c r="B7" s="164"/>
      <c r="C7" s="164"/>
      <c r="D7" s="164"/>
      <c r="E7" s="164"/>
      <c r="F7" s="164"/>
      <c r="G7" s="80">
        <v>1</v>
      </c>
      <c r="H7" s="81">
        <f>SUM(H8:H12)</f>
        <v>1576379</v>
      </c>
      <c r="I7" s="81">
        <f>SUM(I8:I12)</f>
        <v>1957079</v>
      </c>
    </row>
    <row r="8" spans="1:9" x14ac:dyDescent="0.2">
      <c r="A8" s="162" t="s">
        <v>118</v>
      </c>
      <c r="B8" s="162"/>
      <c r="C8" s="162"/>
      <c r="D8" s="162"/>
      <c r="E8" s="162"/>
      <c r="F8" s="162"/>
      <c r="G8" s="78">
        <v>2</v>
      </c>
      <c r="H8" s="79">
        <v>0</v>
      </c>
      <c r="I8" s="79">
        <v>0</v>
      </c>
    </row>
    <row r="9" spans="1:9" x14ac:dyDescent="0.2">
      <c r="A9" s="162" t="s">
        <v>119</v>
      </c>
      <c r="B9" s="162"/>
      <c r="C9" s="162"/>
      <c r="D9" s="162"/>
      <c r="E9" s="162"/>
      <c r="F9" s="162"/>
      <c r="G9" s="78">
        <v>3</v>
      </c>
      <c r="H9" s="79">
        <v>1500004</v>
      </c>
      <c r="I9" s="79">
        <v>1835419</v>
      </c>
    </row>
    <row r="10" spans="1:9" x14ac:dyDescent="0.2">
      <c r="A10" s="162" t="s">
        <v>120</v>
      </c>
      <c r="B10" s="162"/>
      <c r="C10" s="162"/>
      <c r="D10" s="162"/>
      <c r="E10" s="162"/>
      <c r="F10" s="162"/>
      <c r="G10" s="78">
        <v>4</v>
      </c>
      <c r="H10" s="79">
        <v>0</v>
      </c>
      <c r="I10" s="79">
        <v>0</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76375</v>
      </c>
      <c r="I12" s="79">
        <v>121660</v>
      </c>
    </row>
    <row r="13" spans="1:9" ht="16.5" customHeight="1" x14ac:dyDescent="0.2">
      <c r="A13" s="164" t="s">
        <v>366</v>
      </c>
      <c r="B13" s="164"/>
      <c r="C13" s="164"/>
      <c r="D13" s="164"/>
      <c r="E13" s="164"/>
      <c r="F13" s="164"/>
      <c r="G13" s="80">
        <v>7</v>
      </c>
      <c r="H13" s="81">
        <f>H14+H15+H19+H23+H24+H25+H28+H35</f>
        <v>2078658</v>
      </c>
      <c r="I13" s="81">
        <f>I14+I15+I19+I23+I24+I25+I28+I35</f>
        <v>2787113</v>
      </c>
    </row>
    <row r="14" spans="1:9" x14ac:dyDescent="0.2">
      <c r="A14" s="162" t="s">
        <v>107</v>
      </c>
      <c r="B14" s="162"/>
      <c r="C14" s="162"/>
      <c r="D14" s="162"/>
      <c r="E14" s="162"/>
      <c r="F14" s="162"/>
      <c r="G14" s="78">
        <v>8</v>
      </c>
      <c r="H14" s="79">
        <v>0</v>
      </c>
      <c r="I14" s="79">
        <v>0</v>
      </c>
    </row>
    <row r="15" spans="1:9" x14ac:dyDescent="0.2">
      <c r="A15" s="199" t="s">
        <v>437</v>
      </c>
      <c r="B15" s="199"/>
      <c r="C15" s="199"/>
      <c r="D15" s="199"/>
      <c r="E15" s="199"/>
      <c r="F15" s="199"/>
      <c r="G15" s="80">
        <v>9</v>
      </c>
      <c r="H15" s="81">
        <f>SUM(H16:H18)</f>
        <v>552498</v>
      </c>
      <c r="I15" s="81">
        <f>SUM(I16:I18)</f>
        <v>985502</v>
      </c>
    </row>
    <row r="16" spans="1:9" x14ac:dyDescent="0.2">
      <c r="A16" s="198" t="s">
        <v>123</v>
      </c>
      <c r="B16" s="198"/>
      <c r="C16" s="198"/>
      <c r="D16" s="198"/>
      <c r="E16" s="198"/>
      <c r="F16" s="198"/>
      <c r="G16" s="78">
        <v>10</v>
      </c>
      <c r="H16" s="79">
        <v>446820</v>
      </c>
      <c r="I16" s="79">
        <v>437643</v>
      </c>
    </row>
    <row r="17" spans="1:9" x14ac:dyDescent="0.2">
      <c r="A17" s="198" t="s">
        <v>124</v>
      </c>
      <c r="B17" s="198"/>
      <c r="C17" s="198"/>
      <c r="D17" s="198"/>
      <c r="E17" s="198"/>
      <c r="F17" s="198"/>
      <c r="G17" s="78">
        <v>11</v>
      </c>
      <c r="H17" s="79">
        <v>0</v>
      </c>
      <c r="I17" s="79">
        <v>0</v>
      </c>
    </row>
    <row r="18" spans="1:9" x14ac:dyDescent="0.2">
      <c r="A18" s="198" t="s">
        <v>125</v>
      </c>
      <c r="B18" s="198"/>
      <c r="C18" s="198"/>
      <c r="D18" s="198"/>
      <c r="E18" s="198"/>
      <c r="F18" s="198"/>
      <c r="G18" s="78">
        <v>12</v>
      </c>
      <c r="H18" s="79">
        <v>105678</v>
      </c>
      <c r="I18" s="79">
        <v>547859</v>
      </c>
    </row>
    <row r="19" spans="1:9" x14ac:dyDescent="0.2">
      <c r="A19" s="199" t="s">
        <v>438</v>
      </c>
      <c r="B19" s="199"/>
      <c r="C19" s="199"/>
      <c r="D19" s="199"/>
      <c r="E19" s="199"/>
      <c r="F19" s="199"/>
      <c r="G19" s="80">
        <v>13</v>
      </c>
      <c r="H19" s="81">
        <f>SUM(H20:H22)</f>
        <v>766344</v>
      </c>
      <c r="I19" s="81">
        <f>SUM(I20:I22)</f>
        <v>795181</v>
      </c>
    </row>
    <row r="20" spans="1:9" x14ac:dyDescent="0.2">
      <c r="A20" s="198" t="s">
        <v>108</v>
      </c>
      <c r="B20" s="198"/>
      <c r="C20" s="198"/>
      <c r="D20" s="198"/>
      <c r="E20" s="198"/>
      <c r="F20" s="198"/>
      <c r="G20" s="78">
        <v>14</v>
      </c>
      <c r="H20" s="79">
        <v>481120</v>
      </c>
      <c r="I20" s="79">
        <v>502056</v>
      </c>
    </row>
    <row r="21" spans="1:9" x14ac:dyDescent="0.2">
      <c r="A21" s="198" t="s">
        <v>109</v>
      </c>
      <c r="B21" s="198"/>
      <c r="C21" s="198"/>
      <c r="D21" s="198"/>
      <c r="E21" s="198"/>
      <c r="F21" s="198"/>
      <c r="G21" s="78">
        <v>15</v>
      </c>
      <c r="H21" s="79">
        <v>187896</v>
      </c>
      <c r="I21" s="79">
        <v>189385</v>
      </c>
    </row>
    <row r="22" spans="1:9" x14ac:dyDescent="0.2">
      <c r="A22" s="198" t="s">
        <v>110</v>
      </c>
      <c r="B22" s="198"/>
      <c r="C22" s="198"/>
      <c r="D22" s="198"/>
      <c r="E22" s="198"/>
      <c r="F22" s="198"/>
      <c r="G22" s="78">
        <v>16</v>
      </c>
      <c r="H22" s="79">
        <v>97328</v>
      </c>
      <c r="I22" s="79">
        <v>103740</v>
      </c>
    </row>
    <row r="23" spans="1:9" x14ac:dyDescent="0.2">
      <c r="A23" s="162" t="s">
        <v>111</v>
      </c>
      <c r="B23" s="162"/>
      <c r="C23" s="162"/>
      <c r="D23" s="162"/>
      <c r="E23" s="162"/>
      <c r="F23" s="162"/>
      <c r="G23" s="78">
        <v>17</v>
      </c>
      <c r="H23" s="79">
        <v>225225</v>
      </c>
      <c r="I23" s="79">
        <v>264235</v>
      </c>
    </row>
    <row r="24" spans="1:9" x14ac:dyDescent="0.2">
      <c r="A24" s="162" t="s">
        <v>112</v>
      </c>
      <c r="B24" s="162"/>
      <c r="C24" s="162"/>
      <c r="D24" s="162"/>
      <c r="E24" s="162"/>
      <c r="F24" s="162"/>
      <c r="G24" s="78">
        <v>18</v>
      </c>
      <c r="H24" s="79">
        <v>534591</v>
      </c>
      <c r="I24" s="79">
        <v>715534</v>
      </c>
    </row>
    <row r="25" spans="1:9" x14ac:dyDescent="0.2">
      <c r="A25" s="199" t="s">
        <v>439</v>
      </c>
      <c r="B25" s="199"/>
      <c r="C25" s="199"/>
      <c r="D25" s="199"/>
      <c r="E25" s="199"/>
      <c r="F25" s="199"/>
      <c r="G25" s="80">
        <v>19</v>
      </c>
      <c r="H25" s="81">
        <f>H26+H27</f>
        <v>0</v>
      </c>
      <c r="I25" s="81">
        <f>I26+I27</f>
        <v>0</v>
      </c>
    </row>
    <row r="26" spans="1:9" x14ac:dyDescent="0.2">
      <c r="A26" s="198" t="s">
        <v>126</v>
      </c>
      <c r="B26" s="198"/>
      <c r="C26" s="198"/>
      <c r="D26" s="198"/>
      <c r="E26" s="198"/>
      <c r="F26" s="198"/>
      <c r="G26" s="78">
        <v>20</v>
      </c>
      <c r="H26" s="79">
        <v>0</v>
      </c>
      <c r="I26" s="79">
        <v>0</v>
      </c>
    </row>
    <row r="27" spans="1:9" x14ac:dyDescent="0.2">
      <c r="A27" s="198" t="s">
        <v>127</v>
      </c>
      <c r="B27" s="198"/>
      <c r="C27" s="198"/>
      <c r="D27" s="198"/>
      <c r="E27" s="198"/>
      <c r="F27" s="198"/>
      <c r="G27" s="78">
        <v>21</v>
      </c>
      <c r="H27" s="79">
        <v>0</v>
      </c>
      <c r="I27" s="79">
        <v>0</v>
      </c>
    </row>
    <row r="28" spans="1:9" x14ac:dyDescent="0.2">
      <c r="A28" s="199" t="s">
        <v>440</v>
      </c>
      <c r="B28" s="199"/>
      <c r="C28" s="199"/>
      <c r="D28" s="199"/>
      <c r="E28" s="199"/>
      <c r="F28" s="199"/>
      <c r="G28" s="80">
        <v>22</v>
      </c>
      <c r="H28" s="81">
        <f>SUM(H29:H34)</f>
        <v>0</v>
      </c>
      <c r="I28" s="81">
        <f>SUM(I29:I34)</f>
        <v>0</v>
      </c>
    </row>
    <row r="29" spans="1:9" x14ac:dyDescent="0.2">
      <c r="A29" s="198" t="s">
        <v>128</v>
      </c>
      <c r="B29" s="198"/>
      <c r="C29" s="198"/>
      <c r="D29" s="198"/>
      <c r="E29" s="198"/>
      <c r="F29" s="198"/>
      <c r="G29" s="78">
        <v>23</v>
      </c>
      <c r="H29" s="79">
        <v>0</v>
      </c>
      <c r="I29" s="79">
        <v>0</v>
      </c>
    </row>
    <row r="30" spans="1:9" x14ac:dyDescent="0.2">
      <c r="A30" s="198" t="s">
        <v>129</v>
      </c>
      <c r="B30" s="198"/>
      <c r="C30" s="198"/>
      <c r="D30" s="198"/>
      <c r="E30" s="198"/>
      <c r="F30" s="198"/>
      <c r="G30" s="78">
        <v>24</v>
      </c>
      <c r="H30" s="79">
        <v>0</v>
      </c>
      <c r="I30" s="79">
        <v>0</v>
      </c>
    </row>
    <row r="31" spans="1:9" x14ac:dyDescent="0.2">
      <c r="A31" s="198" t="s">
        <v>130</v>
      </c>
      <c r="B31" s="198"/>
      <c r="C31" s="198"/>
      <c r="D31" s="198"/>
      <c r="E31" s="198"/>
      <c r="F31" s="198"/>
      <c r="G31" s="78">
        <v>25</v>
      </c>
      <c r="H31" s="79">
        <v>0</v>
      </c>
      <c r="I31" s="79">
        <v>0</v>
      </c>
    </row>
    <row r="32" spans="1:9" x14ac:dyDescent="0.2">
      <c r="A32" s="198" t="s">
        <v>131</v>
      </c>
      <c r="B32" s="198"/>
      <c r="C32" s="198"/>
      <c r="D32" s="198"/>
      <c r="E32" s="198"/>
      <c r="F32" s="198"/>
      <c r="G32" s="78">
        <v>26</v>
      </c>
      <c r="H32" s="79">
        <v>0</v>
      </c>
      <c r="I32" s="79">
        <v>0</v>
      </c>
    </row>
    <row r="33" spans="1:9" x14ac:dyDescent="0.2">
      <c r="A33" s="198" t="s">
        <v>132</v>
      </c>
      <c r="B33" s="198"/>
      <c r="C33" s="198"/>
      <c r="D33" s="198"/>
      <c r="E33" s="198"/>
      <c r="F33" s="198"/>
      <c r="G33" s="78">
        <v>27</v>
      </c>
      <c r="H33" s="79">
        <v>0</v>
      </c>
      <c r="I33" s="79">
        <v>0</v>
      </c>
    </row>
    <row r="34" spans="1:9" x14ac:dyDescent="0.2">
      <c r="A34" s="198" t="s">
        <v>133</v>
      </c>
      <c r="B34" s="198"/>
      <c r="C34" s="198"/>
      <c r="D34" s="198"/>
      <c r="E34" s="198"/>
      <c r="F34" s="198"/>
      <c r="G34" s="78">
        <v>28</v>
      </c>
      <c r="H34" s="79">
        <v>0</v>
      </c>
      <c r="I34" s="79">
        <v>0</v>
      </c>
    </row>
    <row r="35" spans="1:9" x14ac:dyDescent="0.2">
      <c r="A35" s="162" t="s">
        <v>113</v>
      </c>
      <c r="B35" s="162"/>
      <c r="C35" s="162"/>
      <c r="D35" s="162"/>
      <c r="E35" s="162"/>
      <c r="F35" s="162"/>
      <c r="G35" s="78">
        <v>29</v>
      </c>
      <c r="H35" s="79">
        <v>0</v>
      </c>
      <c r="I35" s="79">
        <v>26661</v>
      </c>
    </row>
    <row r="36" spans="1:9" x14ac:dyDescent="0.2">
      <c r="A36" s="164" t="s">
        <v>367</v>
      </c>
      <c r="B36" s="164"/>
      <c r="C36" s="164"/>
      <c r="D36" s="164"/>
      <c r="E36" s="164"/>
      <c r="F36" s="164"/>
      <c r="G36" s="80">
        <v>30</v>
      </c>
      <c r="H36" s="81">
        <f>SUM(H37:H46)</f>
        <v>15682</v>
      </c>
      <c r="I36" s="81">
        <f>SUM(I37:I46)</f>
        <v>106458</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0</v>
      </c>
      <c r="I40" s="79">
        <v>0</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7074</v>
      </c>
      <c r="I43" s="79">
        <v>71</v>
      </c>
    </row>
    <row r="44" spans="1:9" x14ac:dyDescent="0.2">
      <c r="A44" s="162" t="s">
        <v>141</v>
      </c>
      <c r="B44" s="162"/>
      <c r="C44" s="162"/>
      <c r="D44" s="162"/>
      <c r="E44" s="162"/>
      <c r="F44" s="162"/>
      <c r="G44" s="78">
        <v>38</v>
      </c>
      <c r="H44" s="79">
        <v>0</v>
      </c>
      <c r="I44" s="79">
        <v>0</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8608</v>
      </c>
      <c r="I46" s="79">
        <v>106387</v>
      </c>
    </row>
    <row r="47" spans="1:9" x14ac:dyDescent="0.2">
      <c r="A47" s="164" t="s">
        <v>368</v>
      </c>
      <c r="B47" s="164"/>
      <c r="C47" s="164"/>
      <c r="D47" s="164"/>
      <c r="E47" s="164"/>
      <c r="F47" s="164"/>
      <c r="G47" s="80">
        <v>41</v>
      </c>
      <c r="H47" s="81">
        <f>SUM(H48:H54)</f>
        <v>6949</v>
      </c>
      <c r="I47" s="81">
        <f>SUM(I48:I54)</f>
        <v>6003</v>
      </c>
    </row>
    <row r="48" spans="1:9" ht="23.45" customHeight="1" x14ac:dyDescent="0.2">
      <c r="A48" s="162" t="s">
        <v>144</v>
      </c>
      <c r="B48" s="162"/>
      <c r="C48" s="162"/>
      <c r="D48" s="162"/>
      <c r="E48" s="162"/>
      <c r="F48" s="162"/>
      <c r="G48" s="78">
        <v>42</v>
      </c>
      <c r="H48" s="79">
        <v>0</v>
      </c>
      <c r="I48" s="79">
        <v>0</v>
      </c>
    </row>
    <row r="49" spans="1:9" x14ac:dyDescent="0.2">
      <c r="A49" s="195" t="s">
        <v>145</v>
      </c>
      <c r="B49" s="195"/>
      <c r="C49" s="195"/>
      <c r="D49" s="195"/>
      <c r="E49" s="195"/>
      <c r="F49" s="195"/>
      <c r="G49" s="78">
        <v>43</v>
      </c>
      <c r="H49" s="79">
        <v>0</v>
      </c>
      <c r="I49" s="79">
        <v>0</v>
      </c>
    </row>
    <row r="50" spans="1:9" x14ac:dyDescent="0.2">
      <c r="A50" s="195" t="s">
        <v>146</v>
      </c>
      <c r="B50" s="195"/>
      <c r="C50" s="195"/>
      <c r="D50" s="195"/>
      <c r="E50" s="195"/>
      <c r="F50" s="195"/>
      <c r="G50" s="78">
        <v>44</v>
      </c>
      <c r="H50" s="79">
        <v>4506</v>
      </c>
      <c r="I50" s="79">
        <v>3086</v>
      </c>
    </row>
    <row r="51" spans="1:9" x14ac:dyDescent="0.2">
      <c r="A51" s="195" t="s">
        <v>147</v>
      </c>
      <c r="B51" s="195"/>
      <c r="C51" s="195"/>
      <c r="D51" s="195"/>
      <c r="E51" s="195"/>
      <c r="F51" s="195"/>
      <c r="G51" s="78">
        <v>45</v>
      </c>
      <c r="H51" s="79">
        <v>0</v>
      </c>
      <c r="I51" s="79">
        <v>0</v>
      </c>
    </row>
    <row r="52" spans="1:9" x14ac:dyDescent="0.2">
      <c r="A52" s="195" t="s">
        <v>148</v>
      </c>
      <c r="B52" s="195"/>
      <c r="C52" s="195"/>
      <c r="D52" s="195"/>
      <c r="E52" s="195"/>
      <c r="F52" s="195"/>
      <c r="G52" s="78">
        <v>46</v>
      </c>
      <c r="H52" s="79">
        <v>0</v>
      </c>
      <c r="I52" s="79">
        <v>0</v>
      </c>
    </row>
    <row r="53" spans="1:9" x14ac:dyDescent="0.2">
      <c r="A53" s="195" t="s">
        <v>149</v>
      </c>
      <c r="B53" s="195"/>
      <c r="C53" s="195"/>
      <c r="D53" s="195"/>
      <c r="E53" s="195"/>
      <c r="F53" s="195"/>
      <c r="G53" s="78">
        <v>47</v>
      </c>
      <c r="H53" s="79">
        <v>0</v>
      </c>
      <c r="I53" s="79">
        <v>0</v>
      </c>
    </row>
    <row r="54" spans="1:9" x14ac:dyDescent="0.2">
      <c r="A54" s="195" t="s">
        <v>150</v>
      </c>
      <c r="B54" s="195"/>
      <c r="C54" s="195"/>
      <c r="D54" s="195"/>
      <c r="E54" s="195"/>
      <c r="F54" s="195"/>
      <c r="G54" s="78">
        <v>48</v>
      </c>
      <c r="H54" s="79">
        <v>2443</v>
      </c>
      <c r="I54" s="79">
        <v>2917</v>
      </c>
    </row>
    <row r="55" spans="1:9" ht="30.6" customHeight="1" x14ac:dyDescent="0.2">
      <c r="A55" s="163" t="s">
        <v>151</v>
      </c>
      <c r="B55" s="163"/>
      <c r="C55" s="163"/>
      <c r="D55" s="163"/>
      <c r="E55" s="163"/>
      <c r="F55" s="163"/>
      <c r="G55" s="78">
        <v>49</v>
      </c>
      <c r="H55" s="79">
        <v>0</v>
      </c>
      <c r="I55" s="79">
        <v>0</v>
      </c>
    </row>
    <row r="56" spans="1:9" x14ac:dyDescent="0.2">
      <c r="A56" s="163" t="s">
        <v>152</v>
      </c>
      <c r="B56" s="163"/>
      <c r="C56" s="163"/>
      <c r="D56" s="163"/>
      <c r="E56" s="163"/>
      <c r="F56" s="163"/>
      <c r="G56" s="78">
        <v>50</v>
      </c>
      <c r="H56" s="79">
        <v>0</v>
      </c>
      <c r="I56" s="79">
        <v>0</v>
      </c>
    </row>
    <row r="57" spans="1:9" ht="28.9" customHeight="1" x14ac:dyDescent="0.2">
      <c r="A57" s="163" t="s">
        <v>153</v>
      </c>
      <c r="B57" s="163"/>
      <c r="C57" s="163"/>
      <c r="D57" s="163"/>
      <c r="E57" s="163"/>
      <c r="F57" s="163"/>
      <c r="G57" s="78">
        <v>51</v>
      </c>
      <c r="H57" s="79">
        <v>0</v>
      </c>
      <c r="I57" s="79">
        <v>0</v>
      </c>
    </row>
    <row r="58" spans="1:9" x14ac:dyDescent="0.2">
      <c r="A58" s="163" t="s">
        <v>154</v>
      </c>
      <c r="B58" s="163"/>
      <c r="C58" s="163"/>
      <c r="D58" s="163"/>
      <c r="E58" s="163"/>
      <c r="F58" s="163"/>
      <c r="G58" s="78">
        <v>52</v>
      </c>
      <c r="H58" s="79">
        <v>0</v>
      </c>
      <c r="I58" s="79">
        <v>0</v>
      </c>
    </row>
    <row r="59" spans="1:9" x14ac:dyDescent="0.2">
      <c r="A59" s="164" t="s">
        <v>369</v>
      </c>
      <c r="B59" s="164"/>
      <c r="C59" s="164"/>
      <c r="D59" s="164"/>
      <c r="E59" s="164"/>
      <c r="F59" s="164"/>
      <c r="G59" s="80">
        <v>53</v>
      </c>
      <c r="H59" s="81">
        <f>H7+H36+H55+H56</f>
        <v>1592061</v>
      </c>
      <c r="I59" s="81">
        <f>I7+I36+I55+I56</f>
        <v>2063537</v>
      </c>
    </row>
    <row r="60" spans="1:9" x14ac:dyDescent="0.2">
      <c r="A60" s="164" t="s">
        <v>370</v>
      </c>
      <c r="B60" s="164"/>
      <c r="C60" s="164"/>
      <c r="D60" s="164"/>
      <c r="E60" s="164"/>
      <c r="F60" s="164"/>
      <c r="G60" s="80">
        <v>54</v>
      </c>
      <c r="H60" s="81">
        <f>H13+H47+H57+H58</f>
        <v>2085607</v>
      </c>
      <c r="I60" s="81">
        <f>I13+I47+I57+I58</f>
        <v>2793116</v>
      </c>
    </row>
    <row r="61" spans="1:9" x14ac:dyDescent="0.2">
      <c r="A61" s="164" t="s">
        <v>372</v>
      </c>
      <c r="B61" s="164"/>
      <c r="C61" s="164"/>
      <c r="D61" s="164"/>
      <c r="E61" s="164"/>
      <c r="F61" s="164"/>
      <c r="G61" s="80">
        <v>55</v>
      </c>
      <c r="H61" s="81">
        <f>H59-H60</f>
        <v>-493546</v>
      </c>
      <c r="I61" s="81">
        <f>I59-I60</f>
        <v>-729579</v>
      </c>
    </row>
    <row r="62" spans="1:9" x14ac:dyDescent="0.2">
      <c r="A62" s="197" t="s">
        <v>373</v>
      </c>
      <c r="B62" s="197"/>
      <c r="C62" s="197"/>
      <c r="D62" s="197"/>
      <c r="E62" s="197"/>
      <c r="F62" s="197"/>
      <c r="G62" s="80">
        <v>56</v>
      </c>
      <c r="H62" s="81">
        <f>+IF((H59-H60)&gt;0,(H59-H60),0)</f>
        <v>0</v>
      </c>
      <c r="I62" s="81">
        <f>+IF((I59-I60)&gt;0,(I59-I60),0)</f>
        <v>0</v>
      </c>
    </row>
    <row r="63" spans="1:9" x14ac:dyDescent="0.2">
      <c r="A63" s="197" t="s">
        <v>374</v>
      </c>
      <c r="B63" s="197"/>
      <c r="C63" s="197"/>
      <c r="D63" s="197"/>
      <c r="E63" s="197"/>
      <c r="F63" s="197"/>
      <c r="G63" s="80">
        <v>57</v>
      </c>
      <c r="H63" s="81">
        <f>+IF((H59-H60)&lt;0,(H59-H60),0)</f>
        <v>-493546</v>
      </c>
      <c r="I63" s="81">
        <f>+IF((I59-I60)&lt;0,(I59-I60),0)</f>
        <v>-729579</v>
      </c>
    </row>
    <row r="64" spans="1:9" x14ac:dyDescent="0.2">
      <c r="A64" s="163" t="s">
        <v>114</v>
      </c>
      <c r="B64" s="163"/>
      <c r="C64" s="163"/>
      <c r="D64" s="163"/>
      <c r="E64" s="163"/>
      <c r="F64" s="163"/>
      <c r="G64" s="78">
        <v>58</v>
      </c>
      <c r="H64" s="79">
        <v>0</v>
      </c>
      <c r="I64" s="79">
        <v>0</v>
      </c>
    </row>
    <row r="65" spans="1:9" x14ac:dyDescent="0.2">
      <c r="A65" s="164" t="s">
        <v>375</v>
      </c>
      <c r="B65" s="164"/>
      <c r="C65" s="164"/>
      <c r="D65" s="164"/>
      <c r="E65" s="164"/>
      <c r="F65" s="164"/>
      <c r="G65" s="80">
        <v>59</v>
      </c>
      <c r="H65" s="81">
        <f>H61-H64</f>
        <v>-493546</v>
      </c>
      <c r="I65" s="81">
        <f>I61-I64</f>
        <v>-729579</v>
      </c>
    </row>
    <row r="66" spans="1:9" x14ac:dyDescent="0.2">
      <c r="A66" s="197" t="s">
        <v>376</v>
      </c>
      <c r="B66" s="197"/>
      <c r="C66" s="197"/>
      <c r="D66" s="197"/>
      <c r="E66" s="197"/>
      <c r="F66" s="197"/>
      <c r="G66" s="80">
        <v>60</v>
      </c>
      <c r="H66" s="81">
        <f>+IF((H61-H64)&gt;0,(H61-H64),0)</f>
        <v>0</v>
      </c>
      <c r="I66" s="81">
        <f>+IF((I61-I64)&gt;0,(I61-I64),0)</f>
        <v>0</v>
      </c>
    </row>
    <row r="67" spans="1:9" x14ac:dyDescent="0.2">
      <c r="A67" s="197" t="s">
        <v>377</v>
      </c>
      <c r="B67" s="197"/>
      <c r="C67" s="197"/>
      <c r="D67" s="197"/>
      <c r="E67" s="197"/>
      <c r="F67" s="197"/>
      <c r="G67" s="80">
        <v>61</v>
      </c>
      <c r="H67" s="81">
        <f>+IF((H61-H64)&lt;0,(H61-H64),0)</f>
        <v>-493546</v>
      </c>
      <c r="I67" s="81">
        <f>+IF((I61-I64)&lt;0,(I61-I64),0)</f>
        <v>-729579</v>
      </c>
    </row>
    <row r="68" spans="1:9" x14ac:dyDescent="0.2">
      <c r="A68" s="168" t="s">
        <v>155</v>
      </c>
      <c r="B68" s="168"/>
      <c r="C68" s="168"/>
      <c r="D68" s="168"/>
      <c r="E68" s="168"/>
      <c r="F68" s="168"/>
      <c r="G68" s="189"/>
      <c r="H68" s="189"/>
      <c r="I68" s="189"/>
    </row>
    <row r="69" spans="1:9" ht="25.9" customHeight="1" x14ac:dyDescent="0.2">
      <c r="A69" s="164" t="s">
        <v>378</v>
      </c>
      <c r="B69" s="164"/>
      <c r="C69" s="164"/>
      <c r="D69" s="164"/>
      <c r="E69" s="164"/>
      <c r="F69" s="164"/>
      <c r="G69" s="80">
        <v>62</v>
      </c>
      <c r="H69" s="81">
        <f>H70-H71</f>
        <v>0</v>
      </c>
      <c r="I69" s="81">
        <f>I70-I71</f>
        <v>0</v>
      </c>
    </row>
    <row r="70" spans="1:9" x14ac:dyDescent="0.2">
      <c r="A70" s="195" t="s">
        <v>156</v>
      </c>
      <c r="B70" s="195"/>
      <c r="C70" s="195"/>
      <c r="D70" s="195"/>
      <c r="E70" s="195"/>
      <c r="F70" s="195"/>
      <c r="G70" s="78">
        <v>63</v>
      </c>
      <c r="H70" s="79">
        <v>0</v>
      </c>
      <c r="I70" s="79">
        <v>0</v>
      </c>
    </row>
    <row r="71" spans="1:9" x14ac:dyDescent="0.2">
      <c r="A71" s="195" t="s">
        <v>157</v>
      </c>
      <c r="B71" s="195"/>
      <c r="C71" s="195"/>
      <c r="D71" s="195"/>
      <c r="E71" s="195"/>
      <c r="F71" s="195"/>
      <c r="G71" s="78">
        <v>64</v>
      </c>
      <c r="H71" s="79">
        <v>0</v>
      </c>
      <c r="I71" s="79">
        <v>0</v>
      </c>
    </row>
    <row r="72" spans="1:9" x14ac:dyDescent="0.2">
      <c r="A72" s="163" t="s">
        <v>158</v>
      </c>
      <c r="B72" s="163"/>
      <c r="C72" s="163"/>
      <c r="D72" s="163"/>
      <c r="E72" s="163"/>
      <c r="F72" s="163"/>
      <c r="G72" s="78">
        <v>65</v>
      </c>
      <c r="H72" s="79">
        <v>0</v>
      </c>
      <c r="I72" s="79">
        <v>0</v>
      </c>
    </row>
    <row r="73" spans="1:9" x14ac:dyDescent="0.2">
      <c r="A73" s="197" t="s">
        <v>379</v>
      </c>
      <c r="B73" s="197"/>
      <c r="C73" s="197"/>
      <c r="D73" s="197"/>
      <c r="E73" s="197"/>
      <c r="F73" s="197"/>
      <c r="G73" s="80">
        <v>66</v>
      </c>
      <c r="H73" s="87">
        <v>0</v>
      </c>
      <c r="I73" s="87">
        <v>0</v>
      </c>
    </row>
    <row r="74" spans="1:9" x14ac:dyDescent="0.2">
      <c r="A74" s="197" t="s">
        <v>380</v>
      </c>
      <c r="B74" s="197"/>
      <c r="C74" s="197"/>
      <c r="D74" s="197"/>
      <c r="E74" s="197"/>
      <c r="F74" s="197"/>
      <c r="G74" s="80">
        <v>67</v>
      </c>
      <c r="H74" s="87">
        <v>0</v>
      </c>
      <c r="I74" s="87">
        <v>0</v>
      </c>
    </row>
    <row r="75" spans="1:9" x14ac:dyDescent="0.2">
      <c r="A75" s="168" t="s">
        <v>159</v>
      </c>
      <c r="B75" s="168"/>
      <c r="C75" s="168"/>
      <c r="D75" s="168"/>
      <c r="E75" s="168"/>
      <c r="F75" s="168"/>
      <c r="G75" s="189"/>
      <c r="H75" s="189"/>
      <c r="I75" s="189"/>
    </row>
    <row r="76" spans="1:9" x14ac:dyDescent="0.2">
      <c r="A76" s="164" t="s">
        <v>381</v>
      </c>
      <c r="B76" s="164"/>
      <c r="C76" s="164"/>
      <c r="D76" s="164"/>
      <c r="E76" s="164"/>
      <c r="F76" s="164"/>
      <c r="G76" s="80">
        <v>68</v>
      </c>
      <c r="H76" s="87">
        <v>0</v>
      </c>
      <c r="I76" s="87">
        <v>0</v>
      </c>
    </row>
    <row r="77" spans="1:9" x14ac:dyDescent="0.2">
      <c r="A77" s="196" t="s">
        <v>382</v>
      </c>
      <c r="B77" s="196"/>
      <c r="C77" s="196"/>
      <c r="D77" s="196"/>
      <c r="E77" s="196"/>
      <c r="F77" s="196"/>
      <c r="G77" s="88">
        <v>69</v>
      </c>
      <c r="H77" s="89">
        <v>0</v>
      </c>
      <c r="I77" s="89">
        <v>0</v>
      </c>
    </row>
    <row r="78" spans="1:9" x14ac:dyDescent="0.2">
      <c r="A78" s="196" t="s">
        <v>383</v>
      </c>
      <c r="B78" s="196"/>
      <c r="C78" s="196"/>
      <c r="D78" s="196"/>
      <c r="E78" s="196"/>
      <c r="F78" s="196"/>
      <c r="G78" s="88">
        <v>70</v>
      </c>
      <c r="H78" s="89">
        <v>0</v>
      </c>
      <c r="I78" s="89">
        <v>0</v>
      </c>
    </row>
    <row r="79" spans="1:9" x14ac:dyDescent="0.2">
      <c r="A79" s="164" t="s">
        <v>384</v>
      </c>
      <c r="B79" s="164"/>
      <c r="C79" s="164"/>
      <c r="D79" s="164"/>
      <c r="E79" s="164"/>
      <c r="F79" s="164"/>
      <c r="G79" s="80">
        <v>71</v>
      </c>
      <c r="H79" s="87">
        <v>0</v>
      </c>
      <c r="I79" s="87">
        <v>0</v>
      </c>
    </row>
    <row r="80" spans="1:9" x14ac:dyDescent="0.2">
      <c r="A80" s="164" t="s">
        <v>385</v>
      </c>
      <c r="B80" s="164"/>
      <c r="C80" s="164"/>
      <c r="D80" s="164"/>
      <c r="E80" s="164"/>
      <c r="F80" s="164"/>
      <c r="G80" s="80">
        <v>72</v>
      </c>
      <c r="H80" s="87">
        <v>0</v>
      </c>
      <c r="I80" s="87">
        <v>0</v>
      </c>
    </row>
    <row r="81" spans="1:9" x14ac:dyDescent="0.2">
      <c r="A81" s="197" t="s">
        <v>386</v>
      </c>
      <c r="B81" s="197"/>
      <c r="C81" s="197"/>
      <c r="D81" s="197"/>
      <c r="E81" s="197"/>
      <c r="F81" s="197"/>
      <c r="G81" s="80">
        <v>73</v>
      </c>
      <c r="H81" s="87">
        <v>0</v>
      </c>
      <c r="I81" s="87">
        <v>0</v>
      </c>
    </row>
    <row r="82" spans="1:9" x14ac:dyDescent="0.2">
      <c r="A82" s="197" t="s">
        <v>387</v>
      </c>
      <c r="B82" s="197"/>
      <c r="C82" s="197"/>
      <c r="D82" s="197"/>
      <c r="E82" s="197"/>
      <c r="F82" s="197"/>
      <c r="G82" s="80">
        <v>74</v>
      </c>
      <c r="H82" s="87">
        <v>0</v>
      </c>
      <c r="I82" s="87">
        <v>0</v>
      </c>
    </row>
    <row r="83" spans="1:9" x14ac:dyDescent="0.2">
      <c r="A83" s="168" t="s">
        <v>115</v>
      </c>
      <c r="B83" s="168"/>
      <c r="C83" s="168"/>
      <c r="D83" s="168"/>
      <c r="E83" s="168"/>
      <c r="F83" s="168"/>
      <c r="G83" s="189"/>
      <c r="H83" s="189"/>
      <c r="I83" s="189"/>
    </row>
    <row r="84" spans="1:9" x14ac:dyDescent="0.2">
      <c r="A84" s="190" t="s">
        <v>388</v>
      </c>
      <c r="B84" s="190"/>
      <c r="C84" s="190"/>
      <c r="D84" s="190"/>
      <c r="E84" s="190"/>
      <c r="F84" s="190"/>
      <c r="G84" s="80">
        <v>75</v>
      </c>
      <c r="H84" s="90">
        <f>H85+H86</f>
        <v>0</v>
      </c>
      <c r="I84" s="90">
        <f>I85+I86</f>
        <v>0</v>
      </c>
    </row>
    <row r="85" spans="1:9" x14ac:dyDescent="0.2">
      <c r="A85" s="191" t="s">
        <v>160</v>
      </c>
      <c r="B85" s="191"/>
      <c r="C85" s="191"/>
      <c r="D85" s="191"/>
      <c r="E85" s="191"/>
      <c r="F85" s="191"/>
      <c r="G85" s="78">
        <v>76</v>
      </c>
      <c r="H85" s="91">
        <v>0</v>
      </c>
      <c r="I85" s="91">
        <v>0</v>
      </c>
    </row>
    <row r="86" spans="1:9" x14ac:dyDescent="0.2">
      <c r="A86" s="191" t="s">
        <v>161</v>
      </c>
      <c r="B86" s="191"/>
      <c r="C86" s="191"/>
      <c r="D86" s="191"/>
      <c r="E86" s="191"/>
      <c r="F86" s="191"/>
      <c r="G86" s="78">
        <v>77</v>
      </c>
      <c r="H86" s="91">
        <v>0</v>
      </c>
      <c r="I86" s="91">
        <v>0</v>
      </c>
    </row>
    <row r="87" spans="1:9" x14ac:dyDescent="0.2">
      <c r="A87" s="192" t="s">
        <v>117</v>
      </c>
      <c r="B87" s="192"/>
      <c r="C87" s="192"/>
      <c r="D87" s="192"/>
      <c r="E87" s="192"/>
      <c r="F87" s="192"/>
      <c r="G87" s="193"/>
      <c r="H87" s="193"/>
      <c r="I87" s="193"/>
    </row>
    <row r="88" spans="1:9" x14ac:dyDescent="0.2">
      <c r="A88" s="194" t="s">
        <v>162</v>
      </c>
      <c r="B88" s="194"/>
      <c r="C88" s="194"/>
      <c r="D88" s="194"/>
      <c r="E88" s="194"/>
      <c r="F88" s="194"/>
      <c r="G88" s="78">
        <v>78</v>
      </c>
      <c r="H88" s="91">
        <v>0</v>
      </c>
      <c r="I88" s="91">
        <v>0</v>
      </c>
    </row>
    <row r="89" spans="1:9" ht="29.25" customHeight="1" x14ac:dyDescent="0.2">
      <c r="A89" s="188" t="s">
        <v>433</v>
      </c>
      <c r="B89" s="188"/>
      <c r="C89" s="188"/>
      <c r="D89" s="188"/>
      <c r="E89" s="188"/>
      <c r="F89" s="188"/>
      <c r="G89" s="80">
        <v>79</v>
      </c>
      <c r="H89" s="90">
        <f>H90+H97</f>
        <v>0</v>
      </c>
      <c r="I89" s="90">
        <f>I90+I97</f>
        <v>0</v>
      </c>
    </row>
    <row r="90" spans="1:9" ht="24.6" customHeight="1" x14ac:dyDescent="0.2">
      <c r="A90" s="200" t="s">
        <v>441</v>
      </c>
      <c r="B90" s="200"/>
      <c r="C90" s="200"/>
      <c r="D90" s="200"/>
      <c r="E90" s="200"/>
      <c r="F90" s="200"/>
      <c r="G90" s="80">
        <v>80</v>
      </c>
      <c r="H90" s="90">
        <f>SUM(H91:H95)</f>
        <v>0</v>
      </c>
      <c r="I90" s="90">
        <f>SUM(I91:I95)</f>
        <v>0</v>
      </c>
    </row>
    <row r="91" spans="1:9" ht="24.6" customHeight="1" x14ac:dyDescent="0.2">
      <c r="A91" s="195" t="s">
        <v>351</v>
      </c>
      <c r="B91" s="195"/>
      <c r="C91" s="195"/>
      <c r="D91" s="195"/>
      <c r="E91" s="195"/>
      <c r="F91" s="195"/>
      <c r="G91" s="80">
        <v>81</v>
      </c>
      <c r="H91" s="91">
        <v>0</v>
      </c>
      <c r="I91" s="91">
        <v>0</v>
      </c>
    </row>
    <row r="92" spans="1:9" ht="39" customHeight="1" x14ac:dyDescent="0.2">
      <c r="A92" s="195" t="s">
        <v>352</v>
      </c>
      <c r="B92" s="195"/>
      <c r="C92" s="195"/>
      <c r="D92" s="195"/>
      <c r="E92" s="195"/>
      <c r="F92" s="195"/>
      <c r="G92" s="80">
        <v>82</v>
      </c>
      <c r="H92" s="91">
        <v>0</v>
      </c>
      <c r="I92" s="91">
        <v>0</v>
      </c>
    </row>
    <row r="93" spans="1:9" ht="44.25" customHeight="1" x14ac:dyDescent="0.2">
      <c r="A93" s="195" t="s">
        <v>353</v>
      </c>
      <c r="B93" s="195"/>
      <c r="C93" s="195"/>
      <c r="D93" s="195"/>
      <c r="E93" s="195"/>
      <c r="F93" s="195"/>
      <c r="G93" s="80">
        <v>83</v>
      </c>
      <c r="H93" s="91">
        <v>0</v>
      </c>
      <c r="I93" s="91">
        <v>0</v>
      </c>
    </row>
    <row r="94" spans="1:9" ht="16.5" customHeight="1" x14ac:dyDescent="0.2">
      <c r="A94" s="195" t="s">
        <v>354</v>
      </c>
      <c r="B94" s="195"/>
      <c r="C94" s="195"/>
      <c r="D94" s="195"/>
      <c r="E94" s="195"/>
      <c r="F94" s="195"/>
      <c r="G94" s="80">
        <v>84</v>
      </c>
      <c r="H94" s="91">
        <v>0</v>
      </c>
      <c r="I94" s="91">
        <v>0</v>
      </c>
    </row>
    <row r="95" spans="1:9" ht="13.5" customHeight="1" x14ac:dyDescent="0.2">
      <c r="A95" s="195" t="s">
        <v>355</v>
      </c>
      <c r="B95" s="195"/>
      <c r="C95" s="195"/>
      <c r="D95" s="195"/>
      <c r="E95" s="195"/>
      <c r="F95" s="195"/>
      <c r="G95" s="80">
        <v>85</v>
      </c>
      <c r="H95" s="91">
        <v>0</v>
      </c>
      <c r="I95" s="91">
        <v>0</v>
      </c>
    </row>
    <row r="96" spans="1:9" ht="24.6" customHeight="1" x14ac:dyDescent="0.2">
      <c r="A96" s="195" t="s">
        <v>356</v>
      </c>
      <c r="B96" s="195"/>
      <c r="C96" s="195"/>
      <c r="D96" s="195"/>
      <c r="E96" s="195"/>
      <c r="F96" s="195"/>
      <c r="G96" s="80">
        <v>86</v>
      </c>
      <c r="H96" s="91">
        <v>0</v>
      </c>
      <c r="I96" s="91">
        <v>0</v>
      </c>
    </row>
    <row r="97" spans="1:9" ht="24.6" customHeight="1" x14ac:dyDescent="0.2">
      <c r="A97" s="200" t="s">
        <v>434</v>
      </c>
      <c r="B97" s="200"/>
      <c r="C97" s="200"/>
      <c r="D97" s="200"/>
      <c r="E97" s="200"/>
      <c r="F97" s="200"/>
      <c r="G97" s="80">
        <v>87</v>
      </c>
      <c r="H97" s="90">
        <f>SUM(H98:H105)</f>
        <v>0</v>
      </c>
      <c r="I97" s="90">
        <f>SUM(I98:I105)</f>
        <v>0</v>
      </c>
    </row>
    <row r="98" spans="1:9" x14ac:dyDescent="0.2">
      <c r="A98" s="195" t="s">
        <v>163</v>
      </c>
      <c r="B98" s="195"/>
      <c r="C98" s="195"/>
      <c r="D98" s="195"/>
      <c r="E98" s="195"/>
      <c r="F98" s="195"/>
      <c r="G98" s="78">
        <v>88</v>
      </c>
      <c r="H98" s="91">
        <v>0</v>
      </c>
      <c r="I98" s="91">
        <v>0</v>
      </c>
    </row>
    <row r="99" spans="1:9" ht="35.25" customHeight="1" x14ac:dyDescent="0.2">
      <c r="A99" s="195" t="s">
        <v>357</v>
      </c>
      <c r="B99" s="195"/>
      <c r="C99" s="195"/>
      <c r="D99" s="195"/>
      <c r="E99" s="195"/>
      <c r="F99" s="195"/>
      <c r="G99" s="78">
        <v>89</v>
      </c>
      <c r="H99" s="91">
        <v>0</v>
      </c>
      <c r="I99" s="91">
        <v>0</v>
      </c>
    </row>
    <row r="100" spans="1:9" x14ac:dyDescent="0.2">
      <c r="A100" s="195" t="s">
        <v>358</v>
      </c>
      <c r="B100" s="195"/>
      <c r="C100" s="195"/>
      <c r="D100" s="195"/>
      <c r="E100" s="195"/>
      <c r="F100" s="195"/>
      <c r="G100" s="78">
        <v>90</v>
      </c>
      <c r="H100" s="91">
        <v>0</v>
      </c>
      <c r="I100" s="91">
        <v>0</v>
      </c>
    </row>
    <row r="101" spans="1:9" ht="33.75" customHeight="1" x14ac:dyDescent="0.2">
      <c r="A101" s="195" t="s">
        <v>359</v>
      </c>
      <c r="B101" s="195"/>
      <c r="C101" s="195"/>
      <c r="D101" s="195"/>
      <c r="E101" s="195"/>
      <c r="F101" s="195"/>
      <c r="G101" s="78">
        <v>91</v>
      </c>
      <c r="H101" s="91">
        <v>0</v>
      </c>
      <c r="I101" s="91">
        <v>0</v>
      </c>
    </row>
    <row r="102" spans="1:9" ht="29.25" customHeight="1" x14ac:dyDescent="0.2">
      <c r="A102" s="195" t="s">
        <v>360</v>
      </c>
      <c r="B102" s="195"/>
      <c r="C102" s="195"/>
      <c r="D102" s="195"/>
      <c r="E102" s="195"/>
      <c r="F102" s="195"/>
      <c r="G102" s="78">
        <v>92</v>
      </c>
      <c r="H102" s="91">
        <v>0</v>
      </c>
      <c r="I102" s="91">
        <v>0</v>
      </c>
    </row>
    <row r="103" spans="1:9" x14ac:dyDescent="0.2">
      <c r="A103" s="195" t="s">
        <v>361</v>
      </c>
      <c r="B103" s="195"/>
      <c r="C103" s="195"/>
      <c r="D103" s="195"/>
      <c r="E103" s="195"/>
      <c r="F103" s="195"/>
      <c r="G103" s="78">
        <v>93</v>
      </c>
      <c r="H103" s="91">
        <v>0</v>
      </c>
      <c r="I103" s="91">
        <v>0</v>
      </c>
    </row>
    <row r="104" spans="1:9" ht="24.75" customHeight="1" x14ac:dyDescent="0.2">
      <c r="A104" s="195" t="s">
        <v>362</v>
      </c>
      <c r="B104" s="195"/>
      <c r="C104" s="195"/>
      <c r="D104" s="195"/>
      <c r="E104" s="195"/>
      <c r="F104" s="195"/>
      <c r="G104" s="78">
        <v>94</v>
      </c>
      <c r="H104" s="91">
        <v>0</v>
      </c>
      <c r="I104" s="91">
        <v>0</v>
      </c>
    </row>
    <row r="105" spans="1:9" ht="15.75" customHeight="1" x14ac:dyDescent="0.2">
      <c r="A105" s="195" t="s">
        <v>363</v>
      </c>
      <c r="B105" s="195"/>
      <c r="C105" s="195"/>
      <c r="D105" s="195"/>
      <c r="E105" s="195"/>
      <c r="F105" s="195"/>
      <c r="G105" s="78">
        <v>95</v>
      </c>
      <c r="H105" s="91">
        <v>0</v>
      </c>
      <c r="I105" s="91">
        <v>0</v>
      </c>
    </row>
    <row r="106" spans="1:9" ht="24.75" customHeight="1" x14ac:dyDescent="0.2">
      <c r="A106" s="195" t="s">
        <v>364</v>
      </c>
      <c r="B106" s="195"/>
      <c r="C106" s="195"/>
      <c r="D106" s="195"/>
      <c r="E106" s="195"/>
      <c r="F106" s="195"/>
      <c r="G106" s="78">
        <v>96</v>
      </c>
      <c r="H106" s="91">
        <v>0</v>
      </c>
      <c r="I106" s="91">
        <v>0</v>
      </c>
    </row>
    <row r="107" spans="1:9" ht="27.6" customHeight="1" x14ac:dyDescent="0.2">
      <c r="A107" s="188" t="s">
        <v>436</v>
      </c>
      <c r="B107" s="188"/>
      <c r="C107" s="188"/>
      <c r="D107" s="188"/>
      <c r="E107" s="188"/>
      <c r="F107" s="188"/>
      <c r="G107" s="80">
        <v>97</v>
      </c>
      <c r="H107" s="90">
        <f>H90+H97-H106-H96</f>
        <v>0</v>
      </c>
      <c r="I107" s="90">
        <f>I90+I97-I106-I96</f>
        <v>0</v>
      </c>
    </row>
    <row r="108" spans="1:9" x14ac:dyDescent="0.2">
      <c r="A108" s="188" t="s">
        <v>371</v>
      </c>
      <c r="B108" s="188"/>
      <c r="C108" s="188"/>
      <c r="D108" s="188"/>
      <c r="E108" s="188"/>
      <c r="F108" s="188"/>
      <c r="G108" s="80">
        <v>98</v>
      </c>
      <c r="H108" s="90">
        <f>H88+H107</f>
        <v>0</v>
      </c>
      <c r="I108" s="90">
        <f>I88+I107</f>
        <v>0</v>
      </c>
    </row>
    <row r="109" spans="1:9" x14ac:dyDescent="0.2">
      <c r="A109" s="168" t="s">
        <v>164</v>
      </c>
      <c r="B109" s="168"/>
      <c r="C109" s="168"/>
      <c r="D109" s="168"/>
      <c r="E109" s="168"/>
      <c r="F109" s="168"/>
      <c r="G109" s="189"/>
      <c r="H109" s="189"/>
      <c r="I109" s="189"/>
    </row>
    <row r="110" spans="1:9" ht="24.75" customHeight="1" x14ac:dyDescent="0.2">
      <c r="A110" s="190" t="s">
        <v>435</v>
      </c>
      <c r="B110" s="190"/>
      <c r="C110" s="190"/>
      <c r="D110" s="190"/>
      <c r="E110" s="190"/>
      <c r="F110" s="190"/>
      <c r="G110" s="80">
        <v>99</v>
      </c>
      <c r="H110" s="90">
        <f>H111+H112</f>
        <v>0</v>
      </c>
      <c r="I110" s="90">
        <f>I111+I112</f>
        <v>0</v>
      </c>
    </row>
    <row r="111" spans="1:9" x14ac:dyDescent="0.2">
      <c r="A111" s="191" t="s">
        <v>116</v>
      </c>
      <c r="B111" s="191"/>
      <c r="C111" s="191"/>
      <c r="D111" s="191"/>
      <c r="E111" s="191"/>
      <c r="F111" s="191"/>
      <c r="G111" s="78">
        <v>100</v>
      </c>
      <c r="H111" s="91">
        <v>0</v>
      </c>
      <c r="I111" s="91">
        <v>0</v>
      </c>
    </row>
    <row r="112" spans="1:9" x14ac:dyDescent="0.2">
      <c r="A112" s="191" t="s">
        <v>165</v>
      </c>
      <c r="B112" s="191"/>
      <c r="C112" s="191"/>
      <c r="D112" s="191"/>
      <c r="E112" s="191"/>
      <c r="F112" s="19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rowBreaks count="2" manualBreakCount="2">
    <brk id="54" max="1638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9" zoomScale="110" zoomScaleNormal="100" workbookViewId="0">
      <selection activeCell="I59" sqref="I59"/>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7" t="s">
        <v>166</v>
      </c>
      <c r="B1" s="211"/>
      <c r="C1" s="211"/>
      <c r="D1" s="211"/>
      <c r="E1" s="211"/>
      <c r="F1" s="211"/>
      <c r="G1" s="211"/>
      <c r="H1" s="211"/>
      <c r="I1" s="211"/>
    </row>
    <row r="2" spans="1:9" x14ac:dyDescent="0.2">
      <c r="A2" s="206" t="s">
        <v>465</v>
      </c>
      <c r="B2" s="173"/>
      <c r="C2" s="173"/>
      <c r="D2" s="173"/>
      <c r="E2" s="173"/>
      <c r="F2" s="173"/>
      <c r="G2" s="173"/>
      <c r="H2" s="173"/>
      <c r="I2" s="173"/>
    </row>
    <row r="3" spans="1:9" x14ac:dyDescent="0.2">
      <c r="A3" s="186" t="s">
        <v>445</v>
      </c>
      <c r="B3" s="213"/>
      <c r="C3" s="213"/>
      <c r="D3" s="213"/>
      <c r="E3" s="213"/>
      <c r="F3" s="213"/>
      <c r="G3" s="213"/>
      <c r="H3" s="213"/>
      <c r="I3" s="213"/>
    </row>
    <row r="4" spans="1:9" x14ac:dyDescent="0.2">
      <c r="A4" s="212" t="s">
        <v>464</v>
      </c>
      <c r="B4" s="176"/>
      <c r="C4" s="176"/>
      <c r="D4" s="176"/>
      <c r="E4" s="176"/>
      <c r="F4" s="176"/>
      <c r="G4" s="176"/>
      <c r="H4" s="176"/>
      <c r="I4" s="177"/>
    </row>
    <row r="5" spans="1:9" ht="22.5" x14ac:dyDescent="0.2">
      <c r="A5" s="201" t="s">
        <v>2</v>
      </c>
      <c r="B5" s="202"/>
      <c r="C5" s="202"/>
      <c r="D5" s="202"/>
      <c r="E5" s="202"/>
      <c r="F5" s="202"/>
      <c r="G5" s="92" t="s">
        <v>106</v>
      </c>
      <c r="H5" s="85" t="s">
        <v>292</v>
      </c>
      <c r="I5" s="85" t="s">
        <v>276</v>
      </c>
    </row>
    <row r="6" spans="1:9" x14ac:dyDescent="0.2">
      <c r="A6" s="214">
        <v>1</v>
      </c>
      <c r="B6" s="202"/>
      <c r="C6" s="202"/>
      <c r="D6" s="202"/>
      <c r="E6" s="202"/>
      <c r="F6" s="202"/>
      <c r="G6" s="85">
        <v>2</v>
      </c>
      <c r="H6" s="85" t="s">
        <v>167</v>
      </c>
      <c r="I6" s="85" t="s">
        <v>168</v>
      </c>
    </row>
    <row r="7" spans="1:9" x14ac:dyDescent="0.2">
      <c r="A7" s="208" t="s">
        <v>169</v>
      </c>
      <c r="B7" s="208"/>
      <c r="C7" s="208"/>
      <c r="D7" s="208"/>
      <c r="E7" s="208"/>
      <c r="F7" s="208"/>
      <c r="G7" s="208"/>
      <c r="H7" s="208"/>
      <c r="I7" s="208"/>
    </row>
    <row r="8" spans="1:9" ht="12.75" customHeight="1" x14ac:dyDescent="0.2">
      <c r="A8" s="195" t="s">
        <v>170</v>
      </c>
      <c r="B8" s="195"/>
      <c r="C8" s="195"/>
      <c r="D8" s="195"/>
      <c r="E8" s="195"/>
      <c r="F8" s="195"/>
      <c r="G8" s="88">
        <v>1</v>
      </c>
      <c r="H8" s="93">
        <v>-493546</v>
      </c>
      <c r="I8" s="93">
        <v>-729579</v>
      </c>
    </row>
    <row r="9" spans="1:9" ht="12.75" customHeight="1" x14ac:dyDescent="0.2">
      <c r="A9" s="197" t="s">
        <v>171</v>
      </c>
      <c r="B9" s="197"/>
      <c r="C9" s="197"/>
      <c r="D9" s="197"/>
      <c r="E9" s="197"/>
      <c r="F9" s="197"/>
      <c r="G9" s="80">
        <v>2</v>
      </c>
      <c r="H9" s="94">
        <f>H10+H11+H12+H13+H14+H15+H16+H17</f>
        <v>225225</v>
      </c>
      <c r="I9" s="94">
        <f>I10+I11+I12+I13+I14+I15+I16+I17</f>
        <v>264235</v>
      </c>
    </row>
    <row r="10" spans="1:9" ht="12.75" customHeight="1" x14ac:dyDescent="0.2">
      <c r="A10" s="210" t="s">
        <v>172</v>
      </c>
      <c r="B10" s="210"/>
      <c r="C10" s="210"/>
      <c r="D10" s="210"/>
      <c r="E10" s="210"/>
      <c r="F10" s="210"/>
      <c r="G10" s="88">
        <v>3</v>
      </c>
      <c r="H10" s="93">
        <v>225225</v>
      </c>
      <c r="I10" s="93">
        <v>264235</v>
      </c>
    </row>
    <row r="11" spans="1:9" ht="31.15" customHeight="1" x14ac:dyDescent="0.2">
      <c r="A11" s="210" t="s">
        <v>297</v>
      </c>
      <c r="B11" s="210"/>
      <c r="C11" s="210"/>
      <c r="D11" s="210"/>
      <c r="E11" s="210"/>
      <c r="F11" s="210"/>
      <c r="G11" s="88">
        <v>4</v>
      </c>
      <c r="H11" s="93">
        <v>0</v>
      </c>
      <c r="I11" s="93">
        <v>0</v>
      </c>
    </row>
    <row r="12" spans="1:9" ht="28.15" customHeight="1" x14ac:dyDescent="0.2">
      <c r="A12" s="210" t="s">
        <v>298</v>
      </c>
      <c r="B12" s="210"/>
      <c r="C12" s="210"/>
      <c r="D12" s="210"/>
      <c r="E12" s="210"/>
      <c r="F12" s="210"/>
      <c r="G12" s="88">
        <v>5</v>
      </c>
      <c r="H12" s="93">
        <v>0</v>
      </c>
      <c r="I12" s="93">
        <v>0</v>
      </c>
    </row>
    <row r="13" spans="1:9" ht="12.75" customHeight="1" x14ac:dyDescent="0.2">
      <c r="A13" s="210" t="s">
        <v>173</v>
      </c>
      <c r="B13" s="210"/>
      <c r="C13" s="210"/>
      <c r="D13" s="210"/>
      <c r="E13" s="210"/>
      <c r="F13" s="210"/>
      <c r="G13" s="88">
        <v>6</v>
      </c>
      <c r="H13" s="93">
        <v>0</v>
      </c>
      <c r="I13" s="93">
        <v>0</v>
      </c>
    </row>
    <row r="14" spans="1:9" ht="12.75" customHeight="1" x14ac:dyDescent="0.2">
      <c r="A14" s="210" t="s">
        <v>174</v>
      </c>
      <c r="B14" s="210"/>
      <c r="C14" s="210"/>
      <c r="D14" s="210"/>
      <c r="E14" s="210"/>
      <c r="F14" s="210"/>
      <c r="G14" s="88">
        <v>7</v>
      </c>
      <c r="H14" s="93">
        <v>0</v>
      </c>
      <c r="I14" s="93">
        <v>0</v>
      </c>
    </row>
    <row r="15" spans="1:9" ht="12.75" customHeight="1" x14ac:dyDescent="0.2">
      <c r="A15" s="210" t="s">
        <v>175</v>
      </c>
      <c r="B15" s="210"/>
      <c r="C15" s="210"/>
      <c r="D15" s="210"/>
      <c r="E15" s="210"/>
      <c r="F15" s="210"/>
      <c r="G15" s="88">
        <v>8</v>
      </c>
      <c r="H15" s="93">
        <v>0</v>
      </c>
      <c r="I15" s="93">
        <v>0</v>
      </c>
    </row>
    <row r="16" spans="1:9" ht="12.75" customHeight="1" x14ac:dyDescent="0.2">
      <c r="A16" s="210" t="s">
        <v>176</v>
      </c>
      <c r="B16" s="210"/>
      <c r="C16" s="210"/>
      <c r="D16" s="210"/>
      <c r="E16" s="210"/>
      <c r="F16" s="210"/>
      <c r="G16" s="88">
        <v>9</v>
      </c>
      <c r="H16" s="93">
        <v>0</v>
      </c>
      <c r="I16" s="93">
        <v>0</v>
      </c>
    </row>
    <row r="17" spans="1:9" ht="27.6" customHeight="1" x14ac:dyDescent="0.2">
      <c r="A17" s="210" t="s">
        <v>177</v>
      </c>
      <c r="B17" s="210"/>
      <c r="C17" s="210"/>
      <c r="D17" s="210"/>
      <c r="E17" s="210"/>
      <c r="F17" s="210"/>
      <c r="G17" s="88">
        <v>10</v>
      </c>
      <c r="H17" s="93">
        <v>0</v>
      </c>
      <c r="I17" s="93">
        <v>0</v>
      </c>
    </row>
    <row r="18" spans="1:9" ht="29.45" customHeight="1" x14ac:dyDescent="0.2">
      <c r="A18" s="188" t="s">
        <v>300</v>
      </c>
      <c r="B18" s="188"/>
      <c r="C18" s="188"/>
      <c r="D18" s="188"/>
      <c r="E18" s="188"/>
      <c r="F18" s="188"/>
      <c r="G18" s="80">
        <v>11</v>
      </c>
      <c r="H18" s="94">
        <f>H8+H9</f>
        <v>-268321</v>
      </c>
      <c r="I18" s="94">
        <f>I8+I9</f>
        <v>-465344</v>
      </c>
    </row>
    <row r="19" spans="1:9" ht="12.75" customHeight="1" x14ac:dyDescent="0.2">
      <c r="A19" s="197" t="s">
        <v>178</v>
      </c>
      <c r="B19" s="197"/>
      <c r="C19" s="197"/>
      <c r="D19" s="197"/>
      <c r="E19" s="197"/>
      <c r="F19" s="197"/>
      <c r="G19" s="80">
        <v>12</v>
      </c>
      <c r="H19" s="94">
        <f>H20+H21+H22+H23</f>
        <v>-38039</v>
      </c>
      <c r="I19" s="94">
        <f>I20+I21+I22+I23</f>
        <v>172059</v>
      </c>
    </row>
    <row r="20" spans="1:9" ht="12.75" customHeight="1" x14ac:dyDescent="0.2">
      <c r="A20" s="210" t="s">
        <v>179</v>
      </c>
      <c r="B20" s="210"/>
      <c r="C20" s="210"/>
      <c r="D20" s="210"/>
      <c r="E20" s="210"/>
      <c r="F20" s="210"/>
      <c r="G20" s="88">
        <v>13</v>
      </c>
      <c r="H20" s="93">
        <v>29270</v>
      </c>
      <c r="I20" s="93">
        <v>107914</v>
      </c>
    </row>
    <row r="21" spans="1:9" ht="12.75" customHeight="1" x14ac:dyDescent="0.2">
      <c r="A21" s="210" t="s">
        <v>180</v>
      </c>
      <c r="B21" s="210"/>
      <c r="C21" s="210"/>
      <c r="D21" s="210"/>
      <c r="E21" s="210"/>
      <c r="F21" s="210"/>
      <c r="G21" s="88">
        <v>14</v>
      </c>
      <c r="H21" s="93">
        <v>-69782</v>
      </c>
      <c r="I21" s="93">
        <v>59629</v>
      </c>
    </row>
    <row r="22" spans="1:9" ht="12.75" customHeight="1" x14ac:dyDescent="0.2">
      <c r="A22" s="210" t="s">
        <v>181</v>
      </c>
      <c r="B22" s="210"/>
      <c r="C22" s="210"/>
      <c r="D22" s="210"/>
      <c r="E22" s="210"/>
      <c r="F22" s="210"/>
      <c r="G22" s="88">
        <v>15</v>
      </c>
      <c r="H22" s="93">
        <v>2473</v>
      </c>
      <c r="I22" s="93">
        <v>4516</v>
      </c>
    </row>
    <row r="23" spans="1:9" ht="12.75" customHeight="1" x14ac:dyDescent="0.2">
      <c r="A23" s="210" t="s">
        <v>182</v>
      </c>
      <c r="B23" s="210"/>
      <c r="C23" s="210"/>
      <c r="D23" s="210"/>
      <c r="E23" s="210"/>
      <c r="F23" s="210"/>
      <c r="G23" s="88">
        <v>16</v>
      </c>
      <c r="H23" s="93">
        <v>0</v>
      </c>
      <c r="I23" s="93">
        <v>0</v>
      </c>
    </row>
    <row r="24" spans="1:9" ht="12.75" customHeight="1" x14ac:dyDescent="0.2">
      <c r="A24" s="188" t="s">
        <v>183</v>
      </c>
      <c r="B24" s="188"/>
      <c r="C24" s="188"/>
      <c r="D24" s="188"/>
      <c r="E24" s="188"/>
      <c r="F24" s="188"/>
      <c r="G24" s="80">
        <v>17</v>
      </c>
      <c r="H24" s="94">
        <f>H18+H19</f>
        <v>-306360</v>
      </c>
      <c r="I24" s="94">
        <f>I18+I19</f>
        <v>-293285</v>
      </c>
    </row>
    <row r="25" spans="1:9" ht="12.75" customHeight="1" x14ac:dyDescent="0.2">
      <c r="A25" s="195" t="s">
        <v>184</v>
      </c>
      <c r="B25" s="195"/>
      <c r="C25" s="195"/>
      <c r="D25" s="195"/>
      <c r="E25" s="195"/>
      <c r="F25" s="195"/>
      <c r="G25" s="88">
        <v>18</v>
      </c>
      <c r="H25" s="93">
        <v>0</v>
      </c>
      <c r="I25" s="93">
        <v>0</v>
      </c>
    </row>
    <row r="26" spans="1:9" ht="12.75" customHeight="1" x14ac:dyDescent="0.2">
      <c r="A26" s="195" t="s">
        <v>185</v>
      </c>
      <c r="B26" s="195"/>
      <c r="C26" s="195"/>
      <c r="D26" s="195"/>
      <c r="E26" s="195"/>
      <c r="F26" s="195"/>
      <c r="G26" s="88">
        <v>19</v>
      </c>
      <c r="H26" s="93">
        <v>0</v>
      </c>
      <c r="I26" s="93">
        <v>0</v>
      </c>
    </row>
    <row r="27" spans="1:9" ht="28.9" customHeight="1" x14ac:dyDescent="0.2">
      <c r="A27" s="190" t="s">
        <v>186</v>
      </c>
      <c r="B27" s="190"/>
      <c r="C27" s="190"/>
      <c r="D27" s="190"/>
      <c r="E27" s="190"/>
      <c r="F27" s="190"/>
      <c r="G27" s="80">
        <v>20</v>
      </c>
      <c r="H27" s="94">
        <f>H24+H25+H26</f>
        <v>-306360</v>
      </c>
      <c r="I27" s="94">
        <f>I24+I25+I26</f>
        <v>-293285</v>
      </c>
    </row>
    <row r="28" spans="1:9" x14ac:dyDescent="0.2">
      <c r="A28" s="208" t="s">
        <v>187</v>
      </c>
      <c r="B28" s="208"/>
      <c r="C28" s="208"/>
      <c r="D28" s="208"/>
      <c r="E28" s="208"/>
      <c r="F28" s="208"/>
      <c r="G28" s="208"/>
      <c r="H28" s="208"/>
      <c r="I28" s="208"/>
    </row>
    <row r="29" spans="1:9" ht="23.45" customHeight="1" x14ac:dyDescent="0.2">
      <c r="A29" s="195" t="s">
        <v>188</v>
      </c>
      <c r="B29" s="195"/>
      <c r="C29" s="195"/>
      <c r="D29" s="195"/>
      <c r="E29" s="195"/>
      <c r="F29" s="195"/>
      <c r="G29" s="88">
        <v>21</v>
      </c>
      <c r="H29" s="91">
        <v>0</v>
      </c>
      <c r="I29" s="91">
        <v>0</v>
      </c>
    </row>
    <row r="30" spans="1:9" ht="12.75" customHeight="1" x14ac:dyDescent="0.2">
      <c r="A30" s="195" t="s">
        <v>189</v>
      </c>
      <c r="B30" s="195"/>
      <c r="C30" s="195"/>
      <c r="D30" s="195"/>
      <c r="E30" s="195"/>
      <c r="F30" s="195"/>
      <c r="G30" s="88">
        <v>22</v>
      </c>
      <c r="H30" s="91">
        <v>0</v>
      </c>
      <c r="I30" s="91">
        <v>0</v>
      </c>
    </row>
    <row r="31" spans="1:9" ht="12.75" customHeight="1" x14ac:dyDescent="0.2">
      <c r="A31" s="195" t="s">
        <v>190</v>
      </c>
      <c r="B31" s="195"/>
      <c r="C31" s="195"/>
      <c r="D31" s="195"/>
      <c r="E31" s="195"/>
      <c r="F31" s="195"/>
      <c r="G31" s="88">
        <v>23</v>
      </c>
      <c r="H31" s="91">
        <v>0</v>
      </c>
      <c r="I31" s="91">
        <v>0</v>
      </c>
    </row>
    <row r="32" spans="1:9" ht="12.75" customHeight="1" x14ac:dyDescent="0.2">
      <c r="A32" s="195" t="s">
        <v>191</v>
      </c>
      <c r="B32" s="195"/>
      <c r="C32" s="195"/>
      <c r="D32" s="195"/>
      <c r="E32" s="195"/>
      <c r="F32" s="195"/>
      <c r="G32" s="88">
        <v>24</v>
      </c>
      <c r="H32" s="91">
        <v>0</v>
      </c>
      <c r="I32" s="91">
        <v>0</v>
      </c>
    </row>
    <row r="33" spans="1:9" ht="12.75" customHeight="1" x14ac:dyDescent="0.2">
      <c r="A33" s="195" t="s">
        <v>192</v>
      </c>
      <c r="B33" s="195"/>
      <c r="C33" s="195"/>
      <c r="D33" s="195"/>
      <c r="E33" s="195"/>
      <c r="F33" s="195"/>
      <c r="G33" s="88">
        <v>25</v>
      </c>
      <c r="H33" s="91">
        <v>0</v>
      </c>
      <c r="I33" s="91">
        <v>0</v>
      </c>
    </row>
    <row r="34" spans="1:9" ht="12.75" customHeight="1" x14ac:dyDescent="0.2">
      <c r="A34" s="195" t="s">
        <v>193</v>
      </c>
      <c r="B34" s="195"/>
      <c r="C34" s="195"/>
      <c r="D34" s="195"/>
      <c r="E34" s="195"/>
      <c r="F34" s="195"/>
      <c r="G34" s="88">
        <v>26</v>
      </c>
      <c r="H34" s="91">
        <v>0</v>
      </c>
      <c r="I34" s="91">
        <v>0</v>
      </c>
    </row>
    <row r="35" spans="1:9" ht="27.6" customHeight="1" x14ac:dyDescent="0.2">
      <c r="A35" s="188" t="s">
        <v>194</v>
      </c>
      <c r="B35" s="188"/>
      <c r="C35" s="188"/>
      <c r="D35" s="188"/>
      <c r="E35" s="188"/>
      <c r="F35" s="188"/>
      <c r="G35" s="80">
        <v>27</v>
      </c>
      <c r="H35" s="90">
        <f>H29+H30+H31+H32+H33+H34</f>
        <v>0</v>
      </c>
      <c r="I35" s="90">
        <f>I29+I30+I31+I32+I33+I34</f>
        <v>0</v>
      </c>
    </row>
    <row r="36" spans="1:9" ht="26.45" customHeight="1" x14ac:dyDescent="0.2">
      <c r="A36" s="195" t="s">
        <v>195</v>
      </c>
      <c r="B36" s="195"/>
      <c r="C36" s="195"/>
      <c r="D36" s="195"/>
      <c r="E36" s="195"/>
      <c r="F36" s="195"/>
      <c r="G36" s="88">
        <v>28</v>
      </c>
      <c r="H36" s="91">
        <v>-873844</v>
      </c>
      <c r="I36" s="91">
        <v>-78788</v>
      </c>
    </row>
    <row r="37" spans="1:9" ht="12.75" customHeight="1" x14ac:dyDescent="0.2">
      <c r="A37" s="195" t="s">
        <v>196</v>
      </c>
      <c r="B37" s="195"/>
      <c r="C37" s="195"/>
      <c r="D37" s="195"/>
      <c r="E37" s="195"/>
      <c r="F37" s="195"/>
      <c r="G37" s="88">
        <v>29</v>
      </c>
      <c r="H37" s="91">
        <v>0</v>
      </c>
      <c r="I37" s="91">
        <v>0</v>
      </c>
    </row>
    <row r="38" spans="1:9" ht="12.75" customHeight="1" x14ac:dyDescent="0.2">
      <c r="A38" s="195" t="s">
        <v>197</v>
      </c>
      <c r="B38" s="195"/>
      <c r="C38" s="195"/>
      <c r="D38" s="195"/>
      <c r="E38" s="195"/>
      <c r="F38" s="195"/>
      <c r="G38" s="88">
        <v>30</v>
      </c>
      <c r="H38" s="91">
        <v>0</v>
      </c>
      <c r="I38" s="91">
        <v>0</v>
      </c>
    </row>
    <row r="39" spans="1:9" ht="12.75" customHeight="1" x14ac:dyDescent="0.2">
      <c r="A39" s="195" t="s">
        <v>198</v>
      </c>
      <c r="B39" s="195"/>
      <c r="C39" s="195"/>
      <c r="D39" s="195"/>
      <c r="E39" s="195"/>
      <c r="F39" s="195"/>
      <c r="G39" s="88">
        <v>31</v>
      </c>
      <c r="H39" s="91">
        <v>0</v>
      </c>
      <c r="I39" s="91">
        <v>0</v>
      </c>
    </row>
    <row r="40" spans="1:9" ht="12.75" customHeight="1" x14ac:dyDescent="0.2">
      <c r="A40" s="195" t="s">
        <v>199</v>
      </c>
      <c r="B40" s="195"/>
      <c r="C40" s="195"/>
      <c r="D40" s="195"/>
      <c r="E40" s="195"/>
      <c r="F40" s="195"/>
      <c r="G40" s="88">
        <v>32</v>
      </c>
      <c r="H40" s="91">
        <v>0</v>
      </c>
      <c r="I40" s="91">
        <v>0</v>
      </c>
    </row>
    <row r="41" spans="1:9" ht="22.9" customHeight="1" x14ac:dyDescent="0.2">
      <c r="A41" s="188" t="s">
        <v>200</v>
      </c>
      <c r="B41" s="188"/>
      <c r="C41" s="188"/>
      <c r="D41" s="188"/>
      <c r="E41" s="188"/>
      <c r="F41" s="188"/>
      <c r="G41" s="80">
        <v>33</v>
      </c>
      <c r="H41" s="90">
        <f>H36+H37+H38+H39+H40</f>
        <v>-873844</v>
      </c>
      <c r="I41" s="90">
        <f>I36+I37+I38+I39+I40</f>
        <v>-78788</v>
      </c>
    </row>
    <row r="42" spans="1:9" ht="30.6" customHeight="1" x14ac:dyDescent="0.2">
      <c r="A42" s="190" t="s">
        <v>201</v>
      </c>
      <c r="B42" s="190"/>
      <c r="C42" s="190"/>
      <c r="D42" s="190"/>
      <c r="E42" s="190"/>
      <c r="F42" s="190"/>
      <c r="G42" s="80">
        <v>34</v>
      </c>
      <c r="H42" s="90">
        <f>H35+H41</f>
        <v>-873844</v>
      </c>
      <c r="I42" s="90">
        <f>I35+I41</f>
        <v>-78788</v>
      </c>
    </row>
    <row r="43" spans="1:9" x14ac:dyDescent="0.2">
      <c r="A43" s="208" t="s">
        <v>202</v>
      </c>
      <c r="B43" s="208"/>
      <c r="C43" s="208"/>
      <c r="D43" s="208"/>
      <c r="E43" s="208"/>
      <c r="F43" s="208"/>
      <c r="G43" s="208"/>
      <c r="H43" s="208"/>
      <c r="I43" s="208"/>
    </row>
    <row r="44" spans="1:9" ht="12.75" customHeight="1" x14ac:dyDescent="0.2">
      <c r="A44" s="195" t="s">
        <v>203</v>
      </c>
      <c r="B44" s="195"/>
      <c r="C44" s="195"/>
      <c r="D44" s="195"/>
      <c r="E44" s="195"/>
      <c r="F44" s="195"/>
      <c r="G44" s="88">
        <v>35</v>
      </c>
      <c r="H44" s="91">
        <v>0</v>
      </c>
      <c r="I44" s="91">
        <v>0</v>
      </c>
    </row>
    <row r="45" spans="1:9" ht="27.6" customHeight="1" x14ac:dyDescent="0.2">
      <c r="A45" s="195" t="s">
        <v>204</v>
      </c>
      <c r="B45" s="195"/>
      <c r="C45" s="195"/>
      <c r="D45" s="195"/>
      <c r="E45" s="195"/>
      <c r="F45" s="195"/>
      <c r="G45" s="88">
        <v>36</v>
      </c>
      <c r="H45" s="91">
        <v>0</v>
      </c>
      <c r="I45" s="91">
        <v>0</v>
      </c>
    </row>
    <row r="46" spans="1:9" ht="12.75" customHeight="1" x14ac:dyDescent="0.2">
      <c r="A46" s="195" t="s">
        <v>205</v>
      </c>
      <c r="B46" s="195"/>
      <c r="C46" s="195"/>
      <c r="D46" s="195"/>
      <c r="E46" s="195"/>
      <c r="F46" s="195"/>
      <c r="G46" s="88">
        <v>37</v>
      </c>
      <c r="H46" s="91">
        <v>0</v>
      </c>
      <c r="I46" s="91">
        <v>0</v>
      </c>
    </row>
    <row r="47" spans="1:9" ht="12.75" customHeight="1" x14ac:dyDescent="0.2">
      <c r="A47" s="195" t="s">
        <v>206</v>
      </c>
      <c r="B47" s="195"/>
      <c r="C47" s="195"/>
      <c r="D47" s="195"/>
      <c r="E47" s="195"/>
      <c r="F47" s="195"/>
      <c r="G47" s="88">
        <v>38</v>
      </c>
      <c r="H47" s="91">
        <v>0</v>
      </c>
      <c r="I47" s="91">
        <v>0</v>
      </c>
    </row>
    <row r="48" spans="1:9" ht="25.9" customHeight="1" x14ac:dyDescent="0.2">
      <c r="A48" s="188" t="s">
        <v>207</v>
      </c>
      <c r="B48" s="188"/>
      <c r="C48" s="188"/>
      <c r="D48" s="188"/>
      <c r="E48" s="188"/>
      <c r="F48" s="188"/>
      <c r="G48" s="80">
        <v>39</v>
      </c>
      <c r="H48" s="90">
        <f>H44+H45+H46+H47</f>
        <v>0</v>
      </c>
      <c r="I48" s="90">
        <f>I44+I45+I46+I47</f>
        <v>0</v>
      </c>
    </row>
    <row r="49" spans="1:9" ht="24.6" customHeight="1" x14ac:dyDescent="0.2">
      <c r="A49" s="195" t="s">
        <v>299</v>
      </c>
      <c r="B49" s="195"/>
      <c r="C49" s="195"/>
      <c r="D49" s="195"/>
      <c r="E49" s="195"/>
      <c r="F49" s="195"/>
      <c r="G49" s="88">
        <v>40</v>
      </c>
      <c r="H49" s="91">
        <v>-55545</v>
      </c>
      <c r="I49" s="91">
        <v>-60326</v>
      </c>
    </row>
    <row r="50" spans="1:9" ht="12.75" customHeight="1" x14ac:dyDescent="0.2">
      <c r="A50" s="195" t="s">
        <v>208</v>
      </c>
      <c r="B50" s="195"/>
      <c r="C50" s="195"/>
      <c r="D50" s="195"/>
      <c r="E50" s="195"/>
      <c r="F50" s="195"/>
      <c r="G50" s="88">
        <v>41</v>
      </c>
      <c r="H50" s="91">
        <v>0</v>
      </c>
      <c r="I50" s="91">
        <v>0</v>
      </c>
    </row>
    <row r="51" spans="1:9" ht="12.75" customHeight="1" x14ac:dyDescent="0.2">
      <c r="A51" s="195" t="s">
        <v>209</v>
      </c>
      <c r="B51" s="195"/>
      <c r="C51" s="195"/>
      <c r="D51" s="195"/>
      <c r="E51" s="195"/>
      <c r="F51" s="195"/>
      <c r="G51" s="88">
        <v>42</v>
      </c>
      <c r="H51" s="91">
        <v>-5770</v>
      </c>
      <c r="I51" s="91">
        <v>0</v>
      </c>
    </row>
    <row r="52" spans="1:9" ht="26.45" customHeight="1" x14ac:dyDescent="0.2">
      <c r="A52" s="195" t="s">
        <v>210</v>
      </c>
      <c r="B52" s="195"/>
      <c r="C52" s="195"/>
      <c r="D52" s="195"/>
      <c r="E52" s="195"/>
      <c r="F52" s="195"/>
      <c r="G52" s="88">
        <v>43</v>
      </c>
      <c r="H52" s="91">
        <v>0</v>
      </c>
      <c r="I52" s="91">
        <v>0</v>
      </c>
    </row>
    <row r="53" spans="1:9" ht="12.75" customHeight="1" x14ac:dyDescent="0.2">
      <c r="A53" s="195" t="s">
        <v>211</v>
      </c>
      <c r="B53" s="195"/>
      <c r="C53" s="195"/>
      <c r="D53" s="195"/>
      <c r="E53" s="195"/>
      <c r="F53" s="195"/>
      <c r="G53" s="88">
        <v>44</v>
      </c>
      <c r="H53" s="91">
        <v>0</v>
      </c>
      <c r="I53" s="91">
        <v>0</v>
      </c>
    </row>
    <row r="54" spans="1:9" ht="27.6" customHeight="1" x14ac:dyDescent="0.2">
      <c r="A54" s="188" t="s">
        <v>212</v>
      </c>
      <c r="B54" s="188"/>
      <c r="C54" s="188"/>
      <c r="D54" s="188"/>
      <c r="E54" s="188"/>
      <c r="F54" s="188"/>
      <c r="G54" s="80">
        <v>45</v>
      </c>
      <c r="H54" s="90">
        <f>H49+H50+H51+H52+H53</f>
        <v>-61315</v>
      </c>
      <c r="I54" s="90">
        <f>I49+I50+I51+I52+I53</f>
        <v>-60326</v>
      </c>
    </row>
    <row r="55" spans="1:9" ht="27.6" customHeight="1" x14ac:dyDescent="0.2">
      <c r="A55" s="190" t="s">
        <v>213</v>
      </c>
      <c r="B55" s="190"/>
      <c r="C55" s="190"/>
      <c r="D55" s="190"/>
      <c r="E55" s="190"/>
      <c r="F55" s="190"/>
      <c r="G55" s="80">
        <v>46</v>
      </c>
      <c r="H55" s="90">
        <f>H48+H54</f>
        <v>-61315</v>
      </c>
      <c r="I55" s="90">
        <f>I48+I54</f>
        <v>-60326</v>
      </c>
    </row>
    <row r="56" spans="1:9" x14ac:dyDescent="0.2">
      <c r="A56" s="162" t="s">
        <v>214</v>
      </c>
      <c r="B56" s="162"/>
      <c r="C56" s="162"/>
      <c r="D56" s="162"/>
      <c r="E56" s="162"/>
      <c r="F56" s="162"/>
      <c r="G56" s="88">
        <v>47</v>
      </c>
      <c r="H56" s="91">
        <v>0</v>
      </c>
      <c r="I56" s="91">
        <v>0</v>
      </c>
    </row>
    <row r="57" spans="1:9" ht="27" customHeight="1" x14ac:dyDescent="0.2">
      <c r="A57" s="190" t="s">
        <v>215</v>
      </c>
      <c r="B57" s="190"/>
      <c r="C57" s="190"/>
      <c r="D57" s="190"/>
      <c r="E57" s="190"/>
      <c r="F57" s="190"/>
      <c r="G57" s="80">
        <v>48</v>
      </c>
      <c r="H57" s="90">
        <f>H27+H42+H55+H56</f>
        <v>-1241519</v>
      </c>
      <c r="I57" s="90">
        <f>I27+I42+I55+I56</f>
        <v>-432399</v>
      </c>
    </row>
    <row r="58" spans="1:9" ht="15.6" customHeight="1" x14ac:dyDescent="0.2">
      <c r="A58" s="209" t="s">
        <v>216</v>
      </c>
      <c r="B58" s="209"/>
      <c r="C58" s="209"/>
      <c r="D58" s="209"/>
      <c r="E58" s="209"/>
      <c r="F58" s="209"/>
      <c r="G58" s="88">
        <v>49</v>
      </c>
      <c r="H58" s="91">
        <v>2098070</v>
      </c>
      <c r="I58" s="91">
        <v>856551</v>
      </c>
    </row>
    <row r="59" spans="1:9" ht="28.9" customHeight="1" x14ac:dyDescent="0.2">
      <c r="A59" s="190" t="s">
        <v>217</v>
      </c>
      <c r="B59" s="190"/>
      <c r="C59" s="190"/>
      <c r="D59" s="190"/>
      <c r="E59" s="190"/>
      <c r="F59" s="190"/>
      <c r="G59" s="80">
        <v>50</v>
      </c>
      <c r="H59" s="90">
        <f>H57+H58</f>
        <v>856551</v>
      </c>
      <c r="I59" s="90">
        <f>I57+I58</f>
        <v>424152</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5" zoomScale="110" zoomScaleNormal="100" workbookViewId="0">
      <selection activeCell="I8" sqref="I8"/>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7" t="s">
        <v>218</v>
      </c>
      <c r="B1" s="211"/>
      <c r="C1" s="211"/>
      <c r="D1" s="211"/>
      <c r="E1" s="211"/>
      <c r="F1" s="211"/>
      <c r="G1" s="211"/>
      <c r="H1" s="211"/>
      <c r="I1" s="211"/>
    </row>
    <row r="2" spans="1:9" ht="12.75" customHeight="1" x14ac:dyDescent="0.2">
      <c r="A2" s="206" t="s">
        <v>321</v>
      </c>
      <c r="B2" s="173"/>
      <c r="C2" s="173"/>
      <c r="D2" s="173"/>
      <c r="E2" s="173"/>
      <c r="F2" s="173"/>
      <c r="G2" s="173"/>
      <c r="H2" s="173"/>
      <c r="I2" s="173"/>
    </row>
    <row r="3" spans="1:9" x14ac:dyDescent="0.2">
      <c r="A3" s="186" t="s">
        <v>445</v>
      </c>
      <c r="B3" s="216"/>
      <c r="C3" s="216"/>
      <c r="D3" s="216"/>
      <c r="E3" s="216"/>
      <c r="F3" s="216"/>
      <c r="G3" s="216"/>
      <c r="H3" s="216"/>
      <c r="I3" s="216"/>
    </row>
    <row r="4" spans="1:9" x14ac:dyDescent="0.2">
      <c r="A4" s="212" t="s">
        <v>322</v>
      </c>
      <c r="B4" s="176"/>
      <c r="C4" s="176"/>
      <c r="D4" s="176"/>
      <c r="E4" s="176"/>
      <c r="F4" s="176"/>
      <c r="G4" s="176"/>
      <c r="H4" s="176"/>
      <c r="I4" s="177"/>
    </row>
    <row r="5" spans="1:9" ht="33.75" x14ac:dyDescent="0.2">
      <c r="A5" s="201" t="s">
        <v>2</v>
      </c>
      <c r="B5" s="202"/>
      <c r="C5" s="202"/>
      <c r="D5" s="202"/>
      <c r="E5" s="202"/>
      <c r="F5" s="202"/>
      <c r="G5" s="84" t="s">
        <v>106</v>
      </c>
      <c r="H5" s="85" t="s">
        <v>292</v>
      </c>
      <c r="I5" s="85" t="s">
        <v>276</v>
      </c>
    </row>
    <row r="6" spans="1:9" x14ac:dyDescent="0.2">
      <c r="A6" s="214">
        <v>1</v>
      </c>
      <c r="B6" s="202"/>
      <c r="C6" s="202"/>
      <c r="D6" s="202"/>
      <c r="E6" s="202"/>
      <c r="F6" s="202"/>
      <c r="G6" s="86">
        <v>2</v>
      </c>
      <c r="H6" s="85" t="s">
        <v>167</v>
      </c>
      <c r="I6" s="85" t="s">
        <v>168</v>
      </c>
    </row>
    <row r="7" spans="1:9" x14ac:dyDescent="0.2">
      <c r="A7" s="208" t="s">
        <v>169</v>
      </c>
      <c r="B7" s="215"/>
      <c r="C7" s="215"/>
      <c r="D7" s="215"/>
      <c r="E7" s="215"/>
      <c r="F7" s="215"/>
      <c r="G7" s="215"/>
      <c r="H7" s="215"/>
      <c r="I7" s="215"/>
    </row>
    <row r="8" spans="1:9" x14ac:dyDescent="0.2">
      <c r="A8" s="195" t="s">
        <v>219</v>
      </c>
      <c r="B8" s="195"/>
      <c r="C8" s="195"/>
      <c r="D8" s="195"/>
      <c r="E8" s="195"/>
      <c r="F8" s="195"/>
      <c r="G8" s="78">
        <v>1</v>
      </c>
      <c r="H8" s="91">
        <v>0</v>
      </c>
      <c r="I8" s="91">
        <v>0</v>
      </c>
    </row>
    <row r="9" spans="1:9" x14ac:dyDescent="0.2">
      <c r="A9" s="195" t="s">
        <v>220</v>
      </c>
      <c r="B9" s="195"/>
      <c r="C9" s="195"/>
      <c r="D9" s="195"/>
      <c r="E9" s="195"/>
      <c r="F9" s="195"/>
      <c r="G9" s="78">
        <v>2</v>
      </c>
      <c r="H9" s="91">
        <v>0</v>
      </c>
      <c r="I9" s="91">
        <v>0</v>
      </c>
    </row>
    <row r="10" spans="1:9" x14ac:dyDescent="0.2">
      <c r="A10" s="195" t="s">
        <v>221</v>
      </c>
      <c r="B10" s="195"/>
      <c r="C10" s="195"/>
      <c r="D10" s="195"/>
      <c r="E10" s="195"/>
      <c r="F10" s="195"/>
      <c r="G10" s="78">
        <v>3</v>
      </c>
      <c r="H10" s="91">
        <v>0</v>
      </c>
      <c r="I10" s="91">
        <v>0</v>
      </c>
    </row>
    <row r="11" spans="1:9" x14ac:dyDescent="0.2">
      <c r="A11" s="195" t="s">
        <v>222</v>
      </c>
      <c r="B11" s="195"/>
      <c r="C11" s="195"/>
      <c r="D11" s="195"/>
      <c r="E11" s="195"/>
      <c r="F11" s="195"/>
      <c r="G11" s="78">
        <v>4</v>
      </c>
      <c r="H11" s="91">
        <v>0</v>
      </c>
      <c r="I11" s="91">
        <v>0</v>
      </c>
    </row>
    <row r="12" spans="1:9" x14ac:dyDescent="0.2">
      <c r="A12" s="195" t="s">
        <v>389</v>
      </c>
      <c r="B12" s="195"/>
      <c r="C12" s="195"/>
      <c r="D12" s="195"/>
      <c r="E12" s="195"/>
      <c r="F12" s="195"/>
      <c r="G12" s="78">
        <v>5</v>
      </c>
      <c r="H12" s="91">
        <v>0</v>
      </c>
      <c r="I12" s="91">
        <v>0</v>
      </c>
    </row>
    <row r="13" spans="1:9" ht="24" customHeight="1" x14ac:dyDescent="0.2">
      <c r="A13" s="200" t="s">
        <v>397</v>
      </c>
      <c r="B13" s="200"/>
      <c r="C13" s="200"/>
      <c r="D13" s="200"/>
      <c r="E13" s="200"/>
      <c r="F13" s="200"/>
      <c r="G13" s="80">
        <v>6</v>
      </c>
      <c r="H13" s="95">
        <f>SUM(H8:H12)</f>
        <v>0</v>
      </c>
      <c r="I13" s="95">
        <f>SUM(I8:I12)</f>
        <v>0</v>
      </c>
    </row>
    <row r="14" spans="1:9" x14ac:dyDescent="0.2">
      <c r="A14" s="195" t="s">
        <v>390</v>
      </c>
      <c r="B14" s="195"/>
      <c r="C14" s="195"/>
      <c r="D14" s="195"/>
      <c r="E14" s="195"/>
      <c r="F14" s="195"/>
      <c r="G14" s="78">
        <v>7</v>
      </c>
      <c r="H14" s="91">
        <v>0</v>
      </c>
      <c r="I14" s="91">
        <v>0</v>
      </c>
    </row>
    <row r="15" spans="1:9" x14ac:dyDescent="0.2">
      <c r="A15" s="195" t="s">
        <v>391</v>
      </c>
      <c r="B15" s="195"/>
      <c r="C15" s="195"/>
      <c r="D15" s="195"/>
      <c r="E15" s="195"/>
      <c r="F15" s="195"/>
      <c r="G15" s="78">
        <v>8</v>
      </c>
      <c r="H15" s="91">
        <v>0</v>
      </c>
      <c r="I15" s="91">
        <v>0</v>
      </c>
    </row>
    <row r="16" spans="1:9" x14ac:dyDescent="0.2">
      <c r="A16" s="195" t="s">
        <v>392</v>
      </c>
      <c r="B16" s="195"/>
      <c r="C16" s="195"/>
      <c r="D16" s="195"/>
      <c r="E16" s="195"/>
      <c r="F16" s="195"/>
      <c r="G16" s="78">
        <v>9</v>
      </c>
      <c r="H16" s="91">
        <v>0</v>
      </c>
      <c r="I16" s="91">
        <v>0</v>
      </c>
    </row>
    <row r="17" spans="1:9" x14ac:dyDescent="0.2">
      <c r="A17" s="195" t="s">
        <v>393</v>
      </c>
      <c r="B17" s="195"/>
      <c r="C17" s="195"/>
      <c r="D17" s="195"/>
      <c r="E17" s="195"/>
      <c r="F17" s="195"/>
      <c r="G17" s="78">
        <v>10</v>
      </c>
      <c r="H17" s="91">
        <v>0</v>
      </c>
      <c r="I17" s="91">
        <v>0</v>
      </c>
    </row>
    <row r="18" spans="1:9" x14ac:dyDescent="0.2">
      <c r="A18" s="195" t="s">
        <v>394</v>
      </c>
      <c r="B18" s="195"/>
      <c r="C18" s="195"/>
      <c r="D18" s="195"/>
      <c r="E18" s="195"/>
      <c r="F18" s="195"/>
      <c r="G18" s="78">
        <v>11</v>
      </c>
      <c r="H18" s="91">
        <v>0</v>
      </c>
      <c r="I18" s="91">
        <v>0</v>
      </c>
    </row>
    <row r="19" spans="1:9" x14ac:dyDescent="0.2">
      <c r="A19" s="195" t="s">
        <v>395</v>
      </c>
      <c r="B19" s="195"/>
      <c r="C19" s="195"/>
      <c r="D19" s="195"/>
      <c r="E19" s="195"/>
      <c r="F19" s="195"/>
      <c r="G19" s="78">
        <v>12</v>
      </c>
      <c r="H19" s="91">
        <v>0</v>
      </c>
      <c r="I19" s="91">
        <v>0</v>
      </c>
    </row>
    <row r="20" spans="1:9" ht="26.25" customHeight="1" x14ac:dyDescent="0.2">
      <c r="A20" s="200" t="s">
        <v>398</v>
      </c>
      <c r="B20" s="200"/>
      <c r="C20" s="200"/>
      <c r="D20" s="200"/>
      <c r="E20" s="200"/>
      <c r="F20" s="200"/>
      <c r="G20" s="80">
        <v>13</v>
      </c>
      <c r="H20" s="95">
        <f>SUM(H14:H19)</f>
        <v>0</v>
      </c>
      <c r="I20" s="95">
        <f>SUM(I14:I19)</f>
        <v>0</v>
      </c>
    </row>
    <row r="21" spans="1:9" ht="25.9" customHeight="1" x14ac:dyDescent="0.2">
      <c r="A21" s="190" t="s">
        <v>399</v>
      </c>
      <c r="B21" s="190"/>
      <c r="C21" s="190"/>
      <c r="D21" s="190"/>
      <c r="E21" s="190"/>
      <c r="F21" s="190"/>
      <c r="G21" s="80">
        <v>14</v>
      </c>
      <c r="H21" s="90">
        <f>H13+H20</f>
        <v>0</v>
      </c>
      <c r="I21" s="90">
        <f>I13+I20</f>
        <v>0</v>
      </c>
    </row>
    <row r="22" spans="1:9" x14ac:dyDescent="0.2">
      <c r="A22" s="208" t="s">
        <v>187</v>
      </c>
      <c r="B22" s="215"/>
      <c r="C22" s="215"/>
      <c r="D22" s="215"/>
      <c r="E22" s="215"/>
      <c r="F22" s="215"/>
      <c r="G22" s="215"/>
      <c r="H22" s="215"/>
      <c r="I22" s="215"/>
    </row>
    <row r="23" spans="1:9" ht="26.45" customHeight="1" x14ac:dyDescent="0.2">
      <c r="A23" s="195" t="s">
        <v>223</v>
      </c>
      <c r="B23" s="195"/>
      <c r="C23" s="195"/>
      <c r="D23" s="195"/>
      <c r="E23" s="195"/>
      <c r="F23" s="195"/>
      <c r="G23" s="78">
        <v>15</v>
      </c>
      <c r="H23" s="91">
        <v>0</v>
      </c>
      <c r="I23" s="91">
        <v>0</v>
      </c>
    </row>
    <row r="24" spans="1:9" x14ac:dyDescent="0.2">
      <c r="A24" s="195" t="s">
        <v>224</v>
      </c>
      <c r="B24" s="195"/>
      <c r="C24" s="195"/>
      <c r="D24" s="195"/>
      <c r="E24" s="195"/>
      <c r="F24" s="195"/>
      <c r="G24" s="78">
        <v>16</v>
      </c>
      <c r="H24" s="91">
        <v>0</v>
      </c>
      <c r="I24" s="91">
        <v>0</v>
      </c>
    </row>
    <row r="25" spans="1:9" x14ac:dyDescent="0.2">
      <c r="A25" s="195" t="s">
        <v>225</v>
      </c>
      <c r="B25" s="195"/>
      <c r="C25" s="195"/>
      <c r="D25" s="195"/>
      <c r="E25" s="195"/>
      <c r="F25" s="195"/>
      <c r="G25" s="78">
        <v>17</v>
      </c>
      <c r="H25" s="91">
        <v>0</v>
      </c>
      <c r="I25" s="91">
        <v>0</v>
      </c>
    </row>
    <row r="26" spans="1:9" x14ac:dyDescent="0.2">
      <c r="A26" s="195" t="s">
        <v>226</v>
      </c>
      <c r="B26" s="195"/>
      <c r="C26" s="195"/>
      <c r="D26" s="195"/>
      <c r="E26" s="195"/>
      <c r="F26" s="195"/>
      <c r="G26" s="78">
        <v>18</v>
      </c>
      <c r="H26" s="91">
        <v>0</v>
      </c>
      <c r="I26" s="91">
        <v>0</v>
      </c>
    </row>
    <row r="27" spans="1:9" x14ac:dyDescent="0.2">
      <c r="A27" s="195" t="s">
        <v>227</v>
      </c>
      <c r="B27" s="195"/>
      <c r="C27" s="195"/>
      <c r="D27" s="195"/>
      <c r="E27" s="195"/>
      <c r="F27" s="195"/>
      <c r="G27" s="78">
        <v>19</v>
      </c>
      <c r="H27" s="91">
        <v>0</v>
      </c>
      <c r="I27" s="91">
        <v>0</v>
      </c>
    </row>
    <row r="28" spans="1:9" x14ac:dyDescent="0.2">
      <c r="A28" s="195" t="s">
        <v>228</v>
      </c>
      <c r="B28" s="195"/>
      <c r="C28" s="195"/>
      <c r="D28" s="195"/>
      <c r="E28" s="195"/>
      <c r="F28" s="195"/>
      <c r="G28" s="78">
        <v>20</v>
      </c>
      <c r="H28" s="91">
        <v>0</v>
      </c>
      <c r="I28" s="91">
        <v>0</v>
      </c>
    </row>
    <row r="29" spans="1:9" ht="25.15" customHeight="1" x14ac:dyDescent="0.2">
      <c r="A29" s="188" t="s">
        <v>429</v>
      </c>
      <c r="B29" s="188"/>
      <c r="C29" s="188"/>
      <c r="D29" s="188"/>
      <c r="E29" s="188"/>
      <c r="F29" s="188"/>
      <c r="G29" s="80">
        <v>21</v>
      </c>
      <c r="H29" s="90">
        <f>SUM(H23:H28)</f>
        <v>0</v>
      </c>
      <c r="I29" s="90">
        <f>SUM(I23:I28)</f>
        <v>0</v>
      </c>
    </row>
    <row r="30" spans="1:9" ht="21" customHeight="1" x14ac:dyDescent="0.2">
      <c r="A30" s="195" t="s">
        <v>229</v>
      </c>
      <c r="B30" s="195"/>
      <c r="C30" s="195"/>
      <c r="D30" s="195"/>
      <c r="E30" s="195"/>
      <c r="F30" s="195"/>
      <c r="G30" s="78">
        <v>22</v>
      </c>
      <c r="H30" s="91">
        <v>0</v>
      </c>
      <c r="I30" s="91">
        <v>0</v>
      </c>
    </row>
    <row r="31" spans="1:9" x14ac:dyDescent="0.2">
      <c r="A31" s="195" t="s">
        <v>230</v>
      </c>
      <c r="B31" s="195"/>
      <c r="C31" s="195"/>
      <c r="D31" s="195"/>
      <c r="E31" s="195"/>
      <c r="F31" s="195"/>
      <c r="G31" s="78">
        <v>23</v>
      </c>
      <c r="H31" s="91">
        <v>0</v>
      </c>
      <c r="I31" s="91">
        <v>0</v>
      </c>
    </row>
    <row r="32" spans="1:9" x14ac:dyDescent="0.2">
      <c r="A32" s="195" t="s">
        <v>396</v>
      </c>
      <c r="B32" s="195"/>
      <c r="C32" s="195"/>
      <c r="D32" s="195"/>
      <c r="E32" s="195"/>
      <c r="F32" s="195"/>
      <c r="G32" s="78">
        <v>24</v>
      </c>
      <c r="H32" s="91">
        <v>0</v>
      </c>
      <c r="I32" s="91">
        <v>0</v>
      </c>
    </row>
    <row r="33" spans="1:9" x14ac:dyDescent="0.2">
      <c r="A33" s="195" t="s">
        <v>231</v>
      </c>
      <c r="B33" s="195"/>
      <c r="C33" s="195"/>
      <c r="D33" s="195"/>
      <c r="E33" s="195"/>
      <c r="F33" s="195"/>
      <c r="G33" s="78">
        <v>25</v>
      </c>
      <c r="H33" s="91">
        <v>0</v>
      </c>
      <c r="I33" s="91">
        <v>0</v>
      </c>
    </row>
    <row r="34" spans="1:9" x14ac:dyDescent="0.2">
      <c r="A34" s="195" t="s">
        <v>232</v>
      </c>
      <c r="B34" s="195"/>
      <c r="C34" s="195"/>
      <c r="D34" s="195"/>
      <c r="E34" s="195"/>
      <c r="F34" s="195"/>
      <c r="G34" s="78">
        <v>26</v>
      </c>
      <c r="H34" s="91">
        <v>0</v>
      </c>
      <c r="I34" s="91">
        <v>0</v>
      </c>
    </row>
    <row r="35" spans="1:9" ht="28.9" customHeight="1" x14ac:dyDescent="0.2">
      <c r="A35" s="188" t="s">
        <v>430</v>
      </c>
      <c r="B35" s="188"/>
      <c r="C35" s="188"/>
      <c r="D35" s="188"/>
      <c r="E35" s="188"/>
      <c r="F35" s="188"/>
      <c r="G35" s="80">
        <v>27</v>
      </c>
      <c r="H35" s="90">
        <f>SUM(H30:H34)</f>
        <v>0</v>
      </c>
      <c r="I35" s="90">
        <f>SUM(I30:I34)</f>
        <v>0</v>
      </c>
    </row>
    <row r="36" spans="1:9" ht="26.45" customHeight="1" x14ac:dyDescent="0.2">
      <c r="A36" s="190" t="s">
        <v>400</v>
      </c>
      <c r="B36" s="190"/>
      <c r="C36" s="190"/>
      <c r="D36" s="190"/>
      <c r="E36" s="190"/>
      <c r="F36" s="190"/>
      <c r="G36" s="80">
        <v>28</v>
      </c>
      <c r="H36" s="90">
        <f>H29+H35</f>
        <v>0</v>
      </c>
      <c r="I36" s="90">
        <f>I29+I35</f>
        <v>0</v>
      </c>
    </row>
    <row r="37" spans="1:9" x14ac:dyDescent="0.2">
      <c r="A37" s="208"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188" t="s">
        <v>431</v>
      </c>
      <c r="B42" s="188"/>
      <c r="C42" s="188"/>
      <c r="D42" s="188"/>
      <c r="E42" s="188"/>
      <c r="F42" s="188"/>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188" t="s">
        <v>432</v>
      </c>
      <c r="B48" s="188"/>
      <c r="C48" s="188"/>
      <c r="D48" s="188"/>
      <c r="E48" s="188"/>
      <c r="F48" s="188"/>
      <c r="G48" s="80">
        <v>39</v>
      </c>
      <c r="H48" s="90">
        <f>H47+H46+H45+H44+H43</f>
        <v>0</v>
      </c>
      <c r="I48" s="90">
        <f>I47+I46+I45+I44+I43</f>
        <v>0</v>
      </c>
    </row>
    <row r="49" spans="1:9" ht="28.15" customHeight="1" x14ac:dyDescent="0.2">
      <c r="A49" s="190" t="s">
        <v>442</v>
      </c>
      <c r="B49" s="190"/>
      <c r="C49" s="190"/>
      <c r="D49" s="190"/>
      <c r="E49" s="190"/>
      <c r="F49" s="190"/>
      <c r="G49" s="80">
        <v>40</v>
      </c>
      <c r="H49" s="90">
        <f>H48+H42</f>
        <v>0</v>
      </c>
      <c r="I49" s="90">
        <f>I48+I42</f>
        <v>0</v>
      </c>
    </row>
    <row r="50" spans="1:9" x14ac:dyDescent="0.2">
      <c r="A50" s="195" t="s">
        <v>242</v>
      </c>
      <c r="B50" s="195"/>
      <c r="C50" s="195"/>
      <c r="D50" s="195"/>
      <c r="E50" s="195"/>
      <c r="F50" s="195"/>
      <c r="G50" s="78">
        <v>41</v>
      </c>
      <c r="H50" s="91">
        <v>0</v>
      </c>
      <c r="I50" s="91">
        <v>0</v>
      </c>
    </row>
    <row r="51" spans="1:9" ht="24.6" customHeight="1" x14ac:dyDescent="0.2">
      <c r="A51" s="190" t="s">
        <v>401</v>
      </c>
      <c r="B51" s="190"/>
      <c r="C51" s="190"/>
      <c r="D51" s="190"/>
      <c r="E51" s="190"/>
      <c r="F51" s="190"/>
      <c r="G51" s="80">
        <v>42</v>
      </c>
      <c r="H51" s="90">
        <f>H21+H36+H49+H50</f>
        <v>0</v>
      </c>
      <c r="I51" s="90">
        <f>I21+I36+I49+I50</f>
        <v>0</v>
      </c>
    </row>
    <row r="52" spans="1:9" x14ac:dyDescent="0.2">
      <c r="A52" s="209" t="s">
        <v>216</v>
      </c>
      <c r="B52" s="209"/>
      <c r="C52" s="209"/>
      <c r="D52" s="209"/>
      <c r="E52" s="209"/>
      <c r="F52" s="209"/>
      <c r="G52" s="78">
        <v>43</v>
      </c>
      <c r="H52" s="91">
        <v>0</v>
      </c>
      <c r="I52" s="91">
        <v>0</v>
      </c>
    </row>
    <row r="53" spans="1:9" ht="28.9" customHeight="1" x14ac:dyDescent="0.2">
      <c r="A53" s="209" t="s">
        <v>402</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42" zoomScaleNormal="100" zoomScaleSheetLayoutView="100" workbookViewId="0">
      <selection activeCell="X59" sqref="X59"/>
    </sheetView>
  </sheetViews>
  <sheetFormatPr defaultRowHeight="12.75" x14ac:dyDescent="0.2"/>
  <cols>
    <col min="1" max="4" width="9.140625" style="2"/>
    <col min="5" max="5" width="10.140625" style="2" bestFit="1" customWidth="1"/>
    <col min="6" max="7" width="9.140625" style="2"/>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5" t="s">
        <v>243</v>
      </c>
      <c r="B1" s="236"/>
      <c r="C1" s="236"/>
      <c r="D1" s="236"/>
      <c r="E1" s="236"/>
      <c r="F1" s="236"/>
      <c r="G1" s="236"/>
      <c r="H1" s="236"/>
      <c r="I1" s="236"/>
      <c r="J1" s="236"/>
      <c r="K1" s="35"/>
    </row>
    <row r="2" spans="1:25" ht="15.75" x14ac:dyDescent="0.2">
      <c r="A2" s="3"/>
      <c r="B2" s="4"/>
      <c r="C2" s="237" t="s">
        <v>244</v>
      </c>
      <c r="D2" s="237"/>
      <c r="E2" s="5"/>
      <c r="F2" s="6" t="s">
        <v>0</v>
      </c>
      <c r="G2" s="5"/>
      <c r="H2" s="36"/>
      <c r="I2" s="36"/>
      <c r="J2" s="36"/>
      <c r="K2" s="35"/>
      <c r="X2" s="37" t="s">
        <v>445</v>
      </c>
    </row>
    <row r="3" spans="1:25" ht="13.5" customHeight="1" thickBot="1" x14ac:dyDescent="0.25">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406</v>
      </c>
      <c r="Y3" s="228" t="s">
        <v>247</v>
      </c>
    </row>
    <row r="4" spans="1:25" ht="90.75" thickBot="1" x14ac:dyDescent="0.25">
      <c r="A4" s="240"/>
      <c r="B4" s="241"/>
      <c r="C4" s="241"/>
      <c r="D4" s="241"/>
      <c r="E4" s="241"/>
      <c r="F4" s="241"/>
      <c r="G4" s="243"/>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27"/>
      <c r="Y4" s="229"/>
    </row>
    <row r="5" spans="1:25" ht="22.5" x14ac:dyDescent="0.2">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x14ac:dyDescent="0.2">
      <c r="A7" s="224" t="s">
        <v>293</v>
      </c>
      <c r="B7" s="224"/>
      <c r="C7" s="224"/>
      <c r="D7" s="224"/>
      <c r="E7" s="224"/>
      <c r="F7" s="224"/>
      <c r="G7" s="8">
        <v>1</v>
      </c>
      <c r="H7" s="42">
        <v>8045545</v>
      </c>
      <c r="I7" s="42">
        <v>0</v>
      </c>
      <c r="J7" s="42">
        <v>0</v>
      </c>
      <c r="K7" s="42">
        <v>0</v>
      </c>
      <c r="L7" s="42">
        <v>0</v>
      </c>
      <c r="M7" s="42">
        <v>0</v>
      </c>
      <c r="N7" s="42">
        <v>152</v>
      </c>
      <c r="O7" s="42">
        <v>0</v>
      </c>
      <c r="P7" s="42">
        <v>0</v>
      </c>
      <c r="Q7" s="42">
        <v>0</v>
      </c>
      <c r="R7" s="42">
        <v>0</v>
      </c>
      <c r="S7" s="42">
        <v>0</v>
      </c>
      <c r="T7" s="42">
        <v>0</v>
      </c>
      <c r="U7" s="42">
        <v>-1596037</v>
      </c>
      <c r="V7" s="42">
        <v>-493546</v>
      </c>
      <c r="W7" s="43">
        <f>H7+I7+J7+K7-L7+M7+N7+O7+P7+Q7+R7+U7+V7+S7+T7</f>
        <v>5956114</v>
      </c>
      <c r="X7" s="42">
        <v>0</v>
      </c>
      <c r="Y7" s="43">
        <f>W7+X7</f>
        <v>5956114</v>
      </c>
    </row>
    <row r="8" spans="1:25" x14ac:dyDescent="0.2">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5" t="s">
        <v>294</v>
      </c>
      <c r="B10" s="225"/>
      <c r="C10" s="225"/>
      <c r="D10" s="225"/>
      <c r="E10" s="225"/>
      <c r="F10" s="225"/>
      <c r="G10" s="9">
        <v>4</v>
      </c>
      <c r="H10" s="44">
        <f>H7+H8+H9</f>
        <v>8045545</v>
      </c>
      <c r="I10" s="44">
        <f t="shared" ref="I10:Y10" si="2">I7+I8+I9</f>
        <v>0</v>
      </c>
      <c r="J10" s="44">
        <f t="shared" si="2"/>
        <v>0</v>
      </c>
      <c r="K10" s="44">
        <f t="shared" si="2"/>
        <v>0</v>
      </c>
      <c r="L10" s="44">
        <f t="shared" si="2"/>
        <v>0</v>
      </c>
      <c r="M10" s="44">
        <f t="shared" si="2"/>
        <v>0</v>
      </c>
      <c r="N10" s="44">
        <f t="shared" si="2"/>
        <v>152</v>
      </c>
      <c r="O10" s="44">
        <f t="shared" si="2"/>
        <v>0</v>
      </c>
      <c r="P10" s="44">
        <f t="shared" si="2"/>
        <v>0</v>
      </c>
      <c r="Q10" s="44">
        <f t="shared" si="2"/>
        <v>0</v>
      </c>
      <c r="R10" s="44">
        <f t="shared" si="2"/>
        <v>0</v>
      </c>
      <c r="S10" s="44">
        <f t="shared" si="2"/>
        <v>0</v>
      </c>
      <c r="T10" s="44">
        <f t="shared" si="2"/>
        <v>0</v>
      </c>
      <c r="U10" s="44">
        <f t="shared" si="2"/>
        <v>-1596037</v>
      </c>
      <c r="V10" s="44">
        <f t="shared" si="2"/>
        <v>-493546</v>
      </c>
      <c r="W10" s="44">
        <f t="shared" si="0"/>
        <v>5956114</v>
      </c>
      <c r="X10" s="44">
        <f t="shared" si="2"/>
        <v>0</v>
      </c>
      <c r="Y10" s="44">
        <f t="shared" si="2"/>
        <v>5956114</v>
      </c>
    </row>
    <row r="11" spans="1:25" x14ac:dyDescent="0.2">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v>0</v>
      </c>
      <c r="W11" s="43">
        <f t="shared" si="0"/>
        <v>0</v>
      </c>
      <c r="X11" s="42">
        <v>0</v>
      </c>
      <c r="Y11" s="43">
        <f t="shared" ref="Y11:Y29" si="3">W11+X11</f>
        <v>0</v>
      </c>
    </row>
    <row r="12" spans="1:25" x14ac:dyDescent="0.2">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19" t="s">
        <v>266</v>
      </c>
      <c r="B13" s="219"/>
      <c r="C13" s="219"/>
      <c r="D13" s="219"/>
      <c r="E13" s="219"/>
      <c r="F13" s="219"/>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19" t="s">
        <v>410</v>
      </c>
      <c r="B14" s="219"/>
      <c r="C14" s="219"/>
      <c r="D14" s="219"/>
      <c r="E14" s="219"/>
      <c r="F14" s="21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19" t="s">
        <v>271</v>
      </c>
      <c r="B19" s="219"/>
      <c r="C19" s="219"/>
      <c r="D19" s="219"/>
      <c r="E19" s="219"/>
      <c r="F19" s="219"/>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19" t="s">
        <v>411</v>
      </c>
      <c r="B21" s="219"/>
      <c r="C21" s="219"/>
      <c r="D21" s="219"/>
      <c r="E21" s="219"/>
      <c r="F21" s="21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19" t="s">
        <v>412</v>
      </c>
      <c r="B22" s="219"/>
      <c r="C22" s="219"/>
      <c r="D22" s="219"/>
      <c r="E22" s="219"/>
      <c r="F22" s="21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19" t="s">
        <v>413</v>
      </c>
      <c r="B23" s="219"/>
      <c r="C23" s="219"/>
      <c r="D23" s="219"/>
      <c r="E23" s="219"/>
      <c r="F23" s="21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19" t="s">
        <v>273</v>
      </c>
      <c r="B24" s="219"/>
      <c r="C24" s="219"/>
      <c r="D24" s="219"/>
      <c r="E24" s="219"/>
      <c r="F24" s="21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19" t="s">
        <v>414</v>
      </c>
      <c r="B25" s="219"/>
      <c r="C25" s="219"/>
      <c r="D25" s="219"/>
      <c r="E25" s="219"/>
      <c r="F25" s="21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19" t="s">
        <v>416</v>
      </c>
      <c r="B26" s="219"/>
      <c r="C26" s="219"/>
      <c r="D26" s="219"/>
      <c r="E26" s="219"/>
      <c r="F26" s="21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19" t="s">
        <v>415</v>
      </c>
      <c r="B27" s="219"/>
      <c r="C27" s="219"/>
      <c r="D27" s="219"/>
      <c r="E27" s="219"/>
      <c r="F27" s="21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19" t="s">
        <v>417</v>
      </c>
      <c r="B28" s="219"/>
      <c r="C28" s="219"/>
      <c r="D28" s="219"/>
      <c r="E28" s="219"/>
      <c r="F28" s="219"/>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19" t="s">
        <v>418</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0" t="s">
        <v>419</v>
      </c>
      <c r="B30" s="220"/>
      <c r="C30" s="220"/>
      <c r="D30" s="220"/>
      <c r="E30" s="220"/>
      <c r="F30" s="220"/>
      <c r="G30" s="10">
        <v>24</v>
      </c>
      <c r="H30" s="45">
        <f>SUM(H10:H29)</f>
        <v>8045545</v>
      </c>
      <c r="I30" s="45">
        <f t="shared" ref="I30:Y30" si="5">SUM(I10:I29)</f>
        <v>0</v>
      </c>
      <c r="J30" s="45">
        <f t="shared" si="5"/>
        <v>0</v>
      </c>
      <c r="K30" s="45">
        <f t="shared" si="5"/>
        <v>0</v>
      </c>
      <c r="L30" s="45">
        <f t="shared" si="5"/>
        <v>0</v>
      </c>
      <c r="M30" s="45">
        <f t="shared" si="5"/>
        <v>0</v>
      </c>
      <c r="N30" s="45">
        <f t="shared" si="5"/>
        <v>152</v>
      </c>
      <c r="O30" s="45">
        <f t="shared" si="5"/>
        <v>0</v>
      </c>
      <c r="P30" s="45">
        <f t="shared" si="5"/>
        <v>0</v>
      </c>
      <c r="Q30" s="45">
        <f t="shared" si="5"/>
        <v>0</v>
      </c>
      <c r="R30" s="45">
        <f t="shared" si="5"/>
        <v>0</v>
      </c>
      <c r="S30" s="45">
        <f t="shared" si="5"/>
        <v>0</v>
      </c>
      <c r="T30" s="45">
        <f t="shared" si="5"/>
        <v>0</v>
      </c>
      <c r="U30" s="45">
        <f t="shared" si="5"/>
        <v>-1596037</v>
      </c>
      <c r="V30" s="45">
        <f t="shared" si="5"/>
        <v>-493546</v>
      </c>
      <c r="W30" s="45">
        <f t="shared" si="5"/>
        <v>5956114</v>
      </c>
      <c r="X30" s="45">
        <f t="shared" si="5"/>
        <v>0</v>
      </c>
      <c r="Y30" s="45">
        <f t="shared" si="5"/>
        <v>5956114</v>
      </c>
    </row>
    <row r="31" spans="1:25" x14ac:dyDescent="0.2">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x14ac:dyDescent="0.2">
      <c r="A32" s="217" t="s">
        <v>275</v>
      </c>
      <c r="B32" s="217"/>
      <c r="C32" s="217"/>
      <c r="D32" s="217"/>
      <c r="E32" s="217"/>
      <c r="F32" s="217"/>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17" t="s">
        <v>420</v>
      </c>
      <c r="B33" s="217"/>
      <c r="C33" s="217"/>
      <c r="D33" s="217"/>
      <c r="E33" s="217"/>
      <c r="F33" s="217"/>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0</v>
      </c>
      <c r="W33" s="44">
        <f t="shared" si="7"/>
        <v>0</v>
      </c>
      <c r="X33" s="44">
        <f t="shared" si="7"/>
        <v>0</v>
      </c>
      <c r="Y33" s="44">
        <f t="shared" si="7"/>
        <v>0</v>
      </c>
    </row>
    <row r="34" spans="1:25" ht="30.75" customHeight="1" x14ac:dyDescent="0.2">
      <c r="A34" s="218" t="s">
        <v>421</v>
      </c>
      <c r="B34" s="218"/>
      <c r="C34" s="218"/>
      <c r="D34" s="218"/>
      <c r="E34" s="218"/>
      <c r="F34" s="218"/>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x14ac:dyDescent="0.2">
      <c r="A36" s="224" t="s">
        <v>295</v>
      </c>
      <c r="B36" s="224"/>
      <c r="C36" s="224"/>
      <c r="D36" s="224"/>
      <c r="E36" s="224"/>
      <c r="F36" s="224"/>
      <c r="G36" s="8">
        <v>28</v>
      </c>
      <c r="H36" s="42">
        <v>8045545</v>
      </c>
      <c r="I36" s="42">
        <v>0</v>
      </c>
      <c r="J36" s="42">
        <v>0</v>
      </c>
      <c r="K36" s="42">
        <v>0</v>
      </c>
      <c r="L36" s="42">
        <v>0</v>
      </c>
      <c r="M36" s="42">
        <v>0</v>
      </c>
      <c r="N36" s="42">
        <v>152</v>
      </c>
      <c r="O36" s="42">
        <v>0</v>
      </c>
      <c r="P36" s="42">
        <v>0</v>
      </c>
      <c r="Q36" s="42">
        <v>0</v>
      </c>
      <c r="R36" s="42">
        <v>0</v>
      </c>
      <c r="S36" s="42">
        <v>0</v>
      </c>
      <c r="T36" s="42">
        <v>0</v>
      </c>
      <c r="U36" s="42">
        <v>-2089583</v>
      </c>
      <c r="V36" s="42">
        <v>0</v>
      </c>
      <c r="W36" s="43">
        <f>H36+I36+J36+K36-L36+M36+N36+O36+P36+Q36+R36+U36+V36+S36+T36</f>
        <v>5956114</v>
      </c>
      <c r="X36" s="42">
        <v>0</v>
      </c>
      <c r="Y36" s="43">
        <f t="shared" ref="Y36:Y38" si="9">W36+X36</f>
        <v>5956114</v>
      </c>
    </row>
    <row r="37" spans="1:25" x14ac:dyDescent="0.2">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5" t="s">
        <v>422</v>
      </c>
      <c r="B39" s="225"/>
      <c r="C39" s="225"/>
      <c r="D39" s="225"/>
      <c r="E39" s="225"/>
      <c r="F39" s="225"/>
      <c r="G39" s="9">
        <v>31</v>
      </c>
      <c r="H39" s="44">
        <f>H36+H37+H38</f>
        <v>8045545</v>
      </c>
      <c r="I39" s="44">
        <f t="shared" ref="I39:Y39" si="11">I36+I37+I38</f>
        <v>0</v>
      </c>
      <c r="J39" s="44">
        <f t="shared" si="11"/>
        <v>0</v>
      </c>
      <c r="K39" s="44">
        <f t="shared" si="11"/>
        <v>0</v>
      </c>
      <c r="L39" s="44">
        <f t="shared" si="11"/>
        <v>0</v>
      </c>
      <c r="M39" s="44">
        <f t="shared" si="11"/>
        <v>0</v>
      </c>
      <c r="N39" s="44">
        <f t="shared" si="11"/>
        <v>152</v>
      </c>
      <c r="O39" s="44">
        <f t="shared" si="11"/>
        <v>0</v>
      </c>
      <c r="P39" s="44">
        <f t="shared" si="11"/>
        <v>0</v>
      </c>
      <c r="Q39" s="44">
        <f t="shared" si="11"/>
        <v>0</v>
      </c>
      <c r="R39" s="44">
        <f t="shared" si="11"/>
        <v>0</v>
      </c>
      <c r="S39" s="44">
        <f t="shared" si="11"/>
        <v>0</v>
      </c>
      <c r="T39" s="44">
        <f t="shared" si="11"/>
        <v>0</v>
      </c>
      <c r="U39" s="44">
        <f t="shared" si="11"/>
        <v>-2089583</v>
      </c>
      <c r="V39" s="44">
        <f t="shared" si="11"/>
        <v>0</v>
      </c>
      <c r="W39" s="44">
        <f t="shared" si="11"/>
        <v>5956114</v>
      </c>
      <c r="X39" s="44">
        <f t="shared" si="11"/>
        <v>0</v>
      </c>
      <c r="Y39" s="44">
        <f t="shared" si="11"/>
        <v>5956114</v>
      </c>
    </row>
    <row r="40" spans="1:25" x14ac:dyDescent="0.2">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v>-729579</v>
      </c>
      <c r="W40" s="43">
        <f t="shared" si="10"/>
        <v>-729579</v>
      </c>
      <c r="X40" s="42">
        <v>0</v>
      </c>
      <c r="Y40" s="43">
        <f t="shared" ref="Y40:Y58" si="12">W40+X40</f>
        <v>-729579</v>
      </c>
    </row>
    <row r="41" spans="1:25" x14ac:dyDescent="0.2">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19" t="s">
        <v>277</v>
      </c>
      <c r="B42" s="219"/>
      <c r="C42" s="219"/>
      <c r="D42" s="219"/>
      <c r="E42" s="219"/>
      <c r="F42" s="219"/>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19" t="s">
        <v>410</v>
      </c>
      <c r="B43" s="219"/>
      <c r="C43" s="219"/>
      <c r="D43" s="219"/>
      <c r="E43" s="219"/>
      <c r="F43" s="21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19" t="s">
        <v>271</v>
      </c>
      <c r="B48" s="219"/>
      <c r="C48" s="219"/>
      <c r="D48" s="219"/>
      <c r="E48" s="219"/>
      <c r="F48" s="219"/>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19" t="s">
        <v>411</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19" t="s">
        <v>412</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19" t="s">
        <v>413</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19" t="s">
        <v>273</v>
      </c>
      <c r="B53" s="219"/>
      <c r="C53" s="219"/>
      <c r="D53" s="219"/>
      <c r="E53" s="219"/>
      <c r="F53" s="21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19" t="s">
        <v>414</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19" t="s">
        <v>423</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19" t="s">
        <v>415</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19" t="s">
        <v>424</v>
      </c>
      <c r="B57" s="219"/>
      <c r="C57" s="219"/>
      <c r="D57" s="219"/>
      <c r="E57" s="219"/>
      <c r="F57" s="219"/>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19" t="s">
        <v>418</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0" t="s">
        <v>425</v>
      </c>
      <c r="B59" s="220"/>
      <c r="C59" s="220"/>
      <c r="D59" s="220"/>
      <c r="E59" s="220"/>
      <c r="F59" s="220"/>
      <c r="G59" s="10">
        <v>51</v>
      </c>
      <c r="H59" s="45">
        <f>SUM(H39:H58)</f>
        <v>8045545</v>
      </c>
      <c r="I59" s="45">
        <f t="shared" ref="I59:Y59" si="13">SUM(I39:I58)</f>
        <v>0</v>
      </c>
      <c r="J59" s="45">
        <f t="shared" si="13"/>
        <v>0</v>
      </c>
      <c r="K59" s="45">
        <f t="shared" si="13"/>
        <v>0</v>
      </c>
      <c r="L59" s="45">
        <f t="shared" si="13"/>
        <v>0</v>
      </c>
      <c r="M59" s="45">
        <f t="shared" si="13"/>
        <v>0</v>
      </c>
      <c r="N59" s="45">
        <f t="shared" si="13"/>
        <v>152</v>
      </c>
      <c r="O59" s="45">
        <f t="shared" si="13"/>
        <v>0</v>
      </c>
      <c r="P59" s="45">
        <f t="shared" si="13"/>
        <v>0</v>
      </c>
      <c r="Q59" s="45">
        <f t="shared" si="13"/>
        <v>0</v>
      </c>
      <c r="R59" s="45">
        <f t="shared" si="13"/>
        <v>0</v>
      </c>
      <c r="S59" s="45">
        <f t="shared" si="13"/>
        <v>0</v>
      </c>
      <c r="T59" s="45">
        <f t="shared" si="13"/>
        <v>0</v>
      </c>
      <c r="U59" s="45">
        <f t="shared" si="13"/>
        <v>-2089583</v>
      </c>
      <c r="V59" s="45">
        <f t="shared" si="13"/>
        <v>-729579</v>
      </c>
      <c r="W59" s="45">
        <f t="shared" si="13"/>
        <v>5226535</v>
      </c>
      <c r="X59" s="45">
        <f t="shared" si="13"/>
        <v>0</v>
      </c>
      <c r="Y59" s="45">
        <f t="shared" si="13"/>
        <v>5226535</v>
      </c>
    </row>
    <row r="60" spans="1:25" x14ac:dyDescent="0.2">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x14ac:dyDescent="0.2">
      <c r="A61" s="217" t="s">
        <v>426</v>
      </c>
      <c r="B61" s="217"/>
      <c r="C61" s="217"/>
      <c r="D61" s="217"/>
      <c r="E61" s="217"/>
      <c r="F61" s="21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17" t="s">
        <v>427</v>
      </c>
      <c r="B62" s="217"/>
      <c r="C62" s="217"/>
      <c r="D62" s="217"/>
      <c r="E62" s="217"/>
      <c r="F62" s="21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-729579</v>
      </c>
      <c r="W62" s="44">
        <f t="shared" si="15"/>
        <v>-729579</v>
      </c>
      <c r="X62" s="44">
        <f t="shared" si="15"/>
        <v>0</v>
      </c>
      <c r="Y62" s="44">
        <f t="shared" si="15"/>
        <v>-729579</v>
      </c>
    </row>
    <row r="63" spans="1:25" ht="29.25" customHeight="1" x14ac:dyDescent="0.2">
      <c r="A63" s="218" t="s">
        <v>428</v>
      </c>
      <c r="B63" s="218"/>
      <c r="C63" s="218"/>
      <c r="D63" s="218"/>
      <c r="E63" s="218"/>
      <c r="F63" s="218"/>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view="pageBreakPreview" zoomScale="60" zoomScaleNormal="64" workbookViewId="0">
      <selection sqref="A1:J30"/>
    </sheetView>
  </sheetViews>
  <sheetFormatPr defaultRowHeight="12.75" x14ac:dyDescent="0.2"/>
  <cols>
    <col min="10" max="10" width="128.140625" customWidth="1"/>
  </cols>
  <sheetData>
    <row r="1" spans="1:10" x14ac:dyDescent="0.2">
      <c r="A1" s="244" t="s">
        <v>466</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Laštre</cp:lastModifiedBy>
  <cp:lastPrinted>2025-03-27T13:45:16Z</cp:lastPrinted>
  <dcterms:created xsi:type="dcterms:W3CDTF">2008-10-17T11:51:54Z</dcterms:created>
  <dcterms:modified xsi:type="dcterms:W3CDTF">2025-03-27T13:46:42Z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