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12-2024/TFI i GFI/GFI za burzu/"/>
    </mc:Choice>
  </mc:AlternateContent>
  <xr:revisionPtr revIDLastSave="210" documentId="8_{95A7FB99-1D0E-4258-B3CD-C4864CEF01BD}" xr6:coauthVersionLast="47" xr6:coauthVersionMax="47" xr10:uidLastSave="{B0D4E5CE-73FB-449B-9CF8-885AC65C3F10}"/>
  <bookViews>
    <workbookView xWindow="-120" yWindow="-120" windowWidth="29040" windowHeight="157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W39" i="22"/>
  <c r="Y34" i="22"/>
  <c r="W10" i="22"/>
  <c r="I107" i="19"/>
  <c r="I108" i="19" s="1"/>
  <c r="H107" i="19"/>
  <c r="H108" i="19" s="1"/>
  <c r="W34" i="22"/>
  <c r="W63" i="22"/>
  <c r="W32" i="22"/>
  <c r="W33" i="22" s="1"/>
  <c r="Y61" i="22"/>
  <c r="Y62" i="22" s="1"/>
  <c r="W30" i="22"/>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I72" i="18" s="1"/>
  <c r="H44" i="18"/>
  <c r="I24" i="20"/>
  <c r="I27" i="20" s="1"/>
  <c r="I42" i="20"/>
  <c r="I55" i="20"/>
  <c r="I36" i="21"/>
  <c r="I49" i="21"/>
  <c r="H24" i="20"/>
  <c r="H27" i="20" s="1"/>
  <c r="H42" i="20"/>
  <c r="I63" i="19" l="1"/>
  <c r="H62" i="19"/>
  <c r="H63" i="19"/>
  <c r="I62" i="19"/>
  <c r="H61" i="19"/>
  <c r="H66" i="19" s="1"/>
  <c r="I61" i="19"/>
  <c r="I67" i="19" s="1"/>
  <c r="I57" i="20"/>
  <c r="I59" i="20" s="1"/>
  <c r="I51" i="21"/>
  <c r="I53" i="21" s="1"/>
  <c r="H51" i="21"/>
  <c r="H53" i="21" s="1"/>
  <c r="H57" i="20"/>
  <c r="H59" i="20" s="1"/>
  <c r="H72" i="18"/>
  <c r="H89" i="19"/>
  <c r="I89" i="19"/>
  <c r="H65" i="19" l="1"/>
  <c r="H67" i="19"/>
  <c r="I66" i="19"/>
  <c r="I65" i="19"/>
</calcChain>
</file>

<file path=xl/sharedStrings.xml><?xml version="1.0" encoding="utf-8"?>
<sst xmlns="http://schemas.openxmlformats.org/spreadsheetml/2006/main" count="526" uniqueCount="512">
  <si>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</si>
  <si>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</si>
  <si>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</si>
  <si>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</si>
  <si>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</si>
  <si>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</si>
  <si>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</si>
  <si>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</si>
  <si>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</si>
  <si>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</si>
  <si>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</si>
  <si>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</si>
  <si>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</si>
  <si>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</si>
  <si>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</si>
  <si>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</si>
  <si>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</si>
  <si>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</si>
  <si>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</si>
  <si>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</si>
  <si>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</si>
  <si>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</si>
  <si>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</si>
  <si>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</si>
  <si>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</si>
  <si>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</si>
  <si>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</si>
  <si>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</si>
  <si>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</si>
  <si>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</si>
  <si>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</si>
  <si>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</si>
  <si>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</si>
  <si>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</si>
  <si>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</si>
  <si>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</si>
  <si>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</si>
  <si>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</si>
  <si>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</si>
  <si>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</si>
  <si>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</si>
  <si>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</si>
  <si>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</si>
  <si>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</si>
  <si>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</si>
  <si>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</si>
  <si>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</si>
  <si>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</si>
  <si>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</si>
  <si>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</si>
  <si>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</si>
  <si>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</si>
  <si>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</si>
  <si>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</si>
  <si>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</si>
  <si>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</si>
  <si>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</si>
  <si>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</si>
  <si>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</si>
  <si>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</si>
  <si>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</si>
  <si>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</si>
  <si>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</si>
  <si>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</si>
  <si>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</si>
  <si>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</si>
  <si>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</si>
  <si>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</si>
  <si>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</si>
  <si>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</si>
  <si>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</si>
  <si>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</si>
  <si>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</si>
  <si>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</si>
  <si>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</si>
  <si>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</si>
  <si>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</si>
  <si>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</si>
  <si>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</si>
  <si>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</si>
  <si>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</si>
  <si>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</si>
  <si>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</si>
  <si>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</si>
  <si>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</si>
  <si>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</si>
  <si>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</si>
  <si>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</si>
  <si>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</si>
  <si>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</si>
  <si>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</si>
  <si>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</si>
  <si>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</si>
  <si>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</si>
  <si>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</si>
  <si>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</si>
  <si>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</si>
  <si>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</si>
  <si>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</si>
  <si>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</si>
  <si>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</si>
  <si>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</si>
  <si>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</si>
  <si>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</si>
  <si>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</si>
  <si>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</si>
  <si>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</si>
  <si>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</si>
  <si>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</si>
  <si>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</si>
  <si>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</si>
  <si>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</si>
  <si>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</si>
  <si>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</si>
  <si>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</si>
  <si>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</si>
  <si>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</si>
  <si>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</si>
  <si>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</si>
  <si>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</si>
  <si>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</si>
  <si>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</si>
  <si>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</si>
  <si>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</si>
  <si>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</si>
  <si>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</si>
  <si>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</si>
  <si>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</si>
  <si>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</si>
  <si>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</si>
  <si>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</si>
  <si>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</si>
  <si>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</si>
  <si>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</si>
  <si>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</si>
  <si>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</si>
  <si>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</si>
  <si>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</si>
  <si>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</si>
  <si>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</si>
  <si>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</si>
  <si>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</si>
  <si>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</si>
  <si>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</si>
  <si>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</si>
  <si>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</si>
  <si>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</si>
  <si>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</si>
  <si>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</si>
  <si>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</si>
  <si>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</si>
  <si>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</si>
  <si>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</si>
  <si>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</si>
  <si>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</si>
  <si>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</si>
  <si>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</si>
  <si>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</si>
  <si>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</si>
  <si>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</si>
  <si>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</si>
  <si>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</si>
  <si>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</si>
  <si>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</si>
  <si>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</si>
  <si>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</si>
  <si>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</si>
  <si>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</si>
  <si>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</si>
  <si>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</si>
  <si>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</si>
  <si>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</si>
  <si>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</si>
  <si>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</si>
  <si>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</si>
  <si>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</si>
  <si>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</si>
  <si>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</si>
  <si>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</si>
  <si>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</si>
  <si>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</si>
  <si>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</si>
  <si>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</si>
  <si>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</si>
  <si>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</si>
  <si>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</si>
  <si>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</si>
  <si>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</si>
  <si>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</si>
  <si>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</si>
  <si>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</si>
  <si>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</si>
  <si>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</si>
  <si>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</si>
  <si>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</si>
  <si>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</si>
  <si>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</si>
  <si>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</si>
  <si>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</si>
  <si>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</si>
  <si>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</si>
  <si>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</si>
  <si>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</si>
  <si>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</si>
  <si>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</si>
  <si>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</si>
  <si>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</si>
  <si>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</si>
  <si>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</si>
  <si>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</si>
  <si>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</si>
  <si>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</si>
  <si>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</si>
  <si>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</si>
  <si>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</si>
  <si>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</si>
  <si>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</si>
  <si>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</si>
  <si>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</si>
  <si>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</si>
  <si>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</si>
  <si>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</si>
  <si>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</si>
  <si>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</si>
  <si>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</si>
  <si>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</si>
  <si>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</si>
  <si>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</si>
  <si>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</si>
  <si>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</si>
  <si>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</si>
  <si>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</si>
  <si>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</si>
  <si>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</si>
  <si>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</si>
  <si>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</si>
  <si>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</si>
  <si>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</si>
  <si>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</si>
  <si>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</si>
  <si>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</si>
  <si>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</si>
  <si>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</si>
  <si>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</si>
  <si>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</si>
  <si>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</si>
  <si>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</si>
  <si>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</si>
  <si>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</si>
  <si>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</si>
  <si>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</si>
  <si>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</si>
  <si>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</si>
  <si>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</si>
  <si>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</si>
  <si>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</si>
  <si>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</si>
  <si>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</si>
  <si>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</si>
  <si>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</si>
  <si>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</si>
  <si>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</si>
  <si>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</si>
  <si>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</si>
  <si>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</si>
  <si>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</si>
  <si>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</si>
  <si>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</si>
  <si>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</si>
  <si>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</si>
  <si>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</si>
  <si>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</si>
  <si>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</si>
  <si>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</si>
  <si>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</si>
  <si>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</si>
  <si>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</si>
  <si>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</si>
  <si>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</si>
  <si>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</si>
  <si>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</si>
  <si>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</si>
  <si>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</si>
  <si>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</si>
  <si>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</si>
  <si>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</si>
  <si>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</si>
  <si>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</si>
  <si>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</si>
  <si>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</si>
  <si>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</si>
  <si>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</si>
  <si>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</si>
  <si>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</si>
  <si>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</si>
  <si>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</si>
  <si>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</si>
  <si>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</si>
  <si>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</si>
  <si>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</si>
  <si>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</si>
  <si>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</si>
  <si>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</si>
  <si>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</si>
  <si>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</si>
  <si>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</si>
  <si>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</si>
  <si>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</si>
  <si>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</si>
  <si>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</si>
  <si>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</si>
  <si>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</si>
  <si>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</si>
  <si>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</si>
  <si>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</si>
  <si>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</si>
  <si>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</si>
  <si>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</si>
  <si>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</si>
  <si>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</si>
  <si>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</si>
  <si>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</si>
  <si>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</si>
  <si>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</si>
  <si>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</si>
  <si>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</si>
  <si>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</si>
  <si>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</si>
  <si>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</si>
  <si>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</si>
  <si>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</si>
  <si>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</si>
  <si>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</si>
  <si>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</si>
  <si>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</si>
  <si>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</si>
  <si>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</si>
  <si>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</si>
  <si>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</si>
  <si>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</si>
  <si>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</si>
  <si>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</si>
  <si>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</si>
  <si>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</si>
  <si>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</si>
  <si>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</si>
  <si>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</si>
  <si>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</si>
  <si>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</si>
  <si>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</si>
  <si>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</si>
  <si>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</si>
  <si>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</si>
  <si>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</si>
  <si>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</si>
  <si>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</si>
  <si>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</si>
  <si>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</si>
  <si>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</si>
  <si>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</si>
  <si>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</si>
  <si>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</si>
  <si>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</si>
  <si>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</si>
  <si>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</si>
  <si>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</si>
  <si>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</si>
  <si>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</si>
  <si>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</si>
  <si>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</si>
  <si>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</si>
  <si>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</si>
  <si>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</si>
  <si>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</si>
  <si>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</si>
  <si>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</si>
  <si>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</si>
  <si>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</si>
  <si>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</si>
  <si>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</si>
  <si>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</si>
  <si>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</si>
  <si>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</si>
  <si>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</si>
  <si>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</si>
  <si>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</si>
  <si>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</si>
  <si>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</si>
  <si>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</si>
  <si>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</si>
  <si>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</si>
  <si>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</si>
  <si>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</si>
  <si>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</si>
  <si>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</si>
  <si>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</si>
  <si>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</si>
  <si>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</si>
  <si>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</si>
  <si>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</si>
  <si>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</si>
  <si>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</si>
  <si>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</si>
  <si>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</si>
  <si>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</si>
  <si>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</si>
  <si>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</si>
  <si>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</si>
  <si>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</si>
  <si>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</si>
  <si>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</si>
  <si>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</si>
  <si>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</si>
  <si>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</si>
  <si>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</si>
  <si>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</si>
  <si>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</si>
  <si>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</si>
  <si>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</si>
  <si>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</si>
  <si>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</si>
  <si>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</si>
  <si>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</si>
  <si>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</si>
  <si>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</si>
  <si>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</si>
  <si>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</si>
  <si>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</si>
  <si>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</si>
  <si>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</si>
  <si>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</si>
  <si>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</si>
  <si>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</si>
  <si>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</si>
  <si>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</si>
  <si>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</si>
  <si>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</si>
  <si>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</si>
  <si>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</si>
  <si>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</si>
  <si>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</si>
  <si>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</si>
  <si>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</si>
  <si>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</si>
  <si>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</si>
  <si>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</si>
  <si>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</si>
  <si>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</si>
  <si>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</si>
  <si>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</si>
  <si>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</si>
  <si>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</si>
  <si>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</si>
  <si>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</si>
  <si>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</si>
  <si>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</si>
  <si>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</si>
  <si>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</si>
  <si>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</si>
  <si>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</si>
  <si>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</si>
  <si>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</si>
  <si>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</si>
  <si>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</si>
  <si>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</si>
  <si>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</si>
  <si>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</si>
  <si>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</si>
  <si>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</si>
  <si>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</si>
  <si>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</si>
  <si>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</si>
  <si>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</si>
  <si>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</si>
  <si>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</si>
  <si>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</si>
  <si>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</si>
  <si>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</si>
  <si>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</si>
  <si>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</si>
  <si>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</si>
  <si>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</si>
  <si>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</si>
  <si>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</si>
  <si>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</si>
  <si>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</si>
  <si>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</si>
  <si>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</si>
  <si>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</si>
  <si>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</si>
  <si>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</si>
  <si>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</si>
  <si>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00313017</t>
  </si>
  <si>
    <t>HR</t>
  </si>
  <si>
    <t>080192242</t>
  </si>
  <si>
    <t>19680551758</t>
  </si>
  <si>
    <t>90298</t>
  </si>
  <si>
    <t xml:space="preserve">747800L0D5F39CX8NA43 </t>
  </si>
  <si>
    <t>Span d.d.</t>
  </si>
  <si>
    <t>Zagreb</t>
  </si>
  <si>
    <t>Koturaška cesta 47</t>
  </si>
  <si>
    <t>info@span.eu</t>
  </si>
  <si>
    <t>www.span.eu</t>
  </si>
  <si>
    <t>KN</t>
  </si>
  <si>
    <t>RD</t>
  </si>
  <si>
    <t>No</t>
  </si>
  <si>
    <t>Vid Rakić</t>
  </si>
  <si>
    <t xml:space="preserve">balance as at 31.12.2024 </t>
  </si>
  <si>
    <t>Submitter: Span d.d.</t>
  </si>
  <si>
    <t>for the period 01.01.2024 to 31.12.2024</t>
  </si>
  <si>
    <t>for the period 01.01.2024 . to 31.12.2024.</t>
  </si>
  <si>
    <t xml:space="preserve">                  NOTES TO THE ANNUAL FINANCIAL STATEMENTS - GFI
Issuer name: Span d.d
Address: Koturaška cesta 47, 10000 Zagreb
OIB: 19680551758
MBS: 080192242
Reporting period: January 1st – December 31st 2024
Notes to the financial statements for the business year are included in the Audited Business Results of Span Group and Span d.d. for year 2024, available on Zagreb Stock Exchange website.
Annual Report of Span Group and Span d.d. for 2023 is available on Span d.d. website.
The accounting policies applied in the preparation of the financial statements for the reporting period are the same as in the most recent annual financial statements.
Span Group  issued corporate guarantees in the amount of EUR 6,148 thousand (of which EUR 2,389 thousand for  Span d.d.).
Average number of Span Group employees in the period from 1.1.2024. to 31.12.2024. was 859. The average number of employees of Span d.d. in the period from 1.1.2024. to 31.12.2024. was 698.
In the observed period, the company Span d.d. capitalized labor costs related to the continued development of internally generated intangible assets. The total amount of employee costs during the period, amounts to EUR 29,121 thousand, out of which EUR 28,970 thousand is directly charged to the costs of the period, while EUR 152 thousand is capitalized. Capitalized cost is broken down into net salaries (EUR 91 thousand), taxes and contributions from salaries (EUR 15 thousand) and contributions to salaries (EUR 45 thousand). In the observed period, Span Group capitalized labor costs related to the continued development of internally generated intangible assets. Total amount personel expensess during the period amounts to EUR 36,602 thousand, of which the amount of EUR 36,451 thousand is directly charged to the expenses of the period, while EUR 152 thousand is capitalized. Capitalized cost is broken down into net salaries (EUR 91 thousand), taxes and contributions from salaries (EUR 15 thousand) and contributions to salaries (EUR 45 thousand).
Deferred tax assets of Span Group as at 31 December 2024 amount to EUR 1,158 thousand, while for Span d.d. it amounts to EUR 933 thousand. In Span Group, in the reporting period, deferred tax assets have been decreased by EUR 567 thousand, while in Span d.d. deferred tax assets have been decreased by EUR 211 thousand. Decrease relates to the corporate income tax liability calculated on the result of the reporting period. 
Companies where Span d.d. has unlimited liability are: Span d.o.o. Ljubljana, Span IT Ltd. London, Span USA Inc. Chicago, Span LLC Baku, Span GmbH Munich, LLC Span Kiev, Span Swiss AG in Liquidation Zurich, SPAN-IT SRL Chisinau, Cyber Security Incubator d.o.o. Zagreb, GT Tarkvara OU Tallinn, Span LLC Tbilisi, Ustanova Span Centar kibernetičke sigurnosti Zagreb and Span BV Amsterdam. Furthermore, as of July 4, 2024, through the acquisition of an additional 30% of business shares, Span d.d. has also assumed unlimited liability in the company Trilix d.o.o.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</si>
</sst>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3" fillId="0" borderId="0" applyNumberFormat="0" applyFill="0" applyBorder="0" applyAlignment="0" applyProtection="0"/>
  </cellStyleXfs>
  <cellXfs count="33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3" fillId="11" borderId="3" xfId="5" applyFill="1" applyBorder="1" applyProtection="1">
      <protection locked="0"/>
    </xf>
    <xf numFmtId="0" fontId="25" fillId="11" borderId="2" xfId="4" applyFont="1" applyFill="1" applyBorder="1" applyProtection="1">
      <protection locked="0"/>
    </xf>
    <xf numFmtId="0" fontId="25" fillId="11" borderId="4" xfId="4" applyFont="1" applyFill="1" applyBorder="1" applyProtection="1">
      <protection locked="0"/>
    </xf>
    <xf numFmtId="0" fontId="4" fillId="11" borderId="50" xfId="4" applyFont="1" applyFill="1" applyBorder="1" applyAlignment="1" applyProtection="1">
      <alignment horizontal="center" vertical="center"/>
      <protection locked="0"/>
    </xf>
    <xf numFmtId="49" fontId="4" fillId="11" borderId="50" xfId="4" applyNumberFormat="1" applyFont="1" applyFill="1" applyBorder="1" applyAlignment="1" applyProtection="1">
      <alignment horizontal="center" vertical="center"/>
      <protection locked="0"/>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A8AF8858-7444-4492-984B-C3C5F5E3E65A}"/>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activeCell="C55" sqref="C55:J55"/>
    </sheetView>
  </sheetViews>
  <sheetFormatPr defaultRowHeight="12.75" x14ac:dyDescent="0.2"/>
  <cols>
    <col min="1" max="1" width="12.42578125" customWidth="1"/>
    <col min="2" max="2" width="9.140625" customWidth="1"/>
    <col min="9" max="9" width="12.7109375" customWidth="1"/>
  </cols>
  <sheetData>
    <row r="1" spans="1:10" ht="15.75" x14ac:dyDescent="0.2">
      <c r="A1" s="125"/>
      <c r="B1" s="126"/>
      <c r="C1" s="126"/>
      <c r="D1" s="27"/>
      <c r="E1" s="27"/>
      <c r="F1" s="27"/>
      <c r="G1" s="27"/>
      <c r="H1" s="27"/>
      <c r="I1" s="27"/>
      <c r="J1" s="28"/>
    </row>
    <row r="2" spans="1:10" ht="14.45" customHeight="1" x14ac:dyDescent="0.2">
      <c r="A2" s="127" t="s">
        <v>0</v>
      </c>
      <c r="B2" s="128"/>
      <c r="C2" s="128"/>
      <c r="D2" s="128"/>
      <c r="E2" s="128"/>
      <c r="F2" s="128"/>
      <c r="G2" s="128"/>
      <c r="H2" s="128"/>
      <c r="I2" s="128"/>
      <c r="J2" s="129"/>
    </row>
    <row r="3" spans="1:10" ht="15" x14ac:dyDescent="0.2">
      <c r="A3" s="78"/>
      <c r="B3" s="79"/>
      <c r="C3" s="79"/>
      <c r="D3" s="79"/>
      <c r="E3" s="79"/>
      <c r="F3" s="79"/>
      <c r="G3" s="79"/>
      <c r="H3" s="79"/>
      <c r="I3" s="79"/>
      <c r="J3" s="80"/>
    </row>
    <row r="4" spans="1:10" ht="33.6" customHeight="1" x14ac:dyDescent="0.2">
      <c r="A4" s="130" t="s">
        <v>1</v>
      </c>
      <c r="B4" s="131"/>
      <c r="C4" s="131"/>
      <c r="D4" s="131"/>
      <c r="E4" s="318">
        <v>45292</v>
      </c>
      <c r="F4" s="319"/>
      <c r="G4" s="86" t="s">
        <v>2</v>
      </c>
      <c r="H4" s="318">
        <v>45657</v>
      </c>
      <c r="I4" s="319"/>
      <c r="J4" s="29"/>
    </row>
    <row r="5" spans="1:10" s="91" customFormat="1" ht="10.15" customHeight="1" x14ac:dyDescent="0.25">
      <c r="A5" s="132"/>
      <c r="B5" s="133"/>
      <c r="C5" s="133"/>
      <c r="D5" s="133"/>
      <c r="E5" s="133"/>
      <c r="F5" s="133"/>
      <c r="G5" s="133"/>
      <c r="H5" s="133"/>
      <c r="I5" s="133"/>
      <c r="J5" s="134"/>
    </row>
    <row r="6" spans="1:10" ht="20.45" customHeight="1" x14ac:dyDescent="0.2">
      <c r="A6" s="81"/>
      <c r="B6" s="92" t="s">
        <v>3</v>
      </c>
      <c r="C6" s="82"/>
      <c r="D6" s="82"/>
      <c r="E6" s="103">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37" t="s">
        <v>4</v>
      </c>
      <c r="B8" s="138"/>
      <c r="C8" s="138"/>
      <c r="D8" s="138"/>
      <c r="E8" s="138"/>
      <c r="F8" s="138"/>
      <c r="G8" s="138"/>
      <c r="H8" s="138"/>
      <c r="I8" s="138"/>
      <c r="J8" s="30"/>
    </row>
    <row r="9" spans="1:10" ht="14.25" x14ac:dyDescent="0.2">
      <c r="A9" s="31"/>
      <c r="B9" s="74"/>
      <c r="C9" s="74"/>
      <c r="D9" s="74"/>
      <c r="E9" s="136"/>
      <c r="F9" s="136"/>
      <c r="G9" s="111"/>
      <c r="H9" s="111"/>
      <c r="I9" s="84"/>
      <c r="J9" s="85"/>
    </row>
    <row r="10" spans="1:10" ht="25.9" customHeight="1" x14ac:dyDescent="0.2">
      <c r="A10" s="139" t="s">
        <v>5</v>
      </c>
      <c r="B10" s="140"/>
      <c r="C10" s="320" t="s">
        <v>492</v>
      </c>
      <c r="D10" s="321"/>
      <c r="E10" s="76"/>
      <c r="F10" s="113" t="s">
        <v>6</v>
      </c>
      <c r="G10" s="141"/>
      <c r="H10" s="322" t="s">
        <v>493</v>
      </c>
      <c r="I10" s="323"/>
      <c r="J10" s="32"/>
    </row>
    <row r="11" spans="1:10" ht="15.6" customHeight="1" x14ac:dyDescent="0.2">
      <c r="A11" s="31"/>
      <c r="B11" s="74"/>
      <c r="C11" s="74"/>
      <c r="D11" s="74"/>
      <c r="E11" s="135"/>
      <c r="F11" s="135"/>
      <c r="G11" s="135"/>
      <c r="H11" s="135"/>
      <c r="I11" s="77"/>
      <c r="J11" s="32"/>
    </row>
    <row r="12" spans="1:10" ht="21" customHeight="1" x14ac:dyDescent="0.2">
      <c r="A12" s="112" t="s">
        <v>7</v>
      </c>
      <c r="B12" s="140"/>
      <c r="C12" s="320" t="s">
        <v>494</v>
      </c>
      <c r="D12" s="321"/>
      <c r="E12" s="146"/>
      <c r="F12" s="135"/>
      <c r="G12" s="135"/>
      <c r="H12" s="135"/>
      <c r="I12" s="77"/>
      <c r="J12" s="32"/>
    </row>
    <row r="13" spans="1:10" ht="10.9" customHeight="1" x14ac:dyDescent="0.2">
      <c r="A13" s="76"/>
      <c r="B13" s="77"/>
      <c r="C13" s="74"/>
      <c r="D13" s="74"/>
      <c r="E13" s="111"/>
      <c r="F13" s="111"/>
      <c r="G13" s="111"/>
      <c r="H13" s="111"/>
      <c r="I13" s="74"/>
      <c r="J13" s="33"/>
    </row>
    <row r="14" spans="1:10" ht="22.9" customHeight="1" x14ac:dyDescent="0.2">
      <c r="A14" s="112" t="s">
        <v>8</v>
      </c>
      <c r="B14" s="141"/>
      <c r="C14" s="320" t="s">
        <v>495</v>
      </c>
      <c r="D14" s="321"/>
      <c r="E14" s="144"/>
      <c r="F14" s="145"/>
      <c r="G14" s="90" t="s">
        <v>9</v>
      </c>
      <c r="H14" s="322" t="s">
        <v>497</v>
      </c>
      <c r="I14" s="323"/>
      <c r="J14" s="87"/>
    </row>
    <row r="15" spans="1:10" ht="14.45" customHeight="1" x14ac:dyDescent="0.2">
      <c r="A15" s="76"/>
      <c r="B15" s="77"/>
      <c r="C15" s="74"/>
      <c r="D15" s="74"/>
      <c r="E15" s="111"/>
      <c r="F15" s="111"/>
      <c r="G15" s="111"/>
      <c r="H15" s="111"/>
      <c r="I15" s="74"/>
      <c r="J15" s="33"/>
    </row>
    <row r="16" spans="1:10" ht="13.15" customHeight="1" x14ac:dyDescent="0.2">
      <c r="A16" s="112" t="s">
        <v>10</v>
      </c>
      <c r="B16" s="141"/>
      <c r="C16" s="320" t="s">
        <v>496</v>
      </c>
      <c r="D16" s="321"/>
      <c r="E16" s="83"/>
      <c r="F16" s="83"/>
      <c r="G16" s="83"/>
      <c r="H16" s="83"/>
      <c r="I16" s="83"/>
      <c r="J16" s="87"/>
    </row>
    <row r="17" spans="1:10" ht="14.45" customHeight="1" x14ac:dyDescent="0.2">
      <c r="A17" s="147"/>
      <c r="B17" s="148"/>
      <c r="C17" s="148"/>
      <c r="D17" s="148"/>
      <c r="E17" s="148"/>
      <c r="F17" s="148"/>
      <c r="G17" s="148"/>
      <c r="H17" s="148"/>
      <c r="I17" s="148"/>
      <c r="J17" s="149"/>
    </row>
    <row r="18" spans="1:10" x14ac:dyDescent="0.2">
      <c r="A18" s="139" t="s">
        <v>11</v>
      </c>
      <c r="B18" s="140"/>
      <c r="C18" s="324" t="s">
        <v>498</v>
      </c>
      <c r="D18" s="325"/>
      <c r="E18" s="325"/>
      <c r="F18" s="325"/>
      <c r="G18" s="325"/>
      <c r="H18" s="325"/>
      <c r="I18" s="325"/>
      <c r="J18" s="326"/>
    </row>
    <row r="19" spans="1:10" ht="14.25" x14ac:dyDescent="0.2">
      <c r="A19" s="31"/>
      <c r="B19" s="74"/>
      <c r="C19" s="89"/>
      <c r="D19" s="74"/>
      <c r="E19" s="111"/>
      <c r="F19" s="111"/>
      <c r="G19" s="111"/>
      <c r="H19" s="111"/>
      <c r="I19" s="74"/>
      <c r="J19" s="33"/>
    </row>
    <row r="20" spans="1:10" ht="14.25" x14ac:dyDescent="0.2">
      <c r="A20" s="139" t="s">
        <v>12</v>
      </c>
      <c r="B20" s="140"/>
      <c r="C20" s="322">
        <v>10000</v>
      </c>
      <c r="D20" s="323"/>
      <c r="E20" s="111"/>
      <c r="F20" s="111"/>
      <c r="G20" s="324" t="s">
        <v>499</v>
      </c>
      <c r="H20" s="325"/>
      <c r="I20" s="325"/>
      <c r="J20" s="326"/>
    </row>
    <row r="21" spans="1:10" ht="14.25" x14ac:dyDescent="0.2">
      <c r="A21" s="31"/>
      <c r="B21" s="74"/>
      <c r="C21" s="74"/>
      <c r="D21" s="74"/>
      <c r="E21" s="111"/>
      <c r="F21" s="111"/>
      <c r="G21" s="111"/>
      <c r="H21" s="111"/>
      <c r="I21" s="74"/>
      <c r="J21" s="33"/>
    </row>
    <row r="22" spans="1:10" x14ac:dyDescent="0.2">
      <c r="A22" s="139" t="s">
        <v>13</v>
      </c>
      <c r="B22" s="140"/>
      <c r="C22" s="324" t="s">
        <v>500</v>
      </c>
      <c r="D22" s="325"/>
      <c r="E22" s="325"/>
      <c r="F22" s="325"/>
      <c r="G22" s="325"/>
      <c r="H22" s="325"/>
      <c r="I22" s="325"/>
      <c r="J22" s="326"/>
    </row>
    <row r="23" spans="1:10" ht="14.25" x14ac:dyDescent="0.2">
      <c r="A23" s="31"/>
      <c r="B23" s="74"/>
      <c r="C23" s="74"/>
      <c r="D23" s="74"/>
      <c r="E23" s="111"/>
      <c r="F23" s="111"/>
      <c r="G23" s="111"/>
      <c r="H23" s="111"/>
      <c r="I23" s="74"/>
      <c r="J23" s="33"/>
    </row>
    <row r="24" spans="1:10" ht="14.25" x14ac:dyDescent="0.2">
      <c r="A24" s="139" t="s">
        <v>14</v>
      </c>
      <c r="B24" s="140"/>
      <c r="C24" s="327" t="s">
        <v>501</v>
      </c>
      <c r="D24" s="328"/>
      <c r="E24" s="328"/>
      <c r="F24" s="328"/>
      <c r="G24" s="328"/>
      <c r="H24" s="328"/>
      <c r="I24" s="328"/>
      <c r="J24" s="329"/>
    </row>
    <row r="25" spans="1:10" ht="14.25" x14ac:dyDescent="0.2">
      <c r="A25" s="31"/>
      <c r="B25" s="74"/>
      <c r="C25" s="89"/>
      <c r="D25" s="74"/>
      <c r="E25" s="111"/>
      <c r="F25" s="111"/>
      <c r="G25" s="111"/>
      <c r="H25" s="111"/>
      <c r="I25" s="74"/>
      <c r="J25" s="33"/>
    </row>
    <row r="26" spans="1:10" ht="14.25" x14ac:dyDescent="0.2">
      <c r="A26" s="139" t="s">
        <v>15</v>
      </c>
      <c r="B26" s="140"/>
      <c r="C26" s="327" t="s">
        <v>502</v>
      </c>
      <c r="D26" s="328"/>
      <c r="E26" s="328"/>
      <c r="F26" s="328"/>
      <c r="G26" s="328"/>
      <c r="H26" s="328"/>
      <c r="I26" s="328"/>
      <c r="J26" s="329"/>
    </row>
    <row r="27" spans="1:10" ht="13.9" customHeight="1" x14ac:dyDescent="0.2">
      <c r="A27" s="31"/>
      <c r="B27" s="74"/>
      <c r="C27" s="89"/>
      <c r="D27" s="74"/>
      <c r="E27" s="111"/>
      <c r="F27" s="111"/>
      <c r="G27" s="111"/>
      <c r="H27" s="111"/>
      <c r="I27" s="74"/>
      <c r="J27" s="33"/>
    </row>
    <row r="28" spans="1:10" ht="22.9" customHeight="1" x14ac:dyDescent="0.2">
      <c r="A28" s="112" t="s">
        <v>16</v>
      </c>
      <c r="B28" s="140"/>
      <c r="C28" s="330">
        <v>752</v>
      </c>
      <c r="D28" s="34"/>
      <c r="E28" s="119"/>
      <c r="F28" s="119"/>
      <c r="G28" s="119"/>
      <c r="H28" s="119"/>
      <c r="I28" s="153"/>
      <c r="J28" s="154"/>
    </row>
    <row r="29" spans="1:10" ht="14.25" x14ac:dyDescent="0.2">
      <c r="A29" s="31"/>
      <c r="B29" s="74"/>
      <c r="C29" s="74"/>
      <c r="D29" s="74"/>
      <c r="E29" s="111"/>
      <c r="F29" s="111"/>
      <c r="G29" s="111"/>
      <c r="H29" s="111"/>
      <c r="I29" s="74"/>
      <c r="J29" s="33"/>
    </row>
    <row r="30" spans="1:10" ht="15" x14ac:dyDescent="0.2">
      <c r="A30" s="139" t="s">
        <v>17</v>
      </c>
      <c r="B30" s="140"/>
      <c r="C30" s="331" t="s">
        <v>503</v>
      </c>
      <c r="D30" s="155" t="s">
        <v>18</v>
      </c>
      <c r="E30" s="123"/>
      <c r="F30" s="123"/>
      <c r="G30" s="123"/>
      <c r="H30" s="96" t="s">
        <v>19</v>
      </c>
      <c r="I30" s="97" t="s">
        <v>20</v>
      </c>
      <c r="J30" s="98"/>
    </row>
    <row r="31" spans="1:10" x14ac:dyDescent="0.2">
      <c r="A31" s="139"/>
      <c r="B31" s="140"/>
      <c r="C31" s="35"/>
      <c r="D31" s="86"/>
      <c r="E31" s="145"/>
      <c r="F31" s="145"/>
      <c r="G31" s="145"/>
      <c r="H31" s="145"/>
      <c r="I31" s="156"/>
      <c r="J31" s="157"/>
    </row>
    <row r="32" spans="1:10" x14ac:dyDescent="0.2">
      <c r="A32" s="139" t="s">
        <v>21</v>
      </c>
      <c r="B32" s="140"/>
      <c r="C32" s="60" t="s">
        <v>504</v>
      </c>
      <c r="D32" s="155" t="s">
        <v>22</v>
      </c>
      <c r="E32" s="123"/>
      <c r="F32" s="123"/>
      <c r="G32" s="123"/>
      <c r="H32" s="99" t="s">
        <v>23</v>
      </c>
      <c r="I32" s="100" t="s">
        <v>24</v>
      </c>
      <c r="J32" s="101"/>
    </row>
    <row r="33" spans="1:10" ht="14.25" x14ac:dyDescent="0.2">
      <c r="A33" s="31"/>
      <c r="B33" s="74"/>
      <c r="C33" s="74"/>
      <c r="D33" s="74"/>
      <c r="E33" s="111"/>
      <c r="F33" s="111"/>
      <c r="G33" s="111"/>
      <c r="H33" s="111"/>
      <c r="I33" s="74"/>
      <c r="J33" s="33"/>
    </row>
    <row r="34" spans="1:10" x14ac:dyDescent="0.2">
      <c r="A34" s="155" t="s">
        <v>25</v>
      </c>
      <c r="B34" s="123"/>
      <c r="C34" s="123"/>
      <c r="D34" s="123"/>
      <c r="E34" s="123" t="s">
        <v>26</v>
      </c>
      <c r="F34" s="123"/>
      <c r="G34" s="123"/>
      <c r="H34" s="123"/>
      <c r="I34" s="123"/>
      <c r="J34" s="36" t="s">
        <v>27</v>
      </c>
    </row>
    <row r="35" spans="1:10" ht="14.25" x14ac:dyDescent="0.2">
      <c r="A35" s="31"/>
      <c r="B35" s="74"/>
      <c r="C35" s="74"/>
      <c r="D35" s="74"/>
      <c r="E35" s="111"/>
      <c r="F35" s="111"/>
      <c r="G35" s="111"/>
      <c r="H35" s="111"/>
      <c r="I35" s="74"/>
      <c r="J35" s="85"/>
    </row>
    <row r="36" spans="1:10" x14ac:dyDescent="0.2">
      <c r="A36" s="158"/>
      <c r="B36" s="159"/>
      <c r="C36" s="159"/>
      <c r="D36" s="159"/>
      <c r="E36" s="158"/>
      <c r="F36" s="159"/>
      <c r="G36" s="159"/>
      <c r="H36" s="159"/>
      <c r="I36" s="161"/>
      <c r="J36" s="75"/>
    </row>
    <row r="37" spans="1:10" ht="14.25" x14ac:dyDescent="0.2">
      <c r="A37" s="31"/>
      <c r="B37" s="74"/>
      <c r="C37" s="89"/>
      <c r="D37" s="163"/>
      <c r="E37" s="163"/>
      <c r="F37" s="163"/>
      <c r="G37" s="163"/>
      <c r="H37" s="163"/>
      <c r="I37" s="163"/>
      <c r="J37" s="33"/>
    </row>
    <row r="38" spans="1:10" x14ac:dyDescent="0.2">
      <c r="A38" s="158"/>
      <c r="B38" s="159"/>
      <c r="C38" s="159"/>
      <c r="D38" s="161"/>
      <c r="E38" s="158"/>
      <c r="F38" s="159"/>
      <c r="G38" s="159"/>
      <c r="H38" s="159"/>
      <c r="I38" s="161"/>
      <c r="J38" s="60"/>
    </row>
    <row r="39" spans="1:10" ht="14.25" x14ac:dyDescent="0.2">
      <c r="A39" s="31"/>
      <c r="B39" s="74"/>
      <c r="C39" s="89"/>
      <c r="D39" s="88"/>
      <c r="E39" s="163"/>
      <c r="F39" s="163"/>
      <c r="G39" s="163"/>
      <c r="H39" s="163"/>
      <c r="I39" s="77"/>
      <c r="J39" s="33"/>
    </row>
    <row r="40" spans="1:10" x14ac:dyDescent="0.2">
      <c r="A40" s="158"/>
      <c r="B40" s="159"/>
      <c r="C40" s="159"/>
      <c r="D40" s="161"/>
      <c r="E40" s="158"/>
      <c r="F40" s="159"/>
      <c r="G40" s="159"/>
      <c r="H40" s="159"/>
      <c r="I40" s="161"/>
      <c r="J40" s="60"/>
    </row>
    <row r="41" spans="1:10" ht="14.25" x14ac:dyDescent="0.2">
      <c r="A41" s="31"/>
      <c r="B41" s="74"/>
      <c r="C41" s="89"/>
      <c r="D41" s="88"/>
      <c r="E41" s="163"/>
      <c r="F41" s="163"/>
      <c r="G41" s="163"/>
      <c r="H41" s="163"/>
      <c r="I41" s="77"/>
      <c r="J41" s="33"/>
    </row>
    <row r="42" spans="1:10" x14ac:dyDescent="0.2">
      <c r="A42" s="158"/>
      <c r="B42" s="159"/>
      <c r="C42" s="159"/>
      <c r="D42" s="161"/>
      <c r="E42" s="158"/>
      <c r="F42" s="159"/>
      <c r="G42" s="159"/>
      <c r="H42" s="159"/>
      <c r="I42" s="161"/>
      <c r="J42" s="60"/>
    </row>
    <row r="43" spans="1:10" ht="14.25" x14ac:dyDescent="0.2">
      <c r="A43" s="37"/>
      <c r="B43" s="89"/>
      <c r="C43" s="162"/>
      <c r="D43" s="162"/>
      <c r="E43" s="111"/>
      <c r="F43" s="111"/>
      <c r="G43" s="162"/>
      <c r="H43" s="162"/>
      <c r="I43" s="162"/>
      <c r="J43" s="33"/>
    </row>
    <row r="44" spans="1:10" x14ac:dyDescent="0.2">
      <c r="A44" s="158"/>
      <c r="B44" s="159"/>
      <c r="C44" s="159"/>
      <c r="D44" s="161"/>
      <c r="E44" s="158"/>
      <c r="F44" s="159"/>
      <c r="G44" s="159"/>
      <c r="H44" s="159"/>
      <c r="I44" s="161"/>
      <c r="J44" s="60"/>
    </row>
    <row r="45" spans="1:10" ht="14.25" x14ac:dyDescent="0.2">
      <c r="A45" s="37"/>
      <c r="B45" s="89"/>
      <c r="C45" s="89"/>
      <c r="D45" s="74"/>
      <c r="E45" s="160"/>
      <c r="F45" s="160"/>
      <c r="G45" s="162"/>
      <c r="H45" s="162"/>
      <c r="I45" s="74"/>
      <c r="J45" s="33"/>
    </row>
    <row r="46" spans="1:10" x14ac:dyDescent="0.2">
      <c r="A46" s="158"/>
      <c r="B46" s="159"/>
      <c r="C46" s="159"/>
      <c r="D46" s="161"/>
      <c r="E46" s="158"/>
      <c r="F46" s="159"/>
      <c r="G46" s="159"/>
      <c r="H46" s="159"/>
      <c r="I46" s="161"/>
      <c r="J46" s="60"/>
    </row>
    <row r="47" spans="1:10" ht="14.25" x14ac:dyDescent="0.2">
      <c r="A47" s="37"/>
      <c r="B47" s="89"/>
      <c r="C47" s="89"/>
      <c r="D47" s="74"/>
      <c r="E47" s="111"/>
      <c r="F47" s="111"/>
      <c r="G47" s="162"/>
      <c r="H47" s="162"/>
      <c r="I47" s="74"/>
      <c r="J47" s="102" t="s">
        <v>28</v>
      </c>
    </row>
    <row r="48" spans="1:10" ht="14.25" x14ac:dyDescent="0.2">
      <c r="A48" s="37"/>
      <c r="B48" s="89"/>
      <c r="C48" s="89"/>
      <c r="D48" s="74"/>
      <c r="E48" s="111"/>
      <c r="F48" s="111"/>
      <c r="G48" s="162"/>
      <c r="H48" s="162"/>
      <c r="I48" s="74"/>
      <c r="J48" s="102" t="s">
        <v>29</v>
      </c>
    </row>
    <row r="49" spans="1:10" ht="14.45" customHeight="1" x14ac:dyDescent="0.2">
      <c r="A49" s="112" t="s">
        <v>30</v>
      </c>
      <c r="B49" s="113"/>
      <c r="C49" s="142" t="s">
        <v>505</v>
      </c>
      <c r="D49" s="143"/>
      <c r="E49" s="164" t="s">
        <v>31</v>
      </c>
      <c r="F49" s="165"/>
      <c r="G49" s="150"/>
      <c r="H49" s="151"/>
      <c r="I49" s="151"/>
      <c r="J49" s="152"/>
    </row>
    <row r="50" spans="1:10" ht="14.25" x14ac:dyDescent="0.2">
      <c r="A50" s="37"/>
      <c r="B50" s="89"/>
      <c r="C50" s="162"/>
      <c r="D50" s="162"/>
      <c r="E50" s="111"/>
      <c r="F50" s="111"/>
      <c r="G50" s="117" t="s">
        <v>32</v>
      </c>
      <c r="H50" s="117"/>
      <c r="I50" s="117"/>
      <c r="J50" s="38"/>
    </row>
    <row r="51" spans="1:10" ht="13.9" customHeight="1" x14ac:dyDescent="0.2">
      <c r="A51" s="112" t="s">
        <v>33</v>
      </c>
      <c r="B51" s="113"/>
      <c r="C51" s="150" t="s">
        <v>506</v>
      </c>
      <c r="D51" s="151"/>
      <c r="E51" s="151"/>
      <c r="F51" s="151"/>
      <c r="G51" s="151"/>
      <c r="H51" s="151"/>
      <c r="I51" s="151"/>
      <c r="J51" s="152"/>
    </row>
    <row r="52" spans="1:10" ht="14.25" x14ac:dyDescent="0.2">
      <c r="A52" s="31"/>
      <c r="B52" s="74"/>
      <c r="C52" s="119" t="s">
        <v>34</v>
      </c>
      <c r="D52" s="119"/>
      <c r="E52" s="119"/>
      <c r="F52" s="119"/>
      <c r="G52" s="119"/>
      <c r="H52" s="119"/>
      <c r="I52" s="119"/>
      <c r="J52" s="33"/>
    </row>
    <row r="53" spans="1:10" ht="14.25" x14ac:dyDescent="0.2">
      <c r="A53" s="112" t="s">
        <v>35</v>
      </c>
      <c r="B53" s="113"/>
      <c r="C53" s="120"/>
      <c r="D53" s="121"/>
      <c r="E53" s="122"/>
      <c r="F53" s="111"/>
      <c r="G53" s="111"/>
      <c r="H53" s="123"/>
      <c r="I53" s="123"/>
      <c r="J53" s="124"/>
    </row>
    <row r="54" spans="1:10" ht="14.25" x14ac:dyDescent="0.2">
      <c r="A54" s="31"/>
      <c r="B54" s="74"/>
      <c r="C54" s="89"/>
      <c r="D54" s="74"/>
      <c r="E54" s="111"/>
      <c r="F54" s="111"/>
      <c r="G54" s="111"/>
      <c r="H54" s="111"/>
      <c r="I54" s="74"/>
      <c r="J54" s="33"/>
    </row>
    <row r="55" spans="1:10" ht="14.45" customHeight="1" x14ac:dyDescent="0.2">
      <c r="A55" s="112" t="s">
        <v>36</v>
      </c>
      <c r="B55" s="113"/>
      <c r="C55" s="114"/>
      <c r="D55" s="115"/>
      <c r="E55" s="115"/>
      <c r="F55" s="115"/>
      <c r="G55" s="115"/>
      <c r="H55" s="115"/>
      <c r="I55" s="115"/>
      <c r="J55" s="116"/>
    </row>
    <row r="56" spans="1:10" ht="14.25" x14ac:dyDescent="0.2">
      <c r="A56" s="31"/>
      <c r="B56" s="74"/>
      <c r="C56" s="74"/>
      <c r="D56" s="74"/>
      <c r="E56" s="111"/>
      <c r="F56" s="111"/>
      <c r="G56" s="111"/>
      <c r="H56" s="111"/>
      <c r="I56" s="74"/>
      <c r="J56" s="33"/>
    </row>
    <row r="57" spans="1:10" ht="14.25" x14ac:dyDescent="0.2">
      <c r="A57" s="112" t="s">
        <v>37</v>
      </c>
      <c r="B57" s="113"/>
      <c r="C57" s="114"/>
      <c r="D57" s="115"/>
      <c r="E57" s="115"/>
      <c r="F57" s="115"/>
      <c r="G57" s="115"/>
      <c r="H57" s="115"/>
      <c r="I57" s="115"/>
      <c r="J57" s="116"/>
    </row>
    <row r="58" spans="1:10" ht="14.45" customHeight="1" x14ac:dyDescent="0.2">
      <c r="A58" s="31"/>
      <c r="B58" s="74"/>
      <c r="C58" s="117" t="s">
        <v>38</v>
      </c>
      <c r="D58" s="117"/>
      <c r="E58" s="117"/>
      <c r="F58" s="117"/>
      <c r="G58" s="74"/>
      <c r="H58" s="74"/>
      <c r="I58" s="74"/>
      <c r="J58" s="33"/>
    </row>
    <row r="59" spans="1:10" ht="14.25" x14ac:dyDescent="0.2">
      <c r="A59" s="112" t="s">
        <v>39</v>
      </c>
      <c r="B59" s="113"/>
      <c r="C59" s="114"/>
      <c r="D59" s="115"/>
      <c r="E59" s="115"/>
      <c r="F59" s="115"/>
      <c r="G59" s="115"/>
      <c r="H59" s="115"/>
      <c r="I59" s="115"/>
      <c r="J59" s="116"/>
    </row>
    <row r="60" spans="1:10" ht="14.45" customHeight="1" x14ac:dyDescent="0.2">
      <c r="A60" s="39"/>
      <c r="B60" s="40"/>
      <c r="C60" s="118" t="s">
        <v>40</v>
      </c>
      <c r="D60" s="118"/>
      <c r="E60" s="118"/>
      <c r="F60" s="118"/>
      <c r="G60" s="118"/>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10" zoomScaleNormal="100" workbookViewId="0">
      <selection activeCell="J137" sqref="J137"/>
    </sheetView>
  </sheetViews>
  <sheetFormatPr defaultColWidth="8.85546875" defaultRowHeight="12.75" x14ac:dyDescent="0.2"/>
  <cols>
    <col min="8" max="9" width="16.7109375" style="59" customWidth="1"/>
    <col min="10" max="10" width="10.28515625" bestFit="1" customWidth="1"/>
  </cols>
  <sheetData>
    <row r="1" spans="1:9" x14ac:dyDescent="0.2">
      <c r="A1" s="191" t="s">
        <v>41</v>
      </c>
      <c r="B1" s="192"/>
      <c r="C1" s="192"/>
      <c r="D1" s="192"/>
      <c r="E1" s="192"/>
      <c r="F1" s="192"/>
      <c r="G1" s="192"/>
      <c r="H1" s="192"/>
      <c r="I1" s="192"/>
    </row>
    <row r="2" spans="1:9" x14ac:dyDescent="0.2">
      <c r="A2" s="193" t="s">
        <v>507</v>
      </c>
      <c r="B2" s="194"/>
      <c r="C2" s="194"/>
      <c r="D2" s="194"/>
      <c r="E2" s="194"/>
      <c r="F2" s="194"/>
      <c r="G2" s="194"/>
      <c r="H2" s="194"/>
      <c r="I2" s="194"/>
    </row>
    <row r="3" spans="1:9" x14ac:dyDescent="0.2">
      <c r="A3" s="195" t="s">
        <v>491</v>
      </c>
      <c r="B3" s="195"/>
      <c r="C3" s="195"/>
      <c r="D3" s="195"/>
      <c r="E3" s="195"/>
      <c r="F3" s="195"/>
      <c r="G3" s="195"/>
      <c r="H3" s="195"/>
      <c r="I3" s="195"/>
    </row>
    <row r="4" spans="1:9" x14ac:dyDescent="0.2">
      <c r="A4" s="199" t="s">
        <v>508</v>
      </c>
      <c r="B4" s="200"/>
      <c r="C4" s="200"/>
      <c r="D4" s="200"/>
      <c r="E4" s="200"/>
      <c r="F4" s="200"/>
      <c r="G4" s="200"/>
      <c r="H4" s="200"/>
      <c r="I4" s="201"/>
    </row>
    <row r="5" spans="1:9" ht="34.5" thickBot="1" x14ac:dyDescent="0.25">
      <c r="A5" s="205" t="s">
        <v>42</v>
      </c>
      <c r="B5" s="206"/>
      <c r="C5" s="206"/>
      <c r="D5" s="206"/>
      <c r="E5" s="206"/>
      <c r="F5" s="207"/>
      <c r="G5" s="24" t="s">
        <v>43</v>
      </c>
      <c r="H5" s="54" t="s">
        <v>44</v>
      </c>
      <c r="I5" s="55" t="s">
        <v>45</v>
      </c>
    </row>
    <row r="6" spans="1:9" x14ac:dyDescent="0.2">
      <c r="A6" s="202">
        <v>1</v>
      </c>
      <c r="B6" s="203"/>
      <c r="C6" s="203"/>
      <c r="D6" s="203"/>
      <c r="E6" s="203"/>
      <c r="F6" s="204"/>
      <c r="G6" s="25">
        <v>2</v>
      </c>
      <c r="H6" s="26">
        <v>3</v>
      </c>
      <c r="I6" s="26">
        <v>4</v>
      </c>
    </row>
    <row r="7" spans="1:9" x14ac:dyDescent="0.2">
      <c r="A7" s="208"/>
      <c r="B7" s="208"/>
      <c r="C7" s="208"/>
      <c r="D7" s="208"/>
      <c r="E7" s="208"/>
      <c r="F7" s="208"/>
      <c r="G7" s="208"/>
      <c r="H7" s="208"/>
      <c r="I7" s="209"/>
    </row>
    <row r="8" spans="1:9" ht="12.75" customHeight="1" x14ac:dyDescent="0.2">
      <c r="A8" s="210" t="s">
        <v>46</v>
      </c>
      <c r="B8" s="211"/>
      <c r="C8" s="211"/>
      <c r="D8" s="211"/>
      <c r="E8" s="211"/>
      <c r="F8" s="212"/>
      <c r="G8" s="15">
        <v>1</v>
      </c>
      <c r="H8" s="56">
        <v>0</v>
      </c>
      <c r="I8" s="56">
        <v>0</v>
      </c>
    </row>
    <row r="9" spans="1:9" ht="12.75" customHeight="1" x14ac:dyDescent="0.2">
      <c r="A9" s="180" t="s">
        <v>47</v>
      </c>
      <c r="B9" s="181"/>
      <c r="C9" s="181"/>
      <c r="D9" s="181"/>
      <c r="E9" s="181"/>
      <c r="F9" s="182"/>
      <c r="G9" s="16">
        <v>2</v>
      </c>
      <c r="H9" s="57">
        <f>H10+H17+H27+H38+H43</f>
        <v>30014430</v>
      </c>
      <c r="I9" s="57">
        <f>I10+I17+I27+I38+I43</f>
        <v>30957492</v>
      </c>
    </row>
    <row r="10" spans="1:9" ht="12.75" customHeight="1" x14ac:dyDescent="0.2">
      <c r="A10" s="196" t="s">
        <v>48</v>
      </c>
      <c r="B10" s="197"/>
      <c r="C10" s="197"/>
      <c r="D10" s="197"/>
      <c r="E10" s="197"/>
      <c r="F10" s="198"/>
      <c r="G10" s="16">
        <v>3</v>
      </c>
      <c r="H10" s="57">
        <f>H11+H12+H13+H14+H15+H16</f>
        <v>5113644</v>
      </c>
      <c r="I10" s="57">
        <f>I11+I12+I13+I14+I15+I16</f>
        <v>7881408</v>
      </c>
    </row>
    <row r="11" spans="1:9" ht="12.75" customHeight="1" x14ac:dyDescent="0.2">
      <c r="A11" s="188" t="s">
        <v>49</v>
      </c>
      <c r="B11" s="189"/>
      <c r="C11" s="189"/>
      <c r="D11" s="189"/>
      <c r="E11" s="189"/>
      <c r="F11" s="190"/>
      <c r="G11" s="15">
        <v>4</v>
      </c>
      <c r="H11" s="56">
        <v>1192430</v>
      </c>
      <c r="I11" s="56">
        <v>1742199</v>
      </c>
    </row>
    <row r="12" spans="1:9" ht="23.45" customHeight="1" x14ac:dyDescent="0.2">
      <c r="A12" s="188" t="s">
        <v>50</v>
      </c>
      <c r="B12" s="189"/>
      <c r="C12" s="189"/>
      <c r="D12" s="189"/>
      <c r="E12" s="189"/>
      <c r="F12" s="190"/>
      <c r="G12" s="15">
        <v>5</v>
      </c>
      <c r="H12" s="56">
        <v>710608</v>
      </c>
      <c r="I12" s="56">
        <v>794103</v>
      </c>
    </row>
    <row r="13" spans="1:9" ht="12.75" customHeight="1" x14ac:dyDescent="0.2">
      <c r="A13" s="188" t="s">
        <v>51</v>
      </c>
      <c r="B13" s="189"/>
      <c r="C13" s="189"/>
      <c r="D13" s="189"/>
      <c r="E13" s="189"/>
      <c r="F13" s="190"/>
      <c r="G13" s="15">
        <v>6</v>
      </c>
      <c r="H13" s="56">
        <v>2320685</v>
      </c>
      <c r="I13" s="56">
        <v>3902202</v>
      </c>
    </row>
    <row r="14" spans="1:9" ht="12.75" customHeight="1" x14ac:dyDescent="0.2">
      <c r="A14" s="188" t="s">
        <v>52</v>
      </c>
      <c r="B14" s="189"/>
      <c r="C14" s="189"/>
      <c r="D14" s="189"/>
      <c r="E14" s="189"/>
      <c r="F14" s="190"/>
      <c r="G14" s="15">
        <v>7</v>
      </c>
      <c r="H14" s="56">
        <v>0</v>
      </c>
      <c r="I14" s="56">
        <v>0</v>
      </c>
    </row>
    <row r="15" spans="1:9" ht="12.75" customHeight="1" x14ac:dyDescent="0.2">
      <c r="A15" s="188" t="s">
        <v>53</v>
      </c>
      <c r="B15" s="189"/>
      <c r="C15" s="189"/>
      <c r="D15" s="189"/>
      <c r="E15" s="189"/>
      <c r="F15" s="190"/>
      <c r="G15" s="15">
        <v>8</v>
      </c>
      <c r="H15" s="56">
        <v>889921</v>
      </c>
      <c r="I15" s="56">
        <v>119565</v>
      </c>
    </row>
    <row r="16" spans="1:9" ht="12.75" customHeight="1" x14ac:dyDescent="0.2">
      <c r="A16" s="188" t="s">
        <v>54</v>
      </c>
      <c r="B16" s="189"/>
      <c r="C16" s="189"/>
      <c r="D16" s="189"/>
      <c r="E16" s="189"/>
      <c r="F16" s="190"/>
      <c r="G16" s="15">
        <v>9</v>
      </c>
      <c r="H16" s="56">
        <v>0</v>
      </c>
      <c r="I16" s="56">
        <v>1323339</v>
      </c>
    </row>
    <row r="17" spans="1:9" ht="12.75" customHeight="1" x14ac:dyDescent="0.2">
      <c r="A17" s="196" t="s">
        <v>55</v>
      </c>
      <c r="B17" s="197"/>
      <c r="C17" s="197"/>
      <c r="D17" s="197"/>
      <c r="E17" s="197"/>
      <c r="F17" s="198"/>
      <c r="G17" s="16">
        <v>10</v>
      </c>
      <c r="H17" s="57">
        <f>H18+H19+H20+H21+H22+H23+H24+H25+H26</f>
        <v>6569955</v>
      </c>
      <c r="I17" s="57">
        <f>I18+I19+I20+I21+I22+I23+I24+I25+I26</f>
        <v>9369409</v>
      </c>
    </row>
    <row r="18" spans="1:9" ht="12.75" customHeight="1" x14ac:dyDescent="0.2">
      <c r="A18" s="188" t="s">
        <v>56</v>
      </c>
      <c r="B18" s="189"/>
      <c r="C18" s="189"/>
      <c r="D18" s="189"/>
      <c r="E18" s="189"/>
      <c r="F18" s="190"/>
      <c r="G18" s="15">
        <v>11</v>
      </c>
      <c r="H18" s="56">
        <v>1731990</v>
      </c>
      <c r="I18" s="56">
        <v>2359528</v>
      </c>
    </row>
    <row r="19" spans="1:9" ht="12.75" customHeight="1" x14ac:dyDescent="0.2">
      <c r="A19" s="188" t="s">
        <v>57</v>
      </c>
      <c r="B19" s="189"/>
      <c r="C19" s="189"/>
      <c r="D19" s="189"/>
      <c r="E19" s="189"/>
      <c r="F19" s="190"/>
      <c r="G19" s="15">
        <v>12</v>
      </c>
      <c r="H19" s="56">
        <v>3015688</v>
      </c>
      <c r="I19" s="56">
        <v>4835835</v>
      </c>
    </row>
    <row r="20" spans="1:9" ht="12.75" customHeight="1" x14ac:dyDescent="0.2">
      <c r="A20" s="188" t="s">
        <v>58</v>
      </c>
      <c r="B20" s="189"/>
      <c r="C20" s="189"/>
      <c r="D20" s="189"/>
      <c r="E20" s="189"/>
      <c r="F20" s="190"/>
      <c r="G20" s="15">
        <v>13</v>
      </c>
      <c r="H20" s="56">
        <v>671780</v>
      </c>
      <c r="I20" s="56">
        <v>1015457</v>
      </c>
    </row>
    <row r="21" spans="1:9" ht="12.75" customHeight="1" x14ac:dyDescent="0.2">
      <c r="A21" s="188" t="s">
        <v>59</v>
      </c>
      <c r="B21" s="189"/>
      <c r="C21" s="189"/>
      <c r="D21" s="189"/>
      <c r="E21" s="189"/>
      <c r="F21" s="190"/>
      <c r="G21" s="15">
        <v>14</v>
      </c>
      <c r="H21" s="56">
        <v>1149713</v>
      </c>
      <c r="I21" s="56">
        <v>1158589</v>
      </c>
    </row>
    <row r="22" spans="1:9" ht="12.75" customHeight="1" x14ac:dyDescent="0.2">
      <c r="A22" s="188" t="s">
        <v>60</v>
      </c>
      <c r="B22" s="189"/>
      <c r="C22" s="189"/>
      <c r="D22" s="189"/>
      <c r="E22" s="189"/>
      <c r="F22" s="190"/>
      <c r="G22" s="15">
        <v>15</v>
      </c>
      <c r="H22" s="56">
        <v>0</v>
      </c>
      <c r="I22" s="56">
        <v>0</v>
      </c>
    </row>
    <row r="23" spans="1:9" ht="12.75" customHeight="1" x14ac:dyDescent="0.2">
      <c r="A23" s="188" t="s">
        <v>61</v>
      </c>
      <c r="B23" s="189"/>
      <c r="C23" s="189"/>
      <c r="D23" s="189"/>
      <c r="E23" s="189"/>
      <c r="F23" s="190"/>
      <c r="G23" s="15">
        <v>16</v>
      </c>
      <c r="H23" s="56">
        <v>0</v>
      </c>
      <c r="I23" s="56">
        <v>0</v>
      </c>
    </row>
    <row r="24" spans="1:9" ht="12.75" customHeight="1" x14ac:dyDescent="0.2">
      <c r="A24" s="188" t="s">
        <v>62</v>
      </c>
      <c r="B24" s="189"/>
      <c r="C24" s="189"/>
      <c r="D24" s="189"/>
      <c r="E24" s="189"/>
      <c r="F24" s="190"/>
      <c r="G24" s="15">
        <v>17</v>
      </c>
      <c r="H24" s="56">
        <v>784</v>
      </c>
      <c r="I24" s="56">
        <v>0</v>
      </c>
    </row>
    <row r="25" spans="1:9" ht="12.75" customHeight="1" x14ac:dyDescent="0.2">
      <c r="A25" s="188" t="s">
        <v>63</v>
      </c>
      <c r="B25" s="189"/>
      <c r="C25" s="189"/>
      <c r="D25" s="189"/>
      <c r="E25" s="189"/>
      <c r="F25" s="190"/>
      <c r="G25" s="15">
        <v>18</v>
      </c>
      <c r="H25" s="56">
        <v>0</v>
      </c>
      <c r="I25" s="56">
        <v>0</v>
      </c>
    </row>
    <row r="26" spans="1:9" ht="12.75" customHeight="1" x14ac:dyDescent="0.2">
      <c r="A26" s="188" t="s">
        <v>64</v>
      </c>
      <c r="B26" s="189"/>
      <c r="C26" s="189"/>
      <c r="D26" s="189"/>
      <c r="E26" s="189"/>
      <c r="F26" s="190"/>
      <c r="G26" s="15">
        <v>19</v>
      </c>
      <c r="H26" s="56">
        <v>0</v>
      </c>
      <c r="I26" s="56">
        <v>0</v>
      </c>
    </row>
    <row r="27" spans="1:9" ht="12.75" customHeight="1" x14ac:dyDescent="0.2">
      <c r="A27" s="196" t="s">
        <v>65</v>
      </c>
      <c r="B27" s="197"/>
      <c r="C27" s="197"/>
      <c r="D27" s="197"/>
      <c r="E27" s="197"/>
      <c r="F27" s="198"/>
      <c r="G27" s="16">
        <v>20</v>
      </c>
      <c r="H27" s="57">
        <f>SUM(H28:H37)</f>
        <v>17185820</v>
      </c>
      <c r="I27" s="57">
        <f>SUM(I28:I37)</f>
        <v>12773058</v>
      </c>
    </row>
    <row r="28" spans="1:9" ht="12.75" customHeight="1" x14ac:dyDescent="0.2">
      <c r="A28" s="188" t="s">
        <v>66</v>
      </c>
      <c r="B28" s="189"/>
      <c r="C28" s="189"/>
      <c r="D28" s="189"/>
      <c r="E28" s="189"/>
      <c r="F28" s="190"/>
      <c r="G28" s="15">
        <v>21</v>
      </c>
      <c r="H28" s="56">
        <v>16808086</v>
      </c>
      <c r="I28" s="56">
        <v>12440707</v>
      </c>
    </row>
    <row r="29" spans="1:9" ht="12.75" customHeight="1" x14ac:dyDescent="0.2">
      <c r="A29" s="188" t="s">
        <v>67</v>
      </c>
      <c r="B29" s="189"/>
      <c r="C29" s="189"/>
      <c r="D29" s="189"/>
      <c r="E29" s="189"/>
      <c r="F29" s="190"/>
      <c r="G29" s="15">
        <v>22</v>
      </c>
      <c r="H29" s="56">
        <v>0</v>
      </c>
      <c r="I29" s="56">
        <v>0</v>
      </c>
    </row>
    <row r="30" spans="1:9" ht="12.75" customHeight="1" x14ac:dyDescent="0.2">
      <c r="A30" s="188" t="s">
        <v>68</v>
      </c>
      <c r="B30" s="189"/>
      <c r="C30" s="189"/>
      <c r="D30" s="189"/>
      <c r="E30" s="189"/>
      <c r="F30" s="190"/>
      <c r="G30" s="15">
        <v>23</v>
      </c>
      <c r="H30" s="56">
        <v>56801</v>
      </c>
      <c r="I30" s="56">
        <v>0</v>
      </c>
    </row>
    <row r="31" spans="1:9" ht="24.6" customHeight="1" x14ac:dyDescent="0.2">
      <c r="A31" s="188" t="s">
        <v>69</v>
      </c>
      <c r="B31" s="189"/>
      <c r="C31" s="189"/>
      <c r="D31" s="189"/>
      <c r="E31" s="189"/>
      <c r="F31" s="190"/>
      <c r="G31" s="15">
        <v>24</v>
      </c>
      <c r="H31" s="56">
        <v>266375</v>
      </c>
      <c r="I31" s="56">
        <v>266375</v>
      </c>
    </row>
    <row r="32" spans="1:9" ht="24" customHeight="1" x14ac:dyDescent="0.2">
      <c r="A32" s="188" t="s">
        <v>70</v>
      </c>
      <c r="B32" s="189"/>
      <c r="C32" s="189"/>
      <c r="D32" s="189"/>
      <c r="E32" s="189"/>
      <c r="F32" s="190"/>
      <c r="G32" s="15">
        <v>25</v>
      </c>
      <c r="H32" s="56">
        <v>0</v>
      </c>
      <c r="I32" s="56">
        <v>0</v>
      </c>
    </row>
    <row r="33" spans="1:9" ht="26.45" customHeight="1" x14ac:dyDescent="0.2">
      <c r="A33" s="188" t="s">
        <v>71</v>
      </c>
      <c r="B33" s="189"/>
      <c r="C33" s="189"/>
      <c r="D33" s="189"/>
      <c r="E33" s="189"/>
      <c r="F33" s="190"/>
      <c r="G33" s="15">
        <v>26</v>
      </c>
      <c r="H33" s="56">
        <v>0</v>
      </c>
      <c r="I33" s="56">
        <v>0</v>
      </c>
    </row>
    <row r="34" spans="1:9" ht="12.75" customHeight="1" x14ac:dyDescent="0.2">
      <c r="A34" s="188" t="s">
        <v>72</v>
      </c>
      <c r="B34" s="189"/>
      <c r="C34" s="189"/>
      <c r="D34" s="189"/>
      <c r="E34" s="189"/>
      <c r="F34" s="190"/>
      <c r="G34" s="15">
        <v>27</v>
      </c>
      <c r="H34" s="56">
        <v>0</v>
      </c>
      <c r="I34" s="56">
        <v>0</v>
      </c>
    </row>
    <row r="35" spans="1:9" ht="12.75" customHeight="1" x14ac:dyDescent="0.2">
      <c r="A35" s="188" t="s">
        <v>73</v>
      </c>
      <c r="B35" s="189"/>
      <c r="C35" s="189"/>
      <c r="D35" s="189"/>
      <c r="E35" s="189"/>
      <c r="F35" s="190"/>
      <c r="G35" s="15">
        <v>28</v>
      </c>
      <c r="H35" s="56">
        <v>32582</v>
      </c>
      <c r="I35" s="56">
        <v>44000</v>
      </c>
    </row>
    <row r="36" spans="1:9" ht="12.75" customHeight="1" x14ac:dyDescent="0.2">
      <c r="A36" s="188" t="s">
        <v>74</v>
      </c>
      <c r="B36" s="189"/>
      <c r="C36" s="189"/>
      <c r="D36" s="189"/>
      <c r="E36" s="189"/>
      <c r="F36" s="190"/>
      <c r="G36" s="15">
        <v>29</v>
      </c>
      <c r="H36" s="56">
        <v>0</v>
      </c>
      <c r="I36" s="56">
        <v>0</v>
      </c>
    </row>
    <row r="37" spans="1:9" ht="12.75" customHeight="1" x14ac:dyDescent="0.2">
      <c r="A37" s="188" t="s">
        <v>75</v>
      </c>
      <c r="B37" s="189"/>
      <c r="C37" s="189"/>
      <c r="D37" s="189"/>
      <c r="E37" s="189"/>
      <c r="F37" s="190"/>
      <c r="G37" s="15">
        <v>30</v>
      </c>
      <c r="H37" s="56">
        <v>21976</v>
      </c>
      <c r="I37" s="56">
        <v>21976</v>
      </c>
    </row>
    <row r="38" spans="1:9" ht="12.75" customHeight="1" x14ac:dyDescent="0.2">
      <c r="A38" s="196" t="s">
        <v>76</v>
      </c>
      <c r="B38" s="197"/>
      <c r="C38" s="197"/>
      <c r="D38" s="197"/>
      <c r="E38" s="197"/>
      <c r="F38" s="198"/>
      <c r="G38" s="16">
        <v>31</v>
      </c>
      <c r="H38" s="57">
        <f>H39+H40+H41+H42</f>
        <v>509</v>
      </c>
      <c r="I38" s="57">
        <f>I39+I40+I41+I42</f>
        <v>509</v>
      </c>
    </row>
    <row r="39" spans="1:9" ht="12.75" customHeight="1" x14ac:dyDescent="0.2">
      <c r="A39" s="188" t="s">
        <v>77</v>
      </c>
      <c r="B39" s="189"/>
      <c r="C39" s="189"/>
      <c r="D39" s="189"/>
      <c r="E39" s="189"/>
      <c r="F39" s="190"/>
      <c r="G39" s="15">
        <v>32</v>
      </c>
      <c r="H39" s="56">
        <v>0</v>
      </c>
      <c r="I39" s="56">
        <v>0</v>
      </c>
    </row>
    <row r="40" spans="1:9" ht="21.6" customHeight="1" x14ac:dyDescent="0.2">
      <c r="A40" s="188" t="s">
        <v>78</v>
      </c>
      <c r="B40" s="189"/>
      <c r="C40" s="189"/>
      <c r="D40" s="189"/>
      <c r="E40" s="189"/>
      <c r="F40" s="190"/>
      <c r="G40" s="15">
        <v>33</v>
      </c>
      <c r="H40" s="56">
        <v>0</v>
      </c>
      <c r="I40" s="56">
        <v>0</v>
      </c>
    </row>
    <row r="41" spans="1:9" ht="12.75" customHeight="1" x14ac:dyDescent="0.2">
      <c r="A41" s="188" t="s">
        <v>79</v>
      </c>
      <c r="B41" s="189"/>
      <c r="C41" s="189"/>
      <c r="D41" s="189"/>
      <c r="E41" s="189"/>
      <c r="F41" s="190"/>
      <c r="G41" s="15">
        <v>34</v>
      </c>
      <c r="H41" s="56">
        <v>0</v>
      </c>
      <c r="I41" s="56">
        <v>0</v>
      </c>
    </row>
    <row r="42" spans="1:9" ht="12.75" customHeight="1" x14ac:dyDescent="0.2">
      <c r="A42" s="188" t="s">
        <v>80</v>
      </c>
      <c r="B42" s="189"/>
      <c r="C42" s="189"/>
      <c r="D42" s="189"/>
      <c r="E42" s="189"/>
      <c r="F42" s="190"/>
      <c r="G42" s="15">
        <v>35</v>
      </c>
      <c r="H42" s="56">
        <v>509</v>
      </c>
      <c r="I42" s="56">
        <v>509</v>
      </c>
    </row>
    <row r="43" spans="1:9" ht="12.75" customHeight="1" x14ac:dyDescent="0.2">
      <c r="A43" s="171" t="s">
        <v>81</v>
      </c>
      <c r="B43" s="172"/>
      <c r="C43" s="172"/>
      <c r="D43" s="172"/>
      <c r="E43" s="172"/>
      <c r="F43" s="173"/>
      <c r="G43" s="15">
        <v>36</v>
      </c>
      <c r="H43" s="56">
        <v>1144502</v>
      </c>
      <c r="I43" s="56">
        <v>933108</v>
      </c>
    </row>
    <row r="44" spans="1:9" ht="12.75" customHeight="1" x14ac:dyDescent="0.2">
      <c r="A44" s="180" t="s">
        <v>82</v>
      </c>
      <c r="B44" s="181"/>
      <c r="C44" s="181"/>
      <c r="D44" s="181"/>
      <c r="E44" s="181"/>
      <c r="F44" s="182"/>
      <c r="G44" s="16">
        <v>37</v>
      </c>
      <c r="H44" s="57">
        <f>H45+H53+H60+H70</f>
        <v>19288376</v>
      </c>
      <c r="I44" s="57">
        <f>I45+I53+I60+I70</f>
        <v>26084870</v>
      </c>
    </row>
    <row r="45" spans="1:9" ht="12.75" customHeight="1" x14ac:dyDescent="0.2">
      <c r="A45" s="196" t="s">
        <v>83</v>
      </c>
      <c r="B45" s="197"/>
      <c r="C45" s="197"/>
      <c r="D45" s="197"/>
      <c r="E45" s="197"/>
      <c r="F45" s="198"/>
      <c r="G45" s="16">
        <v>38</v>
      </c>
      <c r="H45" s="57">
        <f>SUM(H46:H52)</f>
        <v>261494</v>
      </c>
      <c r="I45" s="57">
        <f>SUM(I46:I52)</f>
        <v>276790</v>
      </c>
    </row>
    <row r="46" spans="1:9" ht="12.75" customHeight="1" x14ac:dyDescent="0.2">
      <c r="A46" s="188" t="s">
        <v>84</v>
      </c>
      <c r="B46" s="189"/>
      <c r="C46" s="189"/>
      <c r="D46" s="189"/>
      <c r="E46" s="189"/>
      <c r="F46" s="190"/>
      <c r="G46" s="15">
        <v>39</v>
      </c>
      <c r="H46" s="56">
        <v>0</v>
      </c>
      <c r="I46" s="56">
        <v>0</v>
      </c>
    </row>
    <row r="47" spans="1:9" ht="12.75" customHeight="1" x14ac:dyDescent="0.2">
      <c r="A47" s="188" t="s">
        <v>85</v>
      </c>
      <c r="B47" s="189"/>
      <c r="C47" s="189"/>
      <c r="D47" s="189"/>
      <c r="E47" s="189"/>
      <c r="F47" s="190"/>
      <c r="G47" s="15">
        <v>40</v>
      </c>
      <c r="H47" s="56">
        <v>0</v>
      </c>
      <c r="I47" s="56">
        <v>0</v>
      </c>
    </row>
    <row r="48" spans="1:9" ht="12.75" customHeight="1" x14ac:dyDescent="0.2">
      <c r="A48" s="188" t="s">
        <v>86</v>
      </c>
      <c r="B48" s="189"/>
      <c r="C48" s="189"/>
      <c r="D48" s="189"/>
      <c r="E48" s="189"/>
      <c r="F48" s="190"/>
      <c r="G48" s="15">
        <v>41</v>
      </c>
      <c r="H48" s="56">
        <v>0</v>
      </c>
      <c r="I48" s="56">
        <v>0</v>
      </c>
    </row>
    <row r="49" spans="1:9" ht="12.75" customHeight="1" x14ac:dyDescent="0.2">
      <c r="A49" s="188" t="s">
        <v>87</v>
      </c>
      <c r="B49" s="189"/>
      <c r="C49" s="189"/>
      <c r="D49" s="189"/>
      <c r="E49" s="189"/>
      <c r="F49" s="190"/>
      <c r="G49" s="15">
        <v>42</v>
      </c>
      <c r="H49" s="56">
        <v>261494</v>
      </c>
      <c r="I49" s="56">
        <v>276790</v>
      </c>
    </row>
    <row r="50" spans="1:9" ht="12.75" customHeight="1" x14ac:dyDescent="0.2">
      <c r="A50" s="188" t="s">
        <v>88</v>
      </c>
      <c r="B50" s="189"/>
      <c r="C50" s="189"/>
      <c r="D50" s="189"/>
      <c r="E50" s="189"/>
      <c r="F50" s="190"/>
      <c r="G50" s="15">
        <v>43</v>
      </c>
      <c r="H50" s="56">
        <v>0</v>
      </c>
      <c r="I50" s="56">
        <v>0</v>
      </c>
    </row>
    <row r="51" spans="1:9" ht="12.75" customHeight="1" x14ac:dyDescent="0.2">
      <c r="A51" s="188" t="s">
        <v>89</v>
      </c>
      <c r="B51" s="189"/>
      <c r="C51" s="189"/>
      <c r="D51" s="189"/>
      <c r="E51" s="189"/>
      <c r="F51" s="190"/>
      <c r="G51" s="15">
        <v>44</v>
      </c>
      <c r="H51" s="56">
        <v>0</v>
      </c>
      <c r="I51" s="56">
        <v>0</v>
      </c>
    </row>
    <row r="52" spans="1:9" ht="12.75" customHeight="1" x14ac:dyDescent="0.2">
      <c r="A52" s="188" t="s">
        <v>90</v>
      </c>
      <c r="B52" s="189"/>
      <c r="C52" s="189"/>
      <c r="D52" s="189"/>
      <c r="E52" s="189"/>
      <c r="F52" s="190"/>
      <c r="G52" s="15">
        <v>45</v>
      </c>
      <c r="H52" s="56">
        <v>0</v>
      </c>
      <c r="I52" s="56">
        <v>0</v>
      </c>
    </row>
    <row r="53" spans="1:9" ht="12.75" customHeight="1" x14ac:dyDescent="0.2">
      <c r="A53" s="196" t="s">
        <v>91</v>
      </c>
      <c r="B53" s="197"/>
      <c r="C53" s="197"/>
      <c r="D53" s="197"/>
      <c r="E53" s="197"/>
      <c r="F53" s="198"/>
      <c r="G53" s="16">
        <v>46</v>
      </c>
      <c r="H53" s="57">
        <f>SUM(H54:H59)</f>
        <v>14120790</v>
      </c>
      <c r="I53" s="57">
        <f>SUM(I54:I59)</f>
        <v>16701665</v>
      </c>
    </row>
    <row r="54" spans="1:9" ht="12.75" customHeight="1" x14ac:dyDescent="0.2">
      <c r="A54" s="188" t="s">
        <v>92</v>
      </c>
      <c r="B54" s="189"/>
      <c r="C54" s="189"/>
      <c r="D54" s="189"/>
      <c r="E54" s="189"/>
      <c r="F54" s="190"/>
      <c r="G54" s="15">
        <v>47</v>
      </c>
      <c r="H54" s="56">
        <v>421828</v>
      </c>
      <c r="I54" s="56">
        <v>627543</v>
      </c>
    </row>
    <row r="55" spans="1:9" ht="24.6" customHeight="1" x14ac:dyDescent="0.2">
      <c r="A55" s="188" t="s">
        <v>93</v>
      </c>
      <c r="B55" s="189"/>
      <c r="C55" s="189"/>
      <c r="D55" s="189"/>
      <c r="E55" s="189"/>
      <c r="F55" s="190"/>
      <c r="G55" s="15">
        <v>48</v>
      </c>
      <c r="H55" s="56">
        <v>0</v>
      </c>
      <c r="I55" s="56">
        <v>0</v>
      </c>
    </row>
    <row r="56" spans="1:9" ht="12.75" customHeight="1" x14ac:dyDescent="0.2">
      <c r="A56" s="188" t="s">
        <v>94</v>
      </c>
      <c r="B56" s="189"/>
      <c r="C56" s="189"/>
      <c r="D56" s="189"/>
      <c r="E56" s="189"/>
      <c r="F56" s="190"/>
      <c r="G56" s="15">
        <v>49</v>
      </c>
      <c r="H56" s="56">
        <v>13314805</v>
      </c>
      <c r="I56" s="56">
        <v>15615982</v>
      </c>
    </row>
    <row r="57" spans="1:9" ht="12.75" customHeight="1" x14ac:dyDescent="0.2">
      <c r="A57" s="188" t="s">
        <v>95</v>
      </c>
      <c r="B57" s="189"/>
      <c r="C57" s="189"/>
      <c r="D57" s="189"/>
      <c r="E57" s="189"/>
      <c r="F57" s="190"/>
      <c r="G57" s="15">
        <v>50</v>
      </c>
      <c r="H57" s="56">
        <v>0</v>
      </c>
      <c r="I57" s="56">
        <v>0</v>
      </c>
    </row>
    <row r="58" spans="1:9" ht="12.75" customHeight="1" x14ac:dyDescent="0.2">
      <c r="A58" s="188" t="s">
        <v>96</v>
      </c>
      <c r="B58" s="189"/>
      <c r="C58" s="189"/>
      <c r="D58" s="189"/>
      <c r="E58" s="189"/>
      <c r="F58" s="190"/>
      <c r="G58" s="15">
        <v>51</v>
      </c>
      <c r="H58" s="56">
        <v>191432</v>
      </c>
      <c r="I58" s="56">
        <v>167579</v>
      </c>
    </row>
    <row r="59" spans="1:9" ht="12.75" customHeight="1" x14ac:dyDescent="0.2">
      <c r="A59" s="188" t="s">
        <v>97</v>
      </c>
      <c r="B59" s="189"/>
      <c r="C59" s="189"/>
      <c r="D59" s="189"/>
      <c r="E59" s="189"/>
      <c r="F59" s="190"/>
      <c r="G59" s="15">
        <v>52</v>
      </c>
      <c r="H59" s="56">
        <v>192725</v>
      </c>
      <c r="I59" s="56">
        <v>290561</v>
      </c>
    </row>
    <row r="60" spans="1:9" ht="12.75" customHeight="1" x14ac:dyDescent="0.2">
      <c r="A60" s="196" t="s">
        <v>98</v>
      </c>
      <c r="B60" s="197"/>
      <c r="C60" s="197"/>
      <c r="D60" s="197"/>
      <c r="E60" s="197"/>
      <c r="F60" s="198"/>
      <c r="G60" s="16">
        <v>53</v>
      </c>
      <c r="H60" s="57">
        <f>SUM(H61:H69)</f>
        <v>73784</v>
      </c>
      <c r="I60" s="57">
        <f>SUM(I61:I69)</f>
        <v>112383</v>
      </c>
    </row>
    <row r="61" spans="1:9" ht="12.75" customHeight="1" x14ac:dyDescent="0.2">
      <c r="A61" s="188" t="s">
        <v>99</v>
      </c>
      <c r="B61" s="189"/>
      <c r="C61" s="189"/>
      <c r="D61" s="189"/>
      <c r="E61" s="189"/>
      <c r="F61" s="190"/>
      <c r="G61" s="15">
        <v>54</v>
      </c>
      <c r="H61" s="56">
        <v>0</v>
      </c>
      <c r="I61" s="56">
        <v>0</v>
      </c>
    </row>
    <row r="62" spans="1:9" ht="12.75" customHeight="1" x14ac:dyDescent="0.2">
      <c r="A62" s="188" t="s">
        <v>100</v>
      </c>
      <c r="B62" s="189"/>
      <c r="C62" s="189"/>
      <c r="D62" s="189"/>
      <c r="E62" s="189"/>
      <c r="F62" s="190"/>
      <c r="G62" s="15">
        <v>55</v>
      </c>
      <c r="H62" s="56">
        <v>0</v>
      </c>
      <c r="I62" s="56">
        <v>0</v>
      </c>
    </row>
    <row r="63" spans="1:9" ht="12.75" customHeight="1" x14ac:dyDescent="0.2">
      <c r="A63" s="188" t="s">
        <v>101</v>
      </c>
      <c r="B63" s="189"/>
      <c r="C63" s="189"/>
      <c r="D63" s="189"/>
      <c r="E63" s="189"/>
      <c r="F63" s="190"/>
      <c r="G63" s="15">
        <v>56</v>
      </c>
      <c r="H63" s="56">
        <v>73784</v>
      </c>
      <c r="I63" s="56">
        <v>112383</v>
      </c>
    </row>
    <row r="64" spans="1:9" ht="23.45" customHeight="1" x14ac:dyDescent="0.2">
      <c r="A64" s="188" t="s">
        <v>102</v>
      </c>
      <c r="B64" s="189"/>
      <c r="C64" s="189"/>
      <c r="D64" s="189"/>
      <c r="E64" s="189"/>
      <c r="F64" s="190"/>
      <c r="G64" s="15">
        <v>57</v>
      </c>
      <c r="H64" s="56">
        <v>0</v>
      </c>
      <c r="I64" s="56">
        <v>0</v>
      </c>
    </row>
    <row r="65" spans="1:9" ht="21" customHeight="1" x14ac:dyDescent="0.2">
      <c r="A65" s="188" t="s">
        <v>103</v>
      </c>
      <c r="B65" s="189"/>
      <c r="C65" s="189"/>
      <c r="D65" s="189"/>
      <c r="E65" s="189"/>
      <c r="F65" s="190"/>
      <c r="G65" s="15">
        <v>58</v>
      </c>
      <c r="H65" s="56">
        <v>0</v>
      </c>
      <c r="I65" s="56">
        <v>0</v>
      </c>
    </row>
    <row r="66" spans="1:9" ht="22.9" customHeight="1" x14ac:dyDescent="0.2">
      <c r="A66" s="188" t="s">
        <v>104</v>
      </c>
      <c r="B66" s="189"/>
      <c r="C66" s="189"/>
      <c r="D66" s="189"/>
      <c r="E66" s="189"/>
      <c r="F66" s="190"/>
      <c r="G66" s="15">
        <v>59</v>
      </c>
      <c r="H66" s="56">
        <v>0</v>
      </c>
      <c r="I66" s="56">
        <v>0</v>
      </c>
    </row>
    <row r="67" spans="1:9" ht="12.75" customHeight="1" x14ac:dyDescent="0.2">
      <c r="A67" s="188" t="s">
        <v>105</v>
      </c>
      <c r="B67" s="189"/>
      <c r="C67" s="189"/>
      <c r="D67" s="189"/>
      <c r="E67" s="189"/>
      <c r="F67" s="190"/>
      <c r="G67" s="15">
        <v>60</v>
      </c>
      <c r="H67" s="56">
        <v>0</v>
      </c>
      <c r="I67" s="56">
        <v>0</v>
      </c>
    </row>
    <row r="68" spans="1:9" ht="12.75" customHeight="1" x14ac:dyDescent="0.2">
      <c r="A68" s="188" t="s">
        <v>106</v>
      </c>
      <c r="B68" s="189"/>
      <c r="C68" s="189"/>
      <c r="D68" s="189"/>
      <c r="E68" s="189"/>
      <c r="F68" s="190"/>
      <c r="G68" s="15">
        <v>61</v>
      </c>
      <c r="H68" s="56">
        <v>0</v>
      </c>
      <c r="I68" s="56">
        <v>0</v>
      </c>
    </row>
    <row r="69" spans="1:9" ht="12.75" customHeight="1" x14ac:dyDescent="0.2">
      <c r="A69" s="188" t="s">
        <v>107</v>
      </c>
      <c r="B69" s="189"/>
      <c r="C69" s="189"/>
      <c r="D69" s="189"/>
      <c r="E69" s="189"/>
      <c r="F69" s="190"/>
      <c r="G69" s="15">
        <v>62</v>
      </c>
      <c r="H69" s="56">
        <v>0</v>
      </c>
      <c r="I69" s="56">
        <v>0</v>
      </c>
    </row>
    <row r="70" spans="1:9" ht="12.75" customHeight="1" x14ac:dyDescent="0.2">
      <c r="A70" s="171" t="s">
        <v>108</v>
      </c>
      <c r="B70" s="172"/>
      <c r="C70" s="172"/>
      <c r="D70" s="172"/>
      <c r="E70" s="172"/>
      <c r="F70" s="173"/>
      <c r="G70" s="15">
        <v>63</v>
      </c>
      <c r="H70" s="56">
        <v>4832308</v>
      </c>
      <c r="I70" s="56">
        <v>8994032</v>
      </c>
    </row>
    <row r="71" spans="1:9" ht="12.75" customHeight="1" x14ac:dyDescent="0.2">
      <c r="A71" s="174" t="s">
        <v>109</v>
      </c>
      <c r="B71" s="175"/>
      <c r="C71" s="175"/>
      <c r="D71" s="175"/>
      <c r="E71" s="175"/>
      <c r="F71" s="176"/>
      <c r="G71" s="15">
        <v>64</v>
      </c>
      <c r="H71" s="56">
        <v>3680713</v>
      </c>
      <c r="I71" s="56">
        <v>3991624</v>
      </c>
    </row>
    <row r="72" spans="1:9" ht="12.75" customHeight="1" x14ac:dyDescent="0.2">
      <c r="A72" s="180" t="s">
        <v>110</v>
      </c>
      <c r="B72" s="181"/>
      <c r="C72" s="181"/>
      <c r="D72" s="181"/>
      <c r="E72" s="181"/>
      <c r="F72" s="182"/>
      <c r="G72" s="16">
        <v>65</v>
      </c>
      <c r="H72" s="57">
        <f>H8+H9+H44+H71</f>
        <v>52983519</v>
      </c>
      <c r="I72" s="57">
        <f>I8+I9+I44+I71</f>
        <v>61033986</v>
      </c>
    </row>
    <row r="73" spans="1:9" ht="12.75" customHeight="1" x14ac:dyDescent="0.2">
      <c r="A73" s="183" t="s">
        <v>111</v>
      </c>
      <c r="B73" s="184"/>
      <c r="C73" s="184"/>
      <c r="D73" s="184"/>
      <c r="E73" s="184"/>
      <c r="F73" s="185"/>
      <c r="G73" s="18">
        <v>66</v>
      </c>
      <c r="H73" s="58"/>
      <c r="I73" s="58"/>
    </row>
    <row r="74" spans="1:9" x14ac:dyDescent="0.2">
      <c r="A74" s="186" t="s">
        <v>112</v>
      </c>
      <c r="B74" s="187"/>
      <c r="C74" s="187"/>
      <c r="D74" s="187"/>
      <c r="E74" s="187"/>
      <c r="F74" s="187"/>
      <c r="G74" s="187"/>
      <c r="H74" s="187"/>
      <c r="I74" s="187"/>
    </row>
    <row r="75" spans="1:9" ht="24.75" customHeight="1" x14ac:dyDescent="0.2">
      <c r="A75" s="168" t="s">
        <v>389</v>
      </c>
      <c r="B75" s="169"/>
      <c r="C75" s="169"/>
      <c r="D75" s="169"/>
      <c r="E75" s="169"/>
      <c r="F75" s="169"/>
      <c r="G75" s="16">
        <v>67</v>
      </c>
      <c r="H75" s="57">
        <f>H76+H77+H78+H84+H85+H91+H94+H97</f>
        <v>27082454</v>
      </c>
      <c r="I75" s="57">
        <f>I76+I77+I78+I84+I85+I91+I94+I97</f>
        <v>29840432</v>
      </c>
    </row>
    <row r="76" spans="1:9" ht="12.75" customHeight="1" x14ac:dyDescent="0.2">
      <c r="A76" s="177" t="s">
        <v>113</v>
      </c>
      <c r="B76" s="177"/>
      <c r="C76" s="177"/>
      <c r="D76" s="177"/>
      <c r="E76" s="177"/>
      <c r="F76" s="177"/>
      <c r="G76" s="15">
        <v>68</v>
      </c>
      <c r="H76" s="42">
        <v>3920000</v>
      </c>
      <c r="I76" s="42">
        <v>3920000</v>
      </c>
    </row>
    <row r="77" spans="1:9" ht="12.75" customHeight="1" x14ac:dyDescent="0.2">
      <c r="A77" s="177" t="s">
        <v>114</v>
      </c>
      <c r="B77" s="177"/>
      <c r="C77" s="177"/>
      <c r="D77" s="177"/>
      <c r="E77" s="177"/>
      <c r="F77" s="177"/>
      <c r="G77" s="15">
        <v>69</v>
      </c>
      <c r="H77" s="42">
        <v>9918809</v>
      </c>
      <c r="I77" s="42">
        <v>9005744</v>
      </c>
    </row>
    <row r="78" spans="1:9" ht="12.75" customHeight="1" x14ac:dyDescent="0.2">
      <c r="A78" s="179" t="s">
        <v>115</v>
      </c>
      <c r="B78" s="179"/>
      <c r="C78" s="179"/>
      <c r="D78" s="179"/>
      <c r="E78" s="179"/>
      <c r="F78" s="179"/>
      <c r="G78" s="16">
        <v>70</v>
      </c>
      <c r="H78" s="57">
        <f>SUM(H79:H83)</f>
        <v>1259454</v>
      </c>
      <c r="I78" s="57">
        <f>SUM(I79:I83)</f>
        <v>1369105</v>
      </c>
    </row>
    <row r="79" spans="1:9" ht="12.75" customHeight="1" x14ac:dyDescent="0.2">
      <c r="A79" s="166" t="s">
        <v>116</v>
      </c>
      <c r="B79" s="166"/>
      <c r="C79" s="166"/>
      <c r="D79" s="166"/>
      <c r="E79" s="166"/>
      <c r="F79" s="166"/>
      <c r="G79" s="15">
        <v>71</v>
      </c>
      <c r="H79" s="42">
        <v>1259454</v>
      </c>
      <c r="I79" s="42">
        <v>1369105</v>
      </c>
    </row>
    <row r="80" spans="1:9" ht="12.75" customHeight="1" x14ac:dyDescent="0.2">
      <c r="A80" s="166" t="s">
        <v>117</v>
      </c>
      <c r="B80" s="166"/>
      <c r="C80" s="166"/>
      <c r="D80" s="166"/>
      <c r="E80" s="166"/>
      <c r="F80" s="166"/>
      <c r="G80" s="15">
        <v>72</v>
      </c>
      <c r="H80" s="42">
        <v>571011</v>
      </c>
      <c r="I80" s="42">
        <v>0</v>
      </c>
    </row>
    <row r="81" spans="1:9" ht="12.75" customHeight="1" x14ac:dyDescent="0.2">
      <c r="A81" s="166" t="s">
        <v>118</v>
      </c>
      <c r="B81" s="166"/>
      <c r="C81" s="166"/>
      <c r="D81" s="166"/>
      <c r="E81" s="166"/>
      <c r="F81" s="166"/>
      <c r="G81" s="15">
        <v>73</v>
      </c>
      <c r="H81" s="42">
        <v>-571011</v>
      </c>
      <c r="I81" s="42">
        <v>0</v>
      </c>
    </row>
    <row r="82" spans="1:9" ht="12.75" customHeight="1" x14ac:dyDescent="0.2">
      <c r="A82" s="166" t="s">
        <v>119</v>
      </c>
      <c r="B82" s="166"/>
      <c r="C82" s="166"/>
      <c r="D82" s="166"/>
      <c r="E82" s="166"/>
      <c r="F82" s="166"/>
      <c r="G82" s="15">
        <v>74</v>
      </c>
      <c r="H82" s="42">
        <v>0</v>
      </c>
      <c r="I82" s="42">
        <v>0</v>
      </c>
    </row>
    <row r="83" spans="1:9" ht="12.75" customHeight="1" x14ac:dyDescent="0.2">
      <c r="A83" s="166" t="s">
        <v>120</v>
      </c>
      <c r="B83" s="166"/>
      <c r="C83" s="166"/>
      <c r="D83" s="166"/>
      <c r="E83" s="166"/>
      <c r="F83" s="166"/>
      <c r="G83" s="15">
        <v>75</v>
      </c>
      <c r="H83" s="42">
        <v>0</v>
      </c>
      <c r="I83" s="42">
        <v>0</v>
      </c>
    </row>
    <row r="84" spans="1:9" ht="12.75" customHeight="1" x14ac:dyDescent="0.2">
      <c r="A84" s="177" t="s">
        <v>121</v>
      </c>
      <c r="B84" s="177"/>
      <c r="C84" s="177"/>
      <c r="D84" s="177"/>
      <c r="E84" s="177"/>
      <c r="F84" s="177"/>
      <c r="G84" s="15">
        <v>76</v>
      </c>
      <c r="H84" s="42">
        <v>1876704</v>
      </c>
      <c r="I84" s="42">
        <v>3130087</v>
      </c>
    </row>
    <row r="85" spans="1:9" ht="12.75" customHeight="1" x14ac:dyDescent="0.2">
      <c r="A85" s="178" t="s">
        <v>379</v>
      </c>
      <c r="B85" s="179"/>
      <c r="C85" s="179"/>
      <c r="D85" s="179"/>
      <c r="E85" s="179"/>
      <c r="F85" s="179"/>
      <c r="G85" s="16">
        <v>77</v>
      </c>
      <c r="H85" s="57">
        <f>H86+H87+H88+H89+H90</f>
        <v>0</v>
      </c>
      <c r="I85" s="57">
        <f>I86+I87+I88+I89+I90</f>
        <v>0</v>
      </c>
    </row>
    <row r="86" spans="1:9" ht="24.75" customHeight="1" x14ac:dyDescent="0.2">
      <c r="A86" s="166" t="s">
        <v>380</v>
      </c>
      <c r="B86" s="166"/>
      <c r="C86" s="166"/>
      <c r="D86" s="166"/>
      <c r="E86" s="166"/>
      <c r="F86" s="166"/>
      <c r="G86" s="15">
        <v>78</v>
      </c>
      <c r="H86" s="56">
        <v>0</v>
      </c>
      <c r="I86" s="56">
        <v>0</v>
      </c>
    </row>
    <row r="87" spans="1:9" ht="12.75" customHeight="1" x14ac:dyDescent="0.2">
      <c r="A87" s="166" t="s">
        <v>122</v>
      </c>
      <c r="B87" s="166"/>
      <c r="C87" s="166"/>
      <c r="D87" s="166"/>
      <c r="E87" s="166"/>
      <c r="F87" s="166"/>
      <c r="G87" s="15">
        <v>79</v>
      </c>
      <c r="H87" s="56">
        <v>0</v>
      </c>
      <c r="I87" s="56">
        <v>0</v>
      </c>
    </row>
    <row r="88" spans="1:9" ht="12.75" customHeight="1" x14ac:dyDescent="0.2">
      <c r="A88" s="166" t="s">
        <v>123</v>
      </c>
      <c r="B88" s="166"/>
      <c r="C88" s="166"/>
      <c r="D88" s="166"/>
      <c r="E88" s="166"/>
      <c r="F88" s="166"/>
      <c r="G88" s="15">
        <v>80</v>
      </c>
      <c r="H88" s="56">
        <v>0</v>
      </c>
      <c r="I88" s="56">
        <v>0</v>
      </c>
    </row>
    <row r="89" spans="1:9" ht="12.75" customHeight="1" x14ac:dyDescent="0.2">
      <c r="A89" s="166" t="s">
        <v>381</v>
      </c>
      <c r="B89" s="166"/>
      <c r="C89" s="166"/>
      <c r="D89" s="166"/>
      <c r="E89" s="166"/>
      <c r="F89" s="166"/>
      <c r="G89" s="15">
        <v>81</v>
      </c>
      <c r="H89" s="56">
        <v>0</v>
      </c>
      <c r="I89" s="56">
        <v>0</v>
      </c>
    </row>
    <row r="90" spans="1:9" ht="25.5" customHeight="1" x14ac:dyDescent="0.2">
      <c r="A90" s="166" t="s">
        <v>382</v>
      </c>
      <c r="B90" s="166"/>
      <c r="C90" s="166"/>
      <c r="D90" s="166"/>
      <c r="E90" s="166"/>
      <c r="F90" s="166"/>
      <c r="G90" s="15">
        <v>82</v>
      </c>
      <c r="H90" s="56">
        <v>0</v>
      </c>
      <c r="I90" s="56">
        <v>0</v>
      </c>
    </row>
    <row r="91" spans="1:9" ht="22.9" customHeight="1" x14ac:dyDescent="0.2">
      <c r="A91" s="178" t="s">
        <v>383</v>
      </c>
      <c r="B91" s="179"/>
      <c r="C91" s="179"/>
      <c r="D91" s="179"/>
      <c r="E91" s="179"/>
      <c r="F91" s="179"/>
      <c r="G91" s="16">
        <v>83</v>
      </c>
      <c r="H91" s="57">
        <f>H92-H93</f>
        <v>9646042</v>
      </c>
      <c r="I91" s="57">
        <f>I92-I93</f>
        <v>9659467</v>
      </c>
    </row>
    <row r="92" spans="1:9" ht="12.75" customHeight="1" x14ac:dyDescent="0.2">
      <c r="A92" s="166" t="s">
        <v>124</v>
      </c>
      <c r="B92" s="166"/>
      <c r="C92" s="166"/>
      <c r="D92" s="166"/>
      <c r="E92" s="166"/>
      <c r="F92" s="166"/>
      <c r="G92" s="15">
        <v>84</v>
      </c>
      <c r="H92" s="42">
        <v>9646042</v>
      </c>
      <c r="I92" s="42">
        <v>9659467</v>
      </c>
    </row>
    <row r="93" spans="1:9" ht="12.75" customHeight="1" x14ac:dyDescent="0.2">
      <c r="A93" s="166" t="s">
        <v>125</v>
      </c>
      <c r="B93" s="166"/>
      <c r="C93" s="166"/>
      <c r="D93" s="166"/>
      <c r="E93" s="166"/>
      <c r="F93" s="166"/>
      <c r="G93" s="15">
        <v>85</v>
      </c>
      <c r="H93" s="42">
        <v>0</v>
      </c>
      <c r="I93" s="42">
        <v>0</v>
      </c>
    </row>
    <row r="94" spans="1:9" ht="12.75" customHeight="1" x14ac:dyDescent="0.2">
      <c r="A94" s="178" t="s">
        <v>384</v>
      </c>
      <c r="B94" s="179"/>
      <c r="C94" s="179"/>
      <c r="D94" s="179"/>
      <c r="E94" s="179"/>
      <c r="F94" s="179"/>
      <c r="G94" s="16">
        <v>86</v>
      </c>
      <c r="H94" s="57">
        <f>H95-H96</f>
        <v>461445</v>
      </c>
      <c r="I94" s="57">
        <f>I95-I96</f>
        <v>2756029</v>
      </c>
    </row>
    <row r="95" spans="1:9" ht="12.75" customHeight="1" x14ac:dyDescent="0.2">
      <c r="A95" s="166" t="s">
        <v>126</v>
      </c>
      <c r="B95" s="166"/>
      <c r="C95" s="166"/>
      <c r="D95" s="166"/>
      <c r="E95" s="166"/>
      <c r="F95" s="166"/>
      <c r="G95" s="15">
        <v>87</v>
      </c>
      <c r="H95" s="42">
        <v>461445</v>
      </c>
      <c r="I95" s="42">
        <v>2756029</v>
      </c>
    </row>
    <row r="96" spans="1:9" ht="12.75" customHeight="1" x14ac:dyDescent="0.2">
      <c r="A96" s="166" t="s">
        <v>127</v>
      </c>
      <c r="B96" s="166"/>
      <c r="C96" s="166"/>
      <c r="D96" s="166"/>
      <c r="E96" s="166"/>
      <c r="F96" s="166"/>
      <c r="G96" s="15">
        <v>88</v>
      </c>
      <c r="H96" s="42">
        <v>0</v>
      </c>
      <c r="I96" s="42">
        <v>0</v>
      </c>
    </row>
    <row r="97" spans="1:9" ht="12.75" customHeight="1" x14ac:dyDescent="0.2">
      <c r="A97" s="177" t="s">
        <v>128</v>
      </c>
      <c r="B97" s="177"/>
      <c r="C97" s="177"/>
      <c r="D97" s="177"/>
      <c r="E97" s="177"/>
      <c r="F97" s="177"/>
      <c r="G97" s="15">
        <v>89</v>
      </c>
      <c r="H97" s="42">
        <v>0</v>
      </c>
      <c r="I97" s="42">
        <v>0</v>
      </c>
    </row>
    <row r="98" spans="1:9" ht="12.75" customHeight="1" x14ac:dyDescent="0.2">
      <c r="A98" s="168" t="s">
        <v>385</v>
      </c>
      <c r="B98" s="169"/>
      <c r="C98" s="169"/>
      <c r="D98" s="169"/>
      <c r="E98" s="169"/>
      <c r="F98" s="169"/>
      <c r="G98" s="16">
        <v>90</v>
      </c>
      <c r="H98" s="57">
        <f>SUM(H99:H104)</f>
        <v>0</v>
      </c>
      <c r="I98" s="57">
        <f>SUM(I99:I104)</f>
        <v>0</v>
      </c>
    </row>
    <row r="99" spans="1:9" ht="25.9" customHeight="1" x14ac:dyDescent="0.2">
      <c r="A99" s="166" t="s">
        <v>129</v>
      </c>
      <c r="B99" s="166"/>
      <c r="C99" s="166"/>
      <c r="D99" s="166"/>
      <c r="E99" s="166"/>
      <c r="F99" s="166"/>
      <c r="G99" s="15">
        <v>91</v>
      </c>
      <c r="H99" s="42">
        <v>0</v>
      </c>
      <c r="I99" s="42">
        <v>0</v>
      </c>
    </row>
    <row r="100" spans="1:9" ht="12.75" customHeight="1" x14ac:dyDescent="0.2">
      <c r="A100" s="166" t="s">
        <v>130</v>
      </c>
      <c r="B100" s="166"/>
      <c r="C100" s="166"/>
      <c r="D100" s="166"/>
      <c r="E100" s="166"/>
      <c r="F100" s="166"/>
      <c r="G100" s="15">
        <v>92</v>
      </c>
      <c r="H100" s="42">
        <v>0</v>
      </c>
      <c r="I100" s="42">
        <v>0</v>
      </c>
    </row>
    <row r="101" spans="1:9" ht="12.75" customHeight="1" x14ac:dyDescent="0.2">
      <c r="A101" s="166" t="s">
        <v>131</v>
      </c>
      <c r="B101" s="166"/>
      <c r="C101" s="166"/>
      <c r="D101" s="166"/>
      <c r="E101" s="166"/>
      <c r="F101" s="166"/>
      <c r="G101" s="15">
        <v>93</v>
      </c>
      <c r="H101" s="42">
        <v>0</v>
      </c>
      <c r="I101" s="42">
        <v>0</v>
      </c>
    </row>
    <row r="102" spans="1:9" ht="12.75" customHeight="1" x14ac:dyDescent="0.2">
      <c r="A102" s="166" t="s">
        <v>132</v>
      </c>
      <c r="B102" s="166"/>
      <c r="C102" s="166"/>
      <c r="D102" s="166"/>
      <c r="E102" s="166"/>
      <c r="F102" s="166"/>
      <c r="G102" s="15">
        <v>94</v>
      </c>
      <c r="H102" s="56">
        <v>0</v>
      </c>
      <c r="I102" s="56">
        <v>0</v>
      </c>
    </row>
    <row r="103" spans="1:9" ht="12.75" customHeight="1" x14ac:dyDescent="0.2">
      <c r="A103" s="166" t="s">
        <v>133</v>
      </c>
      <c r="B103" s="166"/>
      <c r="C103" s="166"/>
      <c r="D103" s="166"/>
      <c r="E103" s="166"/>
      <c r="F103" s="166"/>
      <c r="G103" s="15">
        <v>95</v>
      </c>
      <c r="H103" s="56">
        <v>0</v>
      </c>
      <c r="I103" s="56">
        <v>0</v>
      </c>
    </row>
    <row r="104" spans="1:9" ht="12.75" customHeight="1" x14ac:dyDescent="0.2">
      <c r="A104" s="166" t="s">
        <v>134</v>
      </c>
      <c r="B104" s="166"/>
      <c r="C104" s="166"/>
      <c r="D104" s="166"/>
      <c r="E104" s="166"/>
      <c r="F104" s="166"/>
      <c r="G104" s="15">
        <v>96</v>
      </c>
      <c r="H104" s="56">
        <v>0</v>
      </c>
      <c r="I104" s="56">
        <v>0</v>
      </c>
    </row>
    <row r="105" spans="1:9" ht="12.75" customHeight="1" x14ac:dyDescent="0.2">
      <c r="A105" s="168" t="s">
        <v>386</v>
      </c>
      <c r="B105" s="169"/>
      <c r="C105" s="169"/>
      <c r="D105" s="169"/>
      <c r="E105" s="169"/>
      <c r="F105" s="169"/>
      <c r="G105" s="16">
        <v>97</v>
      </c>
      <c r="H105" s="57">
        <f>SUM(H106:H116)</f>
        <v>2995261</v>
      </c>
      <c r="I105" s="57">
        <f>SUM(I106:I116)</f>
        <v>2376673</v>
      </c>
    </row>
    <row r="106" spans="1:9" ht="12.75" customHeight="1" x14ac:dyDescent="0.2">
      <c r="A106" s="166" t="s">
        <v>135</v>
      </c>
      <c r="B106" s="166"/>
      <c r="C106" s="166"/>
      <c r="D106" s="166"/>
      <c r="E106" s="166"/>
      <c r="F106" s="166"/>
      <c r="G106" s="15">
        <v>98</v>
      </c>
      <c r="H106" s="43">
        <v>0</v>
      </c>
      <c r="I106" s="43">
        <v>0</v>
      </c>
    </row>
    <row r="107" spans="1:9" ht="12.75" customHeight="1" x14ac:dyDescent="0.2">
      <c r="A107" s="166" t="s">
        <v>136</v>
      </c>
      <c r="B107" s="166"/>
      <c r="C107" s="166"/>
      <c r="D107" s="166"/>
      <c r="E107" s="166"/>
      <c r="F107" s="166"/>
      <c r="G107" s="15">
        <v>99</v>
      </c>
      <c r="H107" s="42">
        <v>0</v>
      </c>
      <c r="I107" s="42">
        <v>0</v>
      </c>
    </row>
    <row r="108" spans="1:9" ht="24.6" customHeight="1" x14ac:dyDescent="0.2">
      <c r="A108" s="166" t="s">
        <v>137</v>
      </c>
      <c r="B108" s="166"/>
      <c r="C108" s="166"/>
      <c r="D108" s="166"/>
      <c r="E108" s="166"/>
      <c r="F108" s="166"/>
      <c r="G108" s="15">
        <v>100</v>
      </c>
      <c r="H108" s="42">
        <v>0</v>
      </c>
      <c r="I108" s="42">
        <v>0</v>
      </c>
    </row>
    <row r="109" spans="1:9" ht="22.15" customHeight="1" x14ac:dyDescent="0.2">
      <c r="A109" s="166" t="s">
        <v>138</v>
      </c>
      <c r="B109" s="166"/>
      <c r="C109" s="166"/>
      <c r="D109" s="166"/>
      <c r="E109" s="166"/>
      <c r="F109" s="166"/>
      <c r="G109" s="15">
        <v>101</v>
      </c>
      <c r="H109" s="42">
        <v>0</v>
      </c>
      <c r="I109" s="42">
        <v>0</v>
      </c>
    </row>
    <row r="110" spans="1:9" ht="12.75" customHeight="1" x14ac:dyDescent="0.2">
      <c r="A110" s="166" t="s">
        <v>139</v>
      </c>
      <c r="B110" s="166"/>
      <c r="C110" s="166"/>
      <c r="D110" s="166"/>
      <c r="E110" s="166"/>
      <c r="F110" s="166"/>
      <c r="G110" s="15">
        <v>102</v>
      </c>
      <c r="H110" s="42">
        <v>0</v>
      </c>
      <c r="I110" s="42">
        <v>0</v>
      </c>
    </row>
    <row r="111" spans="1:9" ht="12.75" customHeight="1" x14ac:dyDescent="0.2">
      <c r="A111" s="166" t="s">
        <v>140</v>
      </c>
      <c r="B111" s="166"/>
      <c r="C111" s="166"/>
      <c r="D111" s="166"/>
      <c r="E111" s="166"/>
      <c r="F111" s="166"/>
      <c r="G111" s="15">
        <v>103</v>
      </c>
      <c r="H111" s="42">
        <v>33333</v>
      </c>
      <c r="I111" s="42">
        <v>0</v>
      </c>
    </row>
    <row r="112" spans="1:9" ht="12.75" customHeight="1" x14ac:dyDescent="0.2">
      <c r="A112" s="166" t="s">
        <v>141</v>
      </c>
      <c r="B112" s="166"/>
      <c r="C112" s="166"/>
      <c r="D112" s="166"/>
      <c r="E112" s="166"/>
      <c r="F112" s="166"/>
      <c r="G112" s="15">
        <v>104</v>
      </c>
      <c r="H112" s="42">
        <v>0</v>
      </c>
      <c r="I112" s="42">
        <v>0</v>
      </c>
    </row>
    <row r="113" spans="1:9" ht="12.75" customHeight="1" x14ac:dyDescent="0.2">
      <c r="A113" s="166" t="s">
        <v>142</v>
      </c>
      <c r="B113" s="166"/>
      <c r="C113" s="166"/>
      <c r="D113" s="166"/>
      <c r="E113" s="166"/>
      <c r="F113" s="166"/>
      <c r="G113" s="15">
        <v>105</v>
      </c>
      <c r="H113" s="43">
        <v>0</v>
      </c>
      <c r="I113" s="43">
        <v>0</v>
      </c>
    </row>
    <row r="114" spans="1:9" ht="12.75" customHeight="1" x14ac:dyDescent="0.2">
      <c r="A114" s="166" t="s">
        <v>143</v>
      </c>
      <c r="B114" s="166"/>
      <c r="C114" s="166"/>
      <c r="D114" s="166"/>
      <c r="E114" s="166"/>
      <c r="F114" s="166"/>
      <c r="G114" s="15">
        <v>106</v>
      </c>
      <c r="H114" s="42">
        <v>0</v>
      </c>
      <c r="I114" s="42">
        <v>0</v>
      </c>
    </row>
    <row r="115" spans="1:9" ht="12.75" customHeight="1" x14ac:dyDescent="0.2">
      <c r="A115" s="166" t="s">
        <v>144</v>
      </c>
      <c r="B115" s="166"/>
      <c r="C115" s="166"/>
      <c r="D115" s="166"/>
      <c r="E115" s="166"/>
      <c r="F115" s="166"/>
      <c r="G115" s="15">
        <v>107</v>
      </c>
      <c r="H115" s="56">
        <v>2549969</v>
      </c>
      <c r="I115" s="56">
        <v>1542048</v>
      </c>
    </row>
    <row r="116" spans="1:9" ht="12.75" customHeight="1" x14ac:dyDescent="0.2">
      <c r="A116" s="166" t="s">
        <v>145</v>
      </c>
      <c r="B116" s="166"/>
      <c r="C116" s="166"/>
      <c r="D116" s="166"/>
      <c r="E116" s="166"/>
      <c r="F116" s="166"/>
      <c r="G116" s="15">
        <v>108</v>
      </c>
      <c r="H116" s="56">
        <v>411959</v>
      </c>
      <c r="I116" s="56">
        <v>834625</v>
      </c>
    </row>
    <row r="117" spans="1:9" ht="12.75" customHeight="1" x14ac:dyDescent="0.2">
      <c r="A117" s="168" t="s">
        <v>387</v>
      </c>
      <c r="B117" s="169"/>
      <c r="C117" s="169"/>
      <c r="D117" s="169"/>
      <c r="E117" s="169"/>
      <c r="F117" s="169"/>
      <c r="G117" s="16">
        <v>109</v>
      </c>
      <c r="H117" s="57">
        <f>SUM(H118:H131)</f>
        <v>18093243</v>
      </c>
      <c r="I117" s="57">
        <f>SUM(I118:I131)</f>
        <v>25461038</v>
      </c>
    </row>
    <row r="118" spans="1:9" ht="12.75" customHeight="1" x14ac:dyDescent="0.2">
      <c r="A118" s="166" t="s">
        <v>146</v>
      </c>
      <c r="B118" s="166"/>
      <c r="C118" s="166"/>
      <c r="D118" s="166"/>
      <c r="E118" s="166"/>
      <c r="F118" s="166"/>
      <c r="G118" s="15">
        <v>110</v>
      </c>
      <c r="H118" s="42">
        <v>293901</v>
      </c>
      <c r="I118" s="42">
        <v>176231</v>
      </c>
    </row>
    <row r="119" spans="1:9" ht="12.75" customHeight="1" x14ac:dyDescent="0.2">
      <c r="A119" s="166" t="s">
        <v>147</v>
      </c>
      <c r="B119" s="166"/>
      <c r="C119" s="166"/>
      <c r="D119" s="166"/>
      <c r="E119" s="166"/>
      <c r="F119" s="166"/>
      <c r="G119" s="15">
        <v>111</v>
      </c>
      <c r="H119" s="42">
        <v>0</v>
      </c>
      <c r="I119" s="42">
        <v>0</v>
      </c>
    </row>
    <row r="120" spans="1:9" ht="21.6" customHeight="1" x14ac:dyDescent="0.2">
      <c r="A120" s="166" t="s">
        <v>148</v>
      </c>
      <c r="B120" s="166"/>
      <c r="C120" s="166"/>
      <c r="D120" s="166"/>
      <c r="E120" s="166"/>
      <c r="F120" s="166"/>
      <c r="G120" s="15">
        <v>112</v>
      </c>
      <c r="H120" s="42">
        <v>0</v>
      </c>
      <c r="I120" s="42">
        <v>0</v>
      </c>
    </row>
    <row r="121" spans="1:9" ht="25.9" customHeight="1" x14ac:dyDescent="0.2">
      <c r="A121" s="166" t="s">
        <v>149</v>
      </c>
      <c r="B121" s="166"/>
      <c r="C121" s="166"/>
      <c r="D121" s="166"/>
      <c r="E121" s="166"/>
      <c r="F121" s="166"/>
      <c r="G121" s="15">
        <v>113</v>
      </c>
      <c r="H121" s="42">
        <v>0</v>
      </c>
      <c r="I121" s="42">
        <v>0</v>
      </c>
    </row>
    <row r="122" spans="1:9" ht="12.75" customHeight="1" x14ac:dyDescent="0.2">
      <c r="A122" s="166" t="s">
        <v>150</v>
      </c>
      <c r="B122" s="166"/>
      <c r="C122" s="166"/>
      <c r="D122" s="166"/>
      <c r="E122" s="166"/>
      <c r="F122" s="166"/>
      <c r="G122" s="15">
        <v>114</v>
      </c>
      <c r="H122" s="42">
        <v>0</v>
      </c>
      <c r="I122" s="42">
        <v>0</v>
      </c>
    </row>
    <row r="123" spans="1:9" ht="12.75" customHeight="1" x14ac:dyDescent="0.2">
      <c r="A123" s="166" t="s">
        <v>151</v>
      </c>
      <c r="B123" s="166"/>
      <c r="C123" s="166"/>
      <c r="D123" s="166"/>
      <c r="E123" s="166"/>
      <c r="F123" s="166"/>
      <c r="G123" s="15">
        <v>115</v>
      </c>
      <c r="H123" s="42">
        <v>2073477</v>
      </c>
      <c r="I123" s="42">
        <v>5522264</v>
      </c>
    </row>
    <row r="124" spans="1:9" ht="12.75" customHeight="1" x14ac:dyDescent="0.2">
      <c r="A124" s="166" t="s">
        <v>152</v>
      </c>
      <c r="B124" s="166"/>
      <c r="C124" s="166"/>
      <c r="D124" s="166"/>
      <c r="E124" s="166"/>
      <c r="F124" s="166"/>
      <c r="G124" s="15">
        <v>116</v>
      </c>
      <c r="H124" s="42">
        <v>209189</v>
      </c>
      <c r="I124" s="42">
        <v>291648</v>
      </c>
    </row>
    <row r="125" spans="1:9" ht="12.75" customHeight="1" x14ac:dyDescent="0.2">
      <c r="A125" s="166" t="s">
        <v>153</v>
      </c>
      <c r="B125" s="166"/>
      <c r="C125" s="166"/>
      <c r="D125" s="166"/>
      <c r="E125" s="166"/>
      <c r="F125" s="166"/>
      <c r="G125" s="15">
        <v>117</v>
      </c>
      <c r="H125" s="42">
        <v>10101315</v>
      </c>
      <c r="I125" s="42">
        <v>12179768</v>
      </c>
    </row>
    <row r="126" spans="1:9" x14ac:dyDescent="0.2">
      <c r="A126" s="166" t="s">
        <v>154</v>
      </c>
      <c r="B126" s="166"/>
      <c r="C126" s="166"/>
      <c r="D126" s="166"/>
      <c r="E126" s="166"/>
      <c r="F126" s="166"/>
      <c r="G126" s="15">
        <v>118</v>
      </c>
      <c r="H126" s="42">
        <v>0</v>
      </c>
      <c r="I126" s="42">
        <v>0</v>
      </c>
    </row>
    <row r="127" spans="1:9" x14ac:dyDescent="0.2">
      <c r="A127" s="166" t="s">
        <v>155</v>
      </c>
      <c r="B127" s="166"/>
      <c r="C127" s="166"/>
      <c r="D127" s="166"/>
      <c r="E127" s="166"/>
      <c r="F127" s="166"/>
      <c r="G127" s="15">
        <v>119</v>
      </c>
      <c r="H127" s="42">
        <v>1275225</v>
      </c>
      <c r="I127" s="42">
        <v>1676942</v>
      </c>
    </row>
    <row r="128" spans="1:9" x14ac:dyDescent="0.2">
      <c r="A128" s="166" t="s">
        <v>156</v>
      </c>
      <c r="B128" s="166"/>
      <c r="C128" s="166"/>
      <c r="D128" s="166"/>
      <c r="E128" s="166"/>
      <c r="F128" s="166"/>
      <c r="G128" s="15">
        <v>120</v>
      </c>
      <c r="H128" s="42">
        <v>1265065</v>
      </c>
      <c r="I128" s="42">
        <v>1665443</v>
      </c>
    </row>
    <row r="129" spans="1:9" x14ac:dyDescent="0.2">
      <c r="A129" s="166" t="s">
        <v>157</v>
      </c>
      <c r="B129" s="166"/>
      <c r="C129" s="166"/>
      <c r="D129" s="166"/>
      <c r="E129" s="166"/>
      <c r="F129" s="166"/>
      <c r="G129" s="15">
        <v>121</v>
      </c>
      <c r="H129" s="42">
        <v>0</v>
      </c>
      <c r="I129" s="42">
        <v>0</v>
      </c>
    </row>
    <row r="130" spans="1:9" x14ac:dyDescent="0.2">
      <c r="A130" s="166" t="s">
        <v>158</v>
      </c>
      <c r="B130" s="166"/>
      <c r="C130" s="166"/>
      <c r="D130" s="166"/>
      <c r="E130" s="166"/>
      <c r="F130" s="166"/>
      <c r="G130" s="15">
        <v>122</v>
      </c>
      <c r="H130" s="56">
        <v>0</v>
      </c>
      <c r="I130" s="56">
        <v>0</v>
      </c>
    </row>
    <row r="131" spans="1:9" x14ac:dyDescent="0.2">
      <c r="A131" s="166" t="s">
        <v>159</v>
      </c>
      <c r="B131" s="166"/>
      <c r="C131" s="166"/>
      <c r="D131" s="166"/>
      <c r="E131" s="166"/>
      <c r="F131" s="166"/>
      <c r="G131" s="15">
        <v>123</v>
      </c>
      <c r="H131" s="56">
        <v>2875071</v>
      </c>
      <c r="I131" s="56">
        <v>3948742</v>
      </c>
    </row>
    <row r="132" spans="1:9" ht="22.15" customHeight="1" x14ac:dyDescent="0.2">
      <c r="A132" s="167" t="s">
        <v>160</v>
      </c>
      <c r="B132" s="167"/>
      <c r="C132" s="167"/>
      <c r="D132" s="167"/>
      <c r="E132" s="167"/>
      <c r="F132" s="167"/>
      <c r="G132" s="15">
        <v>124</v>
      </c>
      <c r="H132" s="56">
        <v>4812561</v>
      </c>
      <c r="I132" s="56">
        <v>3355843</v>
      </c>
    </row>
    <row r="133" spans="1:9" x14ac:dyDescent="0.2">
      <c r="A133" s="168" t="s">
        <v>388</v>
      </c>
      <c r="B133" s="169"/>
      <c r="C133" s="169"/>
      <c r="D133" s="169"/>
      <c r="E133" s="169"/>
      <c r="F133" s="169"/>
      <c r="G133" s="16">
        <v>125</v>
      </c>
      <c r="H133" s="57">
        <f>H75+H98+H105+H117+H132</f>
        <v>52983519</v>
      </c>
      <c r="I133" s="57">
        <f>I75+I98+I105+I117+I132</f>
        <v>61033986</v>
      </c>
    </row>
    <row r="134" spans="1:9" x14ac:dyDescent="0.2">
      <c r="A134" s="170" t="s">
        <v>161</v>
      </c>
      <c r="B134" s="170"/>
      <c r="C134" s="170"/>
      <c r="D134" s="170"/>
      <c r="E134" s="170"/>
      <c r="F134" s="170"/>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37" zoomScale="110" zoomScaleNormal="100" zoomScaleSheetLayoutView="110" workbookViewId="0">
      <selection activeCell="K110" sqref="K110"/>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9" t="s">
        <v>162</v>
      </c>
      <c r="B1" s="192"/>
      <c r="C1" s="192"/>
      <c r="D1" s="192"/>
      <c r="E1" s="192"/>
      <c r="F1" s="192"/>
      <c r="G1" s="192"/>
      <c r="H1" s="192"/>
      <c r="I1" s="192"/>
    </row>
    <row r="2" spans="1:9" x14ac:dyDescent="0.2">
      <c r="A2" s="238" t="s">
        <v>509</v>
      </c>
      <c r="B2" s="194"/>
      <c r="C2" s="194"/>
      <c r="D2" s="194"/>
      <c r="E2" s="194"/>
      <c r="F2" s="194"/>
      <c r="G2" s="194"/>
      <c r="H2" s="194"/>
      <c r="I2" s="194"/>
    </row>
    <row r="3" spans="1:9" x14ac:dyDescent="0.2">
      <c r="A3" s="227" t="s">
        <v>491</v>
      </c>
      <c r="B3" s="228"/>
      <c r="C3" s="228"/>
      <c r="D3" s="228"/>
      <c r="E3" s="228"/>
      <c r="F3" s="228"/>
      <c r="G3" s="228"/>
      <c r="H3" s="228"/>
      <c r="I3" s="228"/>
    </row>
    <row r="4" spans="1:9" x14ac:dyDescent="0.2">
      <c r="A4" s="237" t="s">
        <v>508</v>
      </c>
      <c r="B4" s="200"/>
      <c r="C4" s="200"/>
      <c r="D4" s="200"/>
      <c r="E4" s="200"/>
      <c r="F4" s="200"/>
      <c r="G4" s="200"/>
      <c r="H4" s="200"/>
      <c r="I4" s="201"/>
    </row>
    <row r="5" spans="1:9" ht="24" thickBot="1" x14ac:dyDescent="0.25">
      <c r="A5" s="235" t="s">
        <v>163</v>
      </c>
      <c r="B5" s="206"/>
      <c r="C5" s="206"/>
      <c r="D5" s="206"/>
      <c r="E5" s="206"/>
      <c r="F5" s="207"/>
      <c r="G5" s="11" t="s">
        <v>164</v>
      </c>
      <c r="H5" s="44" t="s">
        <v>165</v>
      </c>
      <c r="I5" s="44" t="s">
        <v>166</v>
      </c>
    </row>
    <row r="6" spans="1:9" x14ac:dyDescent="0.2">
      <c r="A6" s="236">
        <v>1</v>
      </c>
      <c r="B6" s="203"/>
      <c r="C6" s="203"/>
      <c r="D6" s="203"/>
      <c r="E6" s="203"/>
      <c r="F6" s="204"/>
      <c r="G6" s="13">
        <v>2</v>
      </c>
      <c r="H6" s="19">
        <v>3</v>
      </c>
      <c r="I6" s="19">
        <v>4</v>
      </c>
    </row>
    <row r="7" spans="1:9" x14ac:dyDescent="0.2">
      <c r="A7" s="233" t="s">
        <v>458</v>
      </c>
      <c r="B7" s="234"/>
      <c r="C7" s="234"/>
      <c r="D7" s="234"/>
      <c r="E7" s="234"/>
      <c r="F7" s="234"/>
      <c r="G7" s="23">
        <v>1</v>
      </c>
      <c r="H7" s="61">
        <f>SUM(H8:H12)</f>
        <v>100433337</v>
      </c>
      <c r="I7" s="61">
        <f>SUM(I8:I12)</f>
        <v>110567540</v>
      </c>
    </row>
    <row r="8" spans="1:9" x14ac:dyDescent="0.2">
      <c r="A8" s="166" t="s">
        <v>167</v>
      </c>
      <c r="B8" s="166"/>
      <c r="C8" s="166"/>
      <c r="D8" s="166"/>
      <c r="E8" s="166"/>
      <c r="F8" s="166"/>
      <c r="G8" s="15">
        <v>2</v>
      </c>
      <c r="H8" s="56">
        <v>17371011</v>
      </c>
      <c r="I8" s="56">
        <v>19679126</v>
      </c>
    </row>
    <row r="9" spans="1:9" x14ac:dyDescent="0.2">
      <c r="A9" s="166" t="s">
        <v>168</v>
      </c>
      <c r="B9" s="166"/>
      <c r="C9" s="166"/>
      <c r="D9" s="166"/>
      <c r="E9" s="166"/>
      <c r="F9" s="166"/>
      <c r="G9" s="15">
        <v>3</v>
      </c>
      <c r="H9" s="56">
        <v>82179009</v>
      </c>
      <c r="I9" s="56">
        <v>90354078</v>
      </c>
    </row>
    <row r="10" spans="1:9" x14ac:dyDescent="0.2">
      <c r="A10" s="166" t="s">
        <v>169</v>
      </c>
      <c r="B10" s="166"/>
      <c r="C10" s="166"/>
      <c r="D10" s="166"/>
      <c r="E10" s="166"/>
      <c r="F10" s="166"/>
      <c r="G10" s="15">
        <v>4</v>
      </c>
      <c r="H10" s="56">
        <v>0</v>
      </c>
      <c r="I10" s="56">
        <v>0</v>
      </c>
    </row>
    <row r="11" spans="1:9" x14ac:dyDescent="0.2">
      <c r="A11" s="166" t="s">
        <v>170</v>
      </c>
      <c r="B11" s="166"/>
      <c r="C11" s="166"/>
      <c r="D11" s="166"/>
      <c r="E11" s="166"/>
      <c r="F11" s="166"/>
      <c r="G11" s="15">
        <v>5</v>
      </c>
      <c r="H11" s="56">
        <v>37405</v>
      </c>
      <c r="I11" s="56">
        <v>106439</v>
      </c>
    </row>
    <row r="12" spans="1:9" x14ac:dyDescent="0.2">
      <c r="A12" s="166" t="s">
        <v>171</v>
      </c>
      <c r="B12" s="166"/>
      <c r="C12" s="166"/>
      <c r="D12" s="166"/>
      <c r="E12" s="166"/>
      <c r="F12" s="166"/>
      <c r="G12" s="15">
        <v>6</v>
      </c>
      <c r="H12" s="56">
        <v>845912</v>
      </c>
      <c r="I12" s="56">
        <v>427897</v>
      </c>
    </row>
    <row r="13" spans="1:9" ht="22.15" customHeight="1" x14ac:dyDescent="0.2">
      <c r="A13" s="168" t="s">
        <v>459</v>
      </c>
      <c r="B13" s="169"/>
      <c r="C13" s="169"/>
      <c r="D13" s="169"/>
      <c r="E13" s="169"/>
      <c r="F13" s="169"/>
      <c r="G13" s="16">
        <v>7</v>
      </c>
      <c r="H13" s="57">
        <f>H14+H15+H19+H23+H24+H25+H28+H35</f>
        <v>99397292</v>
      </c>
      <c r="I13" s="57">
        <f>I14+I15+I19+I23+I24+I25+I28+I35</f>
        <v>108998581</v>
      </c>
    </row>
    <row r="14" spans="1:9" x14ac:dyDescent="0.2">
      <c r="A14" s="166" t="s">
        <v>172</v>
      </c>
      <c r="B14" s="166"/>
      <c r="C14" s="166"/>
      <c r="D14" s="166"/>
      <c r="E14" s="166"/>
      <c r="F14" s="166"/>
      <c r="G14" s="15">
        <v>8</v>
      </c>
      <c r="H14" s="56">
        <v>0</v>
      </c>
      <c r="I14" s="56">
        <v>0</v>
      </c>
    </row>
    <row r="15" spans="1:9" x14ac:dyDescent="0.2">
      <c r="A15" s="226" t="s">
        <v>460</v>
      </c>
      <c r="B15" s="226"/>
      <c r="C15" s="226"/>
      <c r="D15" s="226"/>
      <c r="E15" s="226"/>
      <c r="F15" s="226"/>
      <c r="G15" s="16">
        <v>9</v>
      </c>
      <c r="H15" s="57">
        <f>SUM(H16:H18)</f>
        <v>71423607</v>
      </c>
      <c r="I15" s="57">
        <f>SUM(I16:I18)</f>
        <v>73758525</v>
      </c>
    </row>
    <row r="16" spans="1:9" x14ac:dyDescent="0.2">
      <c r="A16" s="225" t="s">
        <v>173</v>
      </c>
      <c r="B16" s="225"/>
      <c r="C16" s="225"/>
      <c r="D16" s="225"/>
      <c r="E16" s="225"/>
      <c r="F16" s="225"/>
      <c r="G16" s="15">
        <v>10</v>
      </c>
      <c r="H16" s="56">
        <v>505592</v>
      </c>
      <c r="I16" s="56">
        <v>499725</v>
      </c>
    </row>
    <row r="17" spans="1:9" x14ac:dyDescent="0.2">
      <c r="A17" s="225" t="s">
        <v>174</v>
      </c>
      <c r="B17" s="225"/>
      <c r="C17" s="225"/>
      <c r="D17" s="225"/>
      <c r="E17" s="225"/>
      <c r="F17" s="225"/>
      <c r="G17" s="15">
        <v>11</v>
      </c>
      <c r="H17" s="56">
        <v>60512060</v>
      </c>
      <c r="I17" s="56">
        <v>63216564</v>
      </c>
    </row>
    <row r="18" spans="1:9" x14ac:dyDescent="0.2">
      <c r="A18" s="225" t="s">
        <v>175</v>
      </c>
      <c r="B18" s="225"/>
      <c r="C18" s="225"/>
      <c r="D18" s="225"/>
      <c r="E18" s="225"/>
      <c r="F18" s="225"/>
      <c r="G18" s="15">
        <v>12</v>
      </c>
      <c r="H18" s="56">
        <v>10405955</v>
      </c>
      <c r="I18" s="56">
        <v>10042236</v>
      </c>
    </row>
    <row r="19" spans="1:9" x14ac:dyDescent="0.2">
      <c r="A19" s="226" t="s">
        <v>461</v>
      </c>
      <c r="B19" s="226"/>
      <c r="C19" s="226"/>
      <c r="D19" s="226"/>
      <c r="E19" s="226"/>
      <c r="F19" s="226"/>
      <c r="G19" s="16">
        <v>13</v>
      </c>
      <c r="H19" s="57">
        <f>SUM(H20:H22)</f>
        <v>23475701</v>
      </c>
      <c r="I19" s="57">
        <f>SUM(I20:I22)</f>
        <v>28969922</v>
      </c>
    </row>
    <row r="20" spans="1:9" x14ac:dyDescent="0.2">
      <c r="A20" s="225" t="s">
        <v>176</v>
      </c>
      <c r="B20" s="225"/>
      <c r="C20" s="225"/>
      <c r="D20" s="225"/>
      <c r="E20" s="225"/>
      <c r="F20" s="225"/>
      <c r="G20" s="15">
        <v>14</v>
      </c>
      <c r="H20" s="56">
        <v>14363066</v>
      </c>
      <c r="I20" s="56">
        <v>18026641</v>
      </c>
    </row>
    <row r="21" spans="1:9" x14ac:dyDescent="0.2">
      <c r="A21" s="225" t="s">
        <v>177</v>
      </c>
      <c r="B21" s="225"/>
      <c r="C21" s="225"/>
      <c r="D21" s="225"/>
      <c r="E21" s="225"/>
      <c r="F21" s="225"/>
      <c r="G21" s="15">
        <v>15</v>
      </c>
      <c r="H21" s="56">
        <v>6861829</v>
      </c>
      <c r="I21" s="56">
        <v>8162295</v>
      </c>
    </row>
    <row r="22" spans="1:9" x14ac:dyDescent="0.2">
      <c r="A22" s="225" t="s">
        <v>178</v>
      </c>
      <c r="B22" s="225"/>
      <c r="C22" s="225"/>
      <c r="D22" s="225"/>
      <c r="E22" s="225"/>
      <c r="F22" s="225"/>
      <c r="G22" s="15">
        <v>16</v>
      </c>
      <c r="H22" s="56">
        <v>2250806</v>
      </c>
      <c r="I22" s="56">
        <v>2780986</v>
      </c>
    </row>
    <row r="23" spans="1:9" x14ac:dyDescent="0.2">
      <c r="A23" s="166" t="s">
        <v>179</v>
      </c>
      <c r="B23" s="166"/>
      <c r="C23" s="166"/>
      <c r="D23" s="166"/>
      <c r="E23" s="166"/>
      <c r="F23" s="166"/>
      <c r="G23" s="15">
        <v>17</v>
      </c>
      <c r="H23" s="56">
        <v>2303165</v>
      </c>
      <c r="I23" s="56">
        <v>2782496</v>
      </c>
    </row>
    <row r="24" spans="1:9" x14ac:dyDescent="0.2">
      <c r="A24" s="166" t="s">
        <v>180</v>
      </c>
      <c r="B24" s="166"/>
      <c r="C24" s="166"/>
      <c r="D24" s="166"/>
      <c r="E24" s="166"/>
      <c r="F24" s="166"/>
      <c r="G24" s="15">
        <v>18</v>
      </c>
      <c r="H24" s="56">
        <v>2172766</v>
      </c>
      <c r="I24" s="56">
        <v>3458863</v>
      </c>
    </row>
    <row r="25" spans="1:9" x14ac:dyDescent="0.2">
      <c r="A25" s="226" t="s">
        <v>462</v>
      </c>
      <c r="B25" s="226"/>
      <c r="C25" s="226"/>
      <c r="D25" s="226"/>
      <c r="E25" s="226"/>
      <c r="F25" s="226"/>
      <c r="G25" s="16">
        <v>19</v>
      </c>
      <c r="H25" s="57">
        <f>H26+H27</f>
        <v>22053</v>
      </c>
      <c r="I25" s="57">
        <f>I26+I27</f>
        <v>28775</v>
      </c>
    </row>
    <row r="26" spans="1:9" x14ac:dyDescent="0.2">
      <c r="A26" s="225" t="s">
        <v>181</v>
      </c>
      <c r="B26" s="225"/>
      <c r="C26" s="225"/>
      <c r="D26" s="225"/>
      <c r="E26" s="225"/>
      <c r="F26" s="225"/>
      <c r="G26" s="15">
        <v>20</v>
      </c>
      <c r="H26" s="56">
        <v>0</v>
      </c>
      <c r="I26" s="56">
        <v>0</v>
      </c>
    </row>
    <row r="27" spans="1:9" x14ac:dyDescent="0.2">
      <c r="A27" s="225" t="s">
        <v>182</v>
      </c>
      <c r="B27" s="225"/>
      <c r="C27" s="225"/>
      <c r="D27" s="225"/>
      <c r="E27" s="225"/>
      <c r="F27" s="225"/>
      <c r="G27" s="15">
        <v>21</v>
      </c>
      <c r="H27" s="56">
        <v>22053</v>
      </c>
      <c r="I27" s="56">
        <v>28775</v>
      </c>
    </row>
    <row r="28" spans="1:9" x14ac:dyDescent="0.2">
      <c r="A28" s="226" t="s">
        <v>463</v>
      </c>
      <c r="B28" s="226"/>
      <c r="C28" s="226"/>
      <c r="D28" s="226"/>
      <c r="E28" s="226"/>
      <c r="F28" s="226"/>
      <c r="G28" s="16">
        <v>22</v>
      </c>
      <c r="H28" s="57">
        <f>SUM(H29:H34)</f>
        <v>0</v>
      </c>
      <c r="I28" s="57">
        <f>SUM(I29:I34)</f>
        <v>0</v>
      </c>
    </row>
    <row r="29" spans="1:9" x14ac:dyDescent="0.2">
      <c r="A29" s="225" t="s">
        <v>183</v>
      </c>
      <c r="B29" s="225"/>
      <c r="C29" s="225"/>
      <c r="D29" s="225"/>
      <c r="E29" s="225"/>
      <c r="F29" s="225"/>
      <c r="G29" s="15">
        <v>23</v>
      </c>
      <c r="H29" s="56">
        <v>0</v>
      </c>
      <c r="I29" s="56">
        <v>0</v>
      </c>
    </row>
    <row r="30" spans="1:9" x14ac:dyDescent="0.2">
      <c r="A30" s="225" t="s">
        <v>184</v>
      </c>
      <c r="B30" s="225"/>
      <c r="C30" s="225"/>
      <c r="D30" s="225"/>
      <c r="E30" s="225"/>
      <c r="F30" s="225"/>
      <c r="G30" s="15">
        <v>24</v>
      </c>
      <c r="H30" s="56">
        <v>0</v>
      </c>
      <c r="I30" s="56">
        <v>0</v>
      </c>
    </row>
    <row r="31" spans="1:9" x14ac:dyDescent="0.2">
      <c r="A31" s="225" t="s">
        <v>185</v>
      </c>
      <c r="B31" s="225"/>
      <c r="C31" s="225"/>
      <c r="D31" s="225"/>
      <c r="E31" s="225"/>
      <c r="F31" s="225"/>
      <c r="G31" s="15">
        <v>25</v>
      </c>
      <c r="H31" s="56">
        <v>0</v>
      </c>
      <c r="I31" s="56">
        <v>0</v>
      </c>
    </row>
    <row r="32" spans="1:9" x14ac:dyDescent="0.2">
      <c r="A32" s="225" t="s">
        <v>186</v>
      </c>
      <c r="B32" s="225"/>
      <c r="C32" s="225"/>
      <c r="D32" s="225"/>
      <c r="E32" s="225"/>
      <c r="F32" s="225"/>
      <c r="G32" s="15">
        <v>26</v>
      </c>
      <c r="H32" s="56">
        <v>0</v>
      </c>
      <c r="I32" s="56">
        <v>0</v>
      </c>
    </row>
    <row r="33" spans="1:9" x14ac:dyDescent="0.2">
      <c r="A33" s="225" t="s">
        <v>187</v>
      </c>
      <c r="B33" s="225"/>
      <c r="C33" s="225"/>
      <c r="D33" s="225"/>
      <c r="E33" s="225"/>
      <c r="F33" s="225"/>
      <c r="G33" s="15">
        <v>27</v>
      </c>
      <c r="H33" s="56">
        <v>0</v>
      </c>
      <c r="I33" s="56">
        <v>0</v>
      </c>
    </row>
    <row r="34" spans="1:9" x14ac:dyDescent="0.2">
      <c r="A34" s="225" t="s">
        <v>188</v>
      </c>
      <c r="B34" s="225"/>
      <c r="C34" s="225"/>
      <c r="D34" s="225"/>
      <c r="E34" s="225"/>
      <c r="F34" s="225"/>
      <c r="G34" s="15">
        <v>28</v>
      </c>
      <c r="H34" s="56">
        <v>0</v>
      </c>
      <c r="I34" s="56">
        <v>0</v>
      </c>
    </row>
    <row r="35" spans="1:9" x14ac:dyDescent="0.2">
      <c r="A35" s="166" t="s">
        <v>189</v>
      </c>
      <c r="B35" s="166"/>
      <c r="C35" s="166"/>
      <c r="D35" s="166"/>
      <c r="E35" s="166"/>
      <c r="F35" s="166"/>
      <c r="G35" s="15">
        <v>29</v>
      </c>
      <c r="H35" s="56">
        <v>0</v>
      </c>
      <c r="I35" s="56">
        <v>0</v>
      </c>
    </row>
    <row r="36" spans="1:9" x14ac:dyDescent="0.2">
      <c r="A36" s="168" t="s">
        <v>464</v>
      </c>
      <c r="B36" s="169"/>
      <c r="C36" s="169"/>
      <c r="D36" s="169"/>
      <c r="E36" s="169"/>
      <c r="F36" s="169"/>
      <c r="G36" s="16">
        <v>30</v>
      </c>
      <c r="H36" s="57">
        <f>SUM(H37:H46)</f>
        <v>449084</v>
      </c>
      <c r="I36" s="57">
        <f>SUM(I37:I46)</f>
        <v>2148047</v>
      </c>
    </row>
    <row r="37" spans="1:9" ht="27.6" customHeight="1" x14ac:dyDescent="0.2">
      <c r="A37" s="166" t="s">
        <v>190</v>
      </c>
      <c r="B37" s="166"/>
      <c r="C37" s="166"/>
      <c r="D37" s="166"/>
      <c r="E37" s="166"/>
      <c r="F37" s="166"/>
      <c r="G37" s="15">
        <v>31</v>
      </c>
      <c r="H37" s="56">
        <v>0</v>
      </c>
      <c r="I37" s="56">
        <v>1650000</v>
      </c>
    </row>
    <row r="38" spans="1:9" ht="25.15" customHeight="1" x14ac:dyDescent="0.2">
      <c r="A38" s="166" t="s">
        <v>191</v>
      </c>
      <c r="B38" s="166"/>
      <c r="C38" s="166"/>
      <c r="D38" s="166"/>
      <c r="E38" s="166"/>
      <c r="F38" s="166"/>
      <c r="G38" s="15">
        <v>32</v>
      </c>
      <c r="H38" s="56">
        <v>0</v>
      </c>
      <c r="I38" s="56">
        <v>0</v>
      </c>
    </row>
    <row r="39" spans="1:9" ht="28.15" customHeight="1" x14ac:dyDescent="0.2">
      <c r="A39" s="166" t="s">
        <v>192</v>
      </c>
      <c r="B39" s="166"/>
      <c r="C39" s="166"/>
      <c r="D39" s="166"/>
      <c r="E39" s="166"/>
      <c r="F39" s="166"/>
      <c r="G39" s="15">
        <v>33</v>
      </c>
      <c r="H39" s="56">
        <v>0</v>
      </c>
      <c r="I39" s="56">
        <v>0</v>
      </c>
    </row>
    <row r="40" spans="1:9" ht="28.15" customHeight="1" x14ac:dyDescent="0.2">
      <c r="A40" s="166" t="s">
        <v>193</v>
      </c>
      <c r="B40" s="166"/>
      <c r="C40" s="166"/>
      <c r="D40" s="166"/>
      <c r="E40" s="166"/>
      <c r="F40" s="166"/>
      <c r="G40" s="15">
        <v>34</v>
      </c>
      <c r="H40" s="56">
        <v>0</v>
      </c>
      <c r="I40" s="56">
        <v>0</v>
      </c>
    </row>
    <row r="41" spans="1:9" ht="22.9" customHeight="1" x14ac:dyDescent="0.2">
      <c r="A41" s="166" t="s">
        <v>194</v>
      </c>
      <c r="B41" s="166"/>
      <c r="C41" s="166"/>
      <c r="D41" s="166"/>
      <c r="E41" s="166"/>
      <c r="F41" s="166"/>
      <c r="G41" s="15">
        <v>35</v>
      </c>
      <c r="H41" s="56">
        <v>8609</v>
      </c>
      <c r="I41" s="56">
        <v>2146</v>
      </c>
    </row>
    <row r="42" spans="1:9" x14ac:dyDescent="0.2">
      <c r="A42" s="166" t="s">
        <v>195</v>
      </c>
      <c r="B42" s="166"/>
      <c r="C42" s="166"/>
      <c r="D42" s="166"/>
      <c r="E42" s="166"/>
      <c r="F42" s="166"/>
      <c r="G42" s="15">
        <v>36</v>
      </c>
      <c r="H42" s="56">
        <v>0</v>
      </c>
      <c r="I42" s="56">
        <v>0</v>
      </c>
    </row>
    <row r="43" spans="1:9" x14ac:dyDescent="0.2">
      <c r="A43" s="166" t="s">
        <v>196</v>
      </c>
      <c r="B43" s="166"/>
      <c r="C43" s="166"/>
      <c r="D43" s="166"/>
      <c r="E43" s="166"/>
      <c r="F43" s="166"/>
      <c r="G43" s="15">
        <v>37</v>
      </c>
      <c r="H43" s="56">
        <v>31768</v>
      </c>
      <c r="I43" s="56">
        <v>112502</v>
      </c>
    </row>
    <row r="44" spans="1:9" x14ac:dyDescent="0.2">
      <c r="A44" s="166" t="s">
        <v>197</v>
      </c>
      <c r="B44" s="166"/>
      <c r="C44" s="166"/>
      <c r="D44" s="166"/>
      <c r="E44" s="166"/>
      <c r="F44" s="166"/>
      <c r="G44" s="15">
        <v>38</v>
      </c>
      <c r="H44" s="56">
        <v>284165</v>
      </c>
      <c r="I44" s="56">
        <v>383399</v>
      </c>
    </row>
    <row r="45" spans="1:9" x14ac:dyDescent="0.2">
      <c r="A45" s="166" t="s">
        <v>198</v>
      </c>
      <c r="B45" s="166"/>
      <c r="C45" s="166"/>
      <c r="D45" s="166"/>
      <c r="E45" s="166"/>
      <c r="F45" s="166"/>
      <c r="G45" s="15">
        <v>39</v>
      </c>
      <c r="H45" s="56">
        <v>0</v>
      </c>
      <c r="I45" s="56">
        <v>0</v>
      </c>
    </row>
    <row r="46" spans="1:9" x14ac:dyDescent="0.2">
      <c r="A46" s="166" t="s">
        <v>199</v>
      </c>
      <c r="B46" s="166"/>
      <c r="C46" s="166"/>
      <c r="D46" s="166"/>
      <c r="E46" s="166"/>
      <c r="F46" s="166"/>
      <c r="G46" s="15">
        <v>40</v>
      </c>
      <c r="H46" s="56">
        <v>124542</v>
      </c>
      <c r="I46" s="56">
        <v>0</v>
      </c>
    </row>
    <row r="47" spans="1:9" x14ac:dyDescent="0.2">
      <c r="A47" s="168" t="s">
        <v>465</v>
      </c>
      <c r="B47" s="169"/>
      <c r="C47" s="169"/>
      <c r="D47" s="169"/>
      <c r="E47" s="169"/>
      <c r="F47" s="169"/>
      <c r="G47" s="16">
        <v>41</v>
      </c>
      <c r="H47" s="57">
        <f>SUM(H48:H54)</f>
        <v>819857</v>
      </c>
      <c r="I47" s="57">
        <f>SUM(I48:I54)</f>
        <v>601048</v>
      </c>
    </row>
    <row r="48" spans="1:9" ht="23.45" customHeight="1" x14ac:dyDescent="0.2">
      <c r="A48" s="166" t="s">
        <v>200</v>
      </c>
      <c r="B48" s="166"/>
      <c r="C48" s="166"/>
      <c r="D48" s="166"/>
      <c r="E48" s="166"/>
      <c r="F48" s="166"/>
      <c r="G48" s="15">
        <v>42</v>
      </c>
      <c r="H48" s="56">
        <v>0</v>
      </c>
      <c r="I48" s="56">
        <v>0</v>
      </c>
    </row>
    <row r="49" spans="1:9" ht="22.15" customHeight="1" x14ac:dyDescent="0.2">
      <c r="A49" s="223" t="s">
        <v>201</v>
      </c>
      <c r="B49" s="223"/>
      <c r="C49" s="223"/>
      <c r="D49" s="223"/>
      <c r="E49" s="223"/>
      <c r="F49" s="223"/>
      <c r="G49" s="15">
        <v>43</v>
      </c>
      <c r="H49" s="56">
        <v>4911</v>
      </c>
      <c r="I49" s="56">
        <v>10044</v>
      </c>
    </row>
    <row r="50" spans="1:9" x14ac:dyDescent="0.2">
      <c r="A50" s="223" t="s">
        <v>202</v>
      </c>
      <c r="B50" s="223"/>
      <c r="C50" s="223"/>
      <c r="D50" s="223"/>
      <c r="E50" s="223"/>
      <c r="F50" s="223"/>
      <c r="G50" s="15">
        <v>44</v>
      </c>
      <c r="H50" s="56">
        <v>119030</v>
      </c>
      <c r="I50" s="56">
        <v>347801</v>
      </c>
    </row>
    <row r="51" spans="1:9" x14ac:dyDescent="0.2">
      <c r="A51" s="223" t="s">
        <v>203</v>
      </c>
      <c r="B51" s="223"/>
      <c r="C51" s="223"/>
      <c r="D51" s="223"/>
      <c r="E51" s="223"/>
      <c r="F51" s="223"/>
      <c r="G51" s="15">
        <v>45</v>
      </c>
      <c r="H51" s="56">
        <v>412921</v>
      </c>
      <c r="I51" s="56">
        <v>222372</v>
      </c>
    </row>
    <row r="52" spans="1:9" x14ac:dyDescent="0.2">
      <c r="A52" s="223" t="s">
        <v>204</v>
      </c>
      <c r="B52" s="223"/>
      <c r="C52" s="223"/>
      <c r="D52" s="223"/>
      <c r="E52" s="223"/>
      <c r="F52" s="223"/>
      <c r="G52" s="15">
        <v>46</v>
      </c>
      <c r="H52" s="56">
        <v>0</v>
      </c>
      <c r="I52" s="56">
        <v>0</v>
      </c>
    </row>
    <row r="53" spans="1:9" x14ac:dyDescent="0.2">
      <c r="A53" s="223" t="s">
        <v>205</v>
      </c>
      <c r="B53" s="223"/>
      <c r="C53" s="223"/>
      <c r="D53" s="223"/>
      <c r="E53" s="223"/>
      <c r="F53" s="223"/>
      <c r="G53" s="15">
        <v>47</v>
      </c>
      <c r="H53" s="56">
        <v>245398</v>
      </c>
      <c r="I53" s="56">
        <v>0</v>
      </c>
    </row>
    <row r="54" spans="1:9" x14ac:dyDescent="0.2">
      <c r="A54" s="223" t="s">
        <v>206</v>
      </c>
      <c r="B54" s="223"/>
      <c r="C54" s="223"/>
      <c r="D54" s="223"/>
      <c r="E54" s="223"/>
      <c r="F54" s="223"/>
      <c r="G54" s="15">
        <v>48</v>
      </c>
      <c r="H54" s="56">
        <v>37597</v>
      </c>
      <c r="I54" s="56">
        <v>20831</v>
      </c>
    </row>
    <row r="55" spans="1:9" ht="30.6" customHeight="1" x14ac:dyDescent="0.2">
      <c r="A55" s="167" t="s">
        <v>207</v>
      </c>
      <c r="B55" s="167"/>
      <c r="C55" s="167"/>
      <c r="D55" s="167"/>
      <c r="E55" s="167"/>
      <c r="F55" s="167"/>
      <c r="G55" s="15">
        <v>49</v>
      </c>
      <c r="H55" s="56">
        <v>0</v>
      </c>
      <c r="I55" s="56">
        <v>0</v>
      </c>
    </row>
    <row r="56" spans="1:9" x14ac:dyDescent="0.2">
      <c r="A56" s="167" t="s">
        <v>208</v>
      </c>
      <c r="B56" s="167"/>
      <c r="C56" s="167"/>
      <c r="D56" s="167"/>
      <c r="E56" s="167"/>
      <c r="F56" s="167"/>
      <c r="G56" s="15">
        <v>50</v>
      </c>
      <c r="H56" s="56">
        <v>0</v>
      </c>
      <c r="I56" s="56">
        <v>0</v>
      </c>
    </row>
    <row r="57" spans="1:9" ht="28.9" customHeight="1" x14ac:dyDescent="0.2">
      <c r="A57" s="167" t="s">
        <v>209</v>
      </c>
      <c r="B57" s="167"/>
      <c r="C57" s="167"/>
      <c r="D57" s="167"/>
      <c r="E57" s="167"/>
      <c r="F57" s="167"/>
      <c r="G57" s="15">
        <v>51</v>
      </c>
      <c r="H57" s="56">
        <v>0</v>
      </c>
      <c r="I57" s="56">
        <v>0</v>
      </c>
    </row>
    <row r="58" spans="1:9" x14ac:dyDescent="0.2">
      <c r="A58" s="167" t="s">
        <v>210</v>
      </c>
      <c r="B58" s="167"/>
      <c r="C58" s="167"/>
      <c r="D58" s="167"/>
      <c r="E58" s="167"/>
      <c r="F58" s="167"/>
      <c r="G58" s="15">
        <v>52</v>
      </c>
      <c r="H58" s="56">
        <v>0</v>
      </c>
      <c r="I58" s="56">
        <v>0</v>
      </c>
    </row>
    <row r="59" spans="1:9" x14ac:dyDescent="0.2">
      <c r="A59" s="168" t="s">
        <v>466</v>
      </c>
      <c r="B59" s="169"/>
      <c r="C59" s="169"/>
      <c r="D59" s="169"/>
      <c r="E59" s="169"/>
      <c r="F59" s="169"/>
      <c r="G59" s="16">
        <v>53</v>
      </c>
      <c r="H59" s="57">
        <f>H7+H36+H55+H56</f>
        <v>100882421</v>
      </c>
      <c r="I59" s="57">
        <f>I7+I36+I55+I56</f>
        <v>112715587</v>
      </c>
    </row>
    <row r="60" spans="1:9" x14ac:dyDescent="0.2">
      <c r="A60" s="168" t="s">
        <v>467</v>
      </c>
      <c r="B60" s="169"/>
      <c r="C60" s="169"/>
      <c r="D60" s="169"/>
      <c r="E60" s="169"/>
      <c r="F60" s="169"/>
      <c r="G60" s="16">
        <v>54</v>
      </c>
      <c r="H60" s="57">
        <f>H13+H47+H57+H58</f>
        <v>100217149</v>
      </c>
      <c r="I60" s="57">
        <f>I13+I47+I57+I58</f>
        <v>109599629</v>
      </c>
    </row>
    <row r="61" spans="1:9" x14ac:dyDescent="0.2">
      <c r="A61" s="168" t="s">
        <v>468</v>
      </c>
      <c r="B61" s="169"/>
      <c r="C61" s="169"/>
      <c r="D61" s="169"/>
      <c r="E61" s="169"/>
      <c r="F61" s="169"/>
      <c r="G61" s="16">
        <v>55</v>
      </c>
      <c r="H61" s="57">
        <f>H59-H60</f>
        <v>665272</v>
      </c>
      <c r="I61" s="57">
        <f>I59-I60</f>
        <v>3115958</v>
      </c>
    </row>
    <row r="62" spans="1:9" x14ac:dyDescent="0.2">
      <c r="A62" s="231" t="s">
        <v>469</v>
      </c>
      <c r="B62" s="231"/>
      <c r="C62" s="231"/>
      <c r="D62" s="231"/>
      <c r="E62" s="231"/>
      <c r="F62" s="231"/>
      <c r="G62" s="16">
        <v>56</v>
      </c>
      <c r="H62" s="57">
        <f>+IF((H59-H60)&gt;0,(H59-H60),0)</f>
        <v>665272</v>
      </c>
      <c r="I62" s="57">
        <f>+IF((I59-I60)&gt;0,(I59-I60),0)</f>
        <v>3115958</v>
      </c>
    </row>
    <row r="63" spans="1:9" x14ac:dyDescent="0.2">
      <c r="A63" s="231" t="s">
        <v>470</v>
      </c>
      <c r="B63" s="231"/>
      <c r="C63" s="231"/>
      <c r="D63" s="231"/>
      <c r="E63" s="231"/>
      <c r="F63" s="231"/>
      <c r="G63" s="16">
        <v>57</v>
      </c>
      <c r="H63" s="57">
        <f>+IF((H59-H60)&lt;0,(H59-H60),0)</f>
        <v>0</v>
      </c>
      <c r="I63" s="57">
        <f>+IF((I59-I60)&lt;0,(I59-I60),0)</f>
        <v>0</v>
      </c>
    </row>
    <row r="64" spans="1:9" x14ac:dyDescent="0.2">
      <c r="A64" s="167" t="s">
        <v>211</v>
      </c>
      <c r="B64" s="167"/>
      <c r="C64" s="167"/>
      <c r="D64" s="167"/>
      <c r="E64" s="167"/>
      <c r="F64" s="167"/>
      <c r="G64" s="15">
        <v>58</v>
      </c>
      <c r="H64" s="56">
        <v>203827</v>
      </c>
      <c r="I64" s="56">
        <v>359930</v>
      </c>
    </row>
    <row r="65" spans="1:9" x14ac:dyDescent="0.2">
      <c r="A65" s="168" t="s">
        <v>471</v>
      </c>
      <c r="B65" s="169"/>
      <c r="C65" s="169"/>
      <c r="D65" s="169"/>
      <c r="E65" s="169"/>
      <c r="F65" s="169"/>
      <c r="G65" s="16">
        <v>59</v>
      </c>
      <c r="H65" s="57">
        <f>H61-H64</f>
        <v>461445</v>
      </c>
      <c r="I65" s="57">
        <f>I61-I64</f>
        <v>2756028</v>
      </c>
    </row>
    <row r="66" spans="1:9" x14ac:dyDescent="0.2">
      <c r="A66" s="231" t="s">
        <v>472</v>
      </c>
      <c r="B66" s="231"/>
      <c r="C66" s="231"/>
      <c r="D66" s="231"/>
      <c r="E66" s="231"/>
      <c r="F66" s="231"/>
      <c r="G66" s="16">
        <v>60</v>
      </c>
      <c r="H66" s="57">
        <f>+IF((H61-H64)&gt;0,(H61-H64),0)</f>
        <v>461445</v>
      </c>
      <c r="I66" s="57">
        <f>+IF((I61-I64)&gt;0,(I61-I64),0)</f>
        <v>2756028</v>
      </c>
    </row>
    <row r="67" spans="1:9" x14ac:dyDescent="0.2">
      <c r="A67" s="232" t="s">
        <v>473</v>
      </c>
      <c r="B67" s="232"/>
      <c r="C67" s="232"/>
      <c r="D67" s="232"/>
      <c r="E67" s="232"/>
      <c r="F67" s="232"/>
      <c r="G67" s="17">
        <v>61</v>
      </c>
      <c r="H67" s="62">
        <f>+IF((H61-H64)&lt;0,(H61-H64),0)</f>
        <v>0</v>
      </c>
      <c r="I67" s="62">
        <f>+IF((I61-I64)&lt;0,(I61-I64),0)</f>
        <v>0</v>
      </c>
    </row>
    <row r="68" spans="1:9" x14ac:dyDescent="0.2">
      <c r="A68" s="186" t="s">
        <v>212</v>
      </c>
      <c r="B68" s="186"/>
      <c r="C68" s="186"/>
      <c r="D68" s="186"/>
      <c r="E68" s="186"/>
      <c r="F68" s="186"/>
      <c r="G68" s="229"/>
      <c r="H68" s="229"/>
      <c r="I68" s="229"/>
    </row>
    <row r="69" spans="1:9" ht="25.9" customHeight="1" x14ac:dyDescent="0.2">
      <c r="A69" s="168" t="s">
        <v>474</v>
      </c>
      <c r="B69" s="169"/>
      <c r="C69" s="169"/>
      <c r="D69" s="169"/>
      <c r="E69" s="169"/>
      <c r="F69" s="169"/>
      <c r="G69" s="16">
        <v>62</v>
      </c>
      <c r="H69" s="57">
        <f>H70-H71</f>
        <v>0</v>
      </c>
      <c r="I69" s="57">
        <f>I70-I71</f>
        <v>0</v>
      </c>
    </row>
    <row r="70" spans="1:9" x14ac:dyDescent="0.2">
      <c r="A70" s="223" t="s">
        <v>213</v>
      </c>
      <c r="B70" s="223"/>
      <c r="C70" s="223"/>
      <c r="D70" s="223"/>
      <c r="E70" s="223"/>
      <c r="F70" s="223"/>
      <c r="G70" s="15">
        <v>63</v>
      </c>
      <c r="H70" s="56">
        <v>0</v>
      </c>
      <c r="I70" s="56">
        <v>0</v>
      </c>
    </row>
    <row r="71" spans="1:9" x14ac:dyDescent="0.2">
      <c r="A71" s="223" t="s">
        <v>214</v>
      </c>
      <c r="B71" s="223"/>
      <c r="C71" s="223"/>
      <c r="D71" s="223"/>
      <c r="E71" s="223"/>
      <c r="F71" s="223"/>
      <c r="G71" s="15">
        <v>64</v>
      </c>
      <c r="H71" s="56">
        <v>0</v>
      </c>
      <c r="I71" s="56">
        <v>0</v>
      </c>
    </row>
    <row r="72" spans="1:9" x14ac:dyDescent="0.2">
      <c r="A72" s="167" t="s">
        <v>215</v>
      </c>
      <c r="B72" s="167"/>
      <c r="C72" s="167"/>
      <c r="D72" s="167"/>
      <c r="E72" s="167"/>
      <c r="F72" s="167"/>
      <c r="G72" s="15">
        <v>65</v>
      </c>
      <c r="H72" s="56">
        <v>0</v>
      </c>
      <c r="I72" s="56">
        <v>0</v>
      </c>
    </row>
    <row r="73" spans="1:9" x14ac:dyDescent="0.2">
      <c r="A73" s="231" t="s">
        <v>475</v>
      </c>
      <c r="B73" s="231"/>
      <c r="C73" s="231"/>
      <c r="D73" s="231"/>
      <c r="E73" s="231"/>
      <c r="F73" s="231"/>
      <c r="G73" s="16">
        <v>66</v>
      </c>
      <c r="H73" s="104"/>
      <c r="I73" s="104"/>
    </row>
    <row r="74" spans="1:9" x14ac:dyDescent="0.2">
      <c r="A74" s="232" t="s">
        <v>476</v>
      </c>
      <c r="B74" s="232"/>
      <c r="C74" s="232"/>
      <c r="D74" s="232"/>
      <c r="E74" s="232"/>
      <c r="F74" s="232"/>
      <c r="G74" s="17">
        <v>67</v>
      </c>
      <c r="H74" s="105"/>
      <c r="I74" s="105"/>
    </row>
    <row r="75" spans="1:9" x14ac:dyDescent="0.2">
      <c r="A75" s="186" t="s">
        <v>216</v>
      </c>
      <c r="B75" s="186"/>
      <c r="C75" s="186"/>
      <c r="D75" s="186"/>
      <c r="E75" s="186"/>
      <c r="F75" s="186"/>
      <c r="G75" s="229"/>
      <c r="H75" s="229"/>
      <c r="I75" s="229"/>
    </row>
    <row r="76" spans="1:9" x14ac:dyDescent="0.2">
      <c r="A76" s="168" t="s">
        <v>477</v>
      </c>
      <c r="B76" s="169"/>
      <c r="C76" s="169"/>
      <c r="D76" s="169"/>
      <c r="E76" s="169"/>
      <c r="F76" s="169"/>
      <c r="G76" s="16">
        <v>68</v>
      </c>
      <c r="H76" s="104"/>
      <c r="I76" s="104"/>
    </row>
    <row r="77" spans="1:9" x14ac:dyDescent="0.2">
      <c r="A77" s="230" t="s">
        <v>478</v>
      </c>
      <c r="B77" s="230"/>
      <c r="C77" s="230"/>
      <c r="D77" s="230"/>
      <c r="E77" s="230"/>
      <c r="F77" s="230"/>
      <c r="G77" s="21">
        <v>69</v>
      </c>
      <c r="H77" s="63">
        <v>0</v>
      </c>
      <c r="I77" s="63">
        <v>0</v>
      </c>
    </row>
    <row r="78" spans="1:9" x14ac:dyDescent="0.2">
      <c r="A78" s="230" t="s">
        <v>479</v>
      </c>
      <c r="B78" s="230"/>
      <c r="C78" s="230"/>
      <c r="D78" s="230"/>
      <c r="E78" s="230"/>
      <c r="F78" s="230"/>
      <c r="G78" s="21">
        <v>70</v>
      </c>
      <c r="H78" s="63">
        <v>0</v>
      </c>
      <c r="I78" s="63">
        <v>0</v>
      </c>
    </row>
    <row r="79" spans="1:9" x14ac:dyDescent="0.2">
      <c r="A79" s="168" t="s">
        <v>480</v>
      </c>
      <c r="B79" s="169"/>
      <c r="C79" s="169"/>
      <c r="D79" s="169"/>
      <c r="E79" s="169"/>
      <c r="F79" s="169"/>
      <c r="G79" s="16">
        <v>71</v>
      </c>
      <c r="H79" s="104"/>
      <c r="I79" s="104"/>
    </row>
    <row r="80" spans="1:9" x14ac:dyDescent="0.2">
      <c r="A80" s="168" t="s">
        <v>481</v>
      </c>
      <c r="B80" s="169"/>
      <c r="C80" s="169"/>
      <c r="D80" s="169"/>
      <c r="E80" s="169"/>
      <c r="F80" s="169"/>
      <c r="G80" s="16">
        <v>72</v>
      </c>
      <c r="H80" s="104"/>
      <c r="I80" s="104"/>
    </row>
    <row r="81" spans="1:9" x14ac:dyDescent="0.2">
      <c r="A81" s="231" t="s">
        <v>482</v>
      </c>
      <c r="B81" s="231"/>
      <c r="C81" s="231"/>
      <c r="D81" s="231"/>
      <c r="E81" s="231"/>
      <c r="F81" s="231"/>
      <c r="G81" s="16">
        <v>73</v>
      </c>
      <c r="H81" s="104"/>
      <c r="I81" s="104"/>
    </row>
    <row r="82" spans="1:9" x14ac:dyDescent="0.2">
      <c r="A82" s="232" t="s">
        <v>483</v>
      </c>
      <c r="B82" s="232"/>
      <c r="C82" s="232"/>
      <c r="D82" s="232"/>
      <c r="E82" s="232"/>
      <c r="F82" s="232"/>
      <c r="G82" s="16">
        <v>74</v>
      </c>
      <c r="H82" s="105"/>
      <c r="I82" s="105"/>
    </row>
    <row r="83" spans="1:9" x14ac:dyDescent="0.2">
      <c r="A83" s="186" t="s">
        <v>217</v>
      </c>
      <c r="B83" s="186"/>
      <c r="C83" s="186"/>
      <c r="D83" s="186"/>
      <c r="E83" s="186"/>
      <c r="F83" s="186"/>
      <c r="G83" s="229"/>
      <c r="H83" s="229"/>
      <c r="I83" s="229"/>
    </row>
    <row r="84" spans="1:9" x14ac:dyDescent="0.2">
      <c r="A84" s="213" t="s">
        <v>484</v>
      </c>
      <c r="B84" s="214"/>
      <c r="C84" s="214"/>
      <c r="D84" s="214"/>
      <c r="E84" s="214"/>
      <c r="F84" s="214"/>
      <c r="G84" s="16">
        <v>75</v>
      </c>
      <c r="H84" s="51">
        <f>H85+H86</f>
        <v>0</v>
      </c>
      <c r="I84" s="51">
        <f>I85+I86</f>
        <v>0</v>
      </c>
    </row>
    <row r="85" spans="1:9" x14ac:dyDescent="0.2">
      <c r="A85" s="216" t="s">
        <v>218</v>
      </c>
      <c r="B85" s="216"/>
      <c r="C85" s="216"/>
      <c r="D85" s="216"/>
      <c r="E85" s="216"/>
      <c r="F85" s="216"/>
      <c r="G85" s="15">
        <v>76</v>
      </c>
      <c r="H85" s="50">
        <v>0</v>
      </c>
      <c r="I85" s="50">
        <v>0</v>
      </c>
    </row>
    <row r="86" spans="1:9" x14ac:dyDescent="0.2">
      <c r="A86" s="218" t="s">
        <v>219</v>
      </c>
      <c r="B86" s="218"/>
      <c r="C86" s="218"/>
      <c r="D86" s="218"/>
      <c r="E86" s="218"/>
      <c r="F86" s="218"/>
      <c r="G86" s="18">
        <v>77</v>
      </c>
      <c r="H86" s="64">
        <v>0</v>
      </c>
      <c r="I86" s="64">
        <v>0</v>
      </c>
    </row>
    <row r="87" spans="1:9" x14ac:dyDescent="0.2">
      <c r="A87" s="219" t="s">
        <v>220</v>
      </c>
      <c r="B87" s="219"/>
      <c r="C87" s="219"/>
      <c r="D87" s="219"/>
      <c r="E87" s="219"/>
      <c r="F87" s="219"/>
      <c r="G87" s="220"/>
      <c r="H87" s="220"/>
      <c r="I87" s="220"/>
    </row>
    <row r="88" spans="1:9" x14ac:dyDescent="0.2">
      <c r="A88" s="221" t="s">
        <v>221</v>
      </c>
      <c r="B88" s="221"/>
      <c r="C88" s="221"/>
      <c r="D88" s="221"/>
      <c r="E88" s="221"/>
      <c r="F88" s="221"/>
      <c r="G88" s="15">
        <v>78</v>
      </c>
      <c r="H88" s="50">
        <v>461445</v>
      </c>
      <c r="I88" s="50">
        <v>2756028</v>
      </c>
    </row>
    <row r="89" spans="1:9" ht="24.6" customHeight="1" x14ac:dyDescent="0.2">
      <c r="A89" s="222" t="s">
        <v>485</v>
      </c>
      <c r="B89" s="222"/>
      <c r="C89" s="222"/>
      <c r="D89" s="222"/>
      <c r="E89" s="222"/>
      <c r="F89" s="222"/>
      <c r="G89" s="16">
        <v>79</v>
      </c>
      <c r="H89" s="51">
        <f>H90+H97</f>
        <v>0</v>
      </c>
      <c r="I89" s="51">
        <f>I90+I97</f>
        <v>1373787</v>
      </c>
    </row>
    <row r="90" spans="1:9" ht="27" customHeight="1" x14ac:dyDescent="0.2">
      <c r="A90" s="222" t="s">
        <v>486</v>
      </c>
      <c r="B90" s="222"/>
      <c r="C90" s="222"/>
      <c r="D90" s="222"/>
      <c r="E90" s="222"/>
      <c r="F90" s="222"/>
      <c r="G90" s="16">
        <v>80</v>
      </c>
      <c r="H90" s="51">
        <f>H91+H92+H93+H94+H95</f>
        <v>0</v>
      </c>
      <c r="I90" s="51">
        <f>I91+I92+I93+I94+I95</f>
        <v>1373787</v>
      </c>
    </row>
    <row r="91" spans="1:9" ht="21.6" customHeight="1" x14ac:dyDescent="0.2">
      <c r="A91" s="223" t="s">
        <v>391</v>
      </c>
      <c r="B91" s="223"/>
      <c r="C91" s="223"/>
      <c r="D91" s="223"/>
      <c r="E91" s="223"/>
      <c r="F91" s="223"/>
      <c r="G91" s="15">
        <v>81</v>
      </c>
      <c r="H91" s="50">
        <v>0</v>
      </c>
      <c r="I91" s="50">
        <v>1373787</v>
      </c>
    </row>
    <row r="92" spans="1:9" ht="21.6" customHeight="1" x14ac:dyDescent="0.2">
      <c r="A92" s="223" t="s">
        <v>392</v>
      </c>
      <c r="B92" s="223"/>
      <c r="C92" s="223"/>
      <c r="D92" s="223"/>
      <c r="E92" s="223"/>
      <c r="F92" s="223"/>
      <c r="G92" s="15">
        <v>82</v>
      </c>
      <c r="H92" s="50">
        <v>0</v>
      </c>
      <c r="I92" s="50">
        <v>0</v>
      </c>
    </row>
    <row r="93" spans="1:9" ht="26.25" customHeight="1" x14ac:dyDescent="0.2">
      <c r="A93" s="223" t="s">
        <v>393</v>
      </c>
      <c r="B93" s="223"/>
      <c r="C93" s="223"/>
      <c r="D93" s="223"/>
      <c r="E93" s="223"/>
      <c r="F93" s="223"/>
      <c r="G93" s="15">
        <v>83</v>
      </c>
      <c r="H93" s="50">
        <v>0</v>
      </c>
      <c r="I93" s="50">
        <v>0</v>
      </c>
    </row>
    <row r="94" spans="1:9" ht="24.6" customHeight="1" x14ac:dyDescent="0.2">
      <c r="A94" s="223" t="s">
        <v>394</v>
      </c>
      <c r="B94" s="223"/>
      <c r="C94" s="223"/>
      <c r="D94" s="223"/>
      <c r="E94" s="223"/>
      <c r="F94" s="223"/>
      <c r="G94" s="15">
        <v>84</v>
      </c>
      <c r="H94" s="50">
        <v>0</v>
      </c>
      <c r="I94" s="50">
        <v>0</v>
      </c>
    </row>
    <row r="95" spans="1:9" ht="14.25" customHeight="1" x14ac:dyDescent="0.2">
      <c r="A95" s="223" t="s">
        <v>395</v>
      </c>
      <c r="B95" s="223"/>
      <c r="C95" s="223"/>
      <c r="D95" s="223"/>
      <c r="E95" s="223"/>
      <c r="F95" s="223"/>
      <c r="G95" s="15">
        <v>85</v>
      </c>
      <c r="H95" s="50">
        <v>0</v>
      </c>
      <c r="I95" s="50">
        <v>0</v>
      </c>
    </row>
    <row r="96" spans="1:9" x14ac:dyDescent="0.2">
      <c r="A96" s="223" t="s">
        <v>396</v>
      </c>
      <c r="B96" s="223"/>
      <c r="C96" s="223"/>
      <c r="D96" s="223"/>
      <c r="E96" s="223"/>
      <c r="F96" s="223"/>
      <c r="G96" s="15">
        <v>86</v>
      </c>
      <c r="H96" s="50">
        <v>0</v>
      </c>
      <c r="I96" s="50">
        <v>0</v>
      </c>
    </row>
    <row r="97" spans="1:9" ht="27.6" customHeight="1" x14ac:dyDescent="0.2">
      <c r="A97" s="222" t="s">
        <v>487</v>
      </c>
      <c r="B97" s="222"/>
      <c r="C97" s="222"/>
      <c r="D97" s="222"/>
      <c r="E97" s="222"/>
      <c r="F97" s="222"/>
      <c r="G97" s="16">
        <v>87</v>
      </c>
      <c r="H97" s="51">
        <f>H98+H99+H100+H101+H102+H103+H104+H105</f>
        <v>0</v>
      </c>
      <c r="I97" s="51">
        <f>I98+I99+I100+I101+I102+I103+I104+I105</f>
        <v>0</v>
      </c>
    </row>
    <row r="98" spans="1:9" ht="17.25" customHeight="1" x14ac:dyDescent="0.2">
      <c r="A98" s="223" t="s">
        <v>390</v>
      </c>
      <c r="B98" s="223"/>
      <c r="C98" s="223"/>
      <c r="D98" s="223"/>
      <c r="E98" s="223"/>
      <c r="F98" s="223"/>
      <c r="G98" s="15">
        <v>88</v>
      </c>
      <c r="H98" s="50">
        <v>0</v>
      </c>
      <c r="I98" s="50">
        <v>0</v>
      </c>
    </row>
    <row r="99" spans="1:9" ht="27.6" customHeight="1" x14ac:dyDescent="0.2">
      <c r="A99" s="223" t="s">
        <v>397</v>
      </c>
      <c r="B99" s="223"/>
      <c r="C99" s="223"/>
      <c r="D99" s="223"/>
      <c r="E99" s="223"/>
      <c r="F99" s="223"/>
      <c r="G99" s="15">
        <v>89</v>
      </c>
      <c r="H99" s="50">
        <v>0</v>
      </c>
      <c r="I99" s="50">
        <v>0</v>
      </c>
    </row>
    <row r="100" spans="1:9" ht="14.25" customHeight="1" x14ac:dyDescent="0.2">
      <c r="A100" s="223" t="s">
        <v>398</v>
      </c>
      <c r="B100" s="223"/>
      <c r="C100" s="223"/>
      <c r="D100" s="223"/>
      <c r="E100" s="223"/>
      <c r="F100" s="223"/>
      <c r="G100" s="15">
        <v>90</v>
      </c>
      <c r="H100" s="50">
        <v>0</v>
      </c>
      <c r="I100" s="50">
        <v>0</v>
      </c>
    </row>
    <row r="101" spans="1:9" ht="27.6" customHeight="1" x14ac:dyDescent="0.2">
      <c r="A101" s="223" t="s">
        <v>399</v>
      </c>
      <c r="B101" s="223"/>
      <c r="C101" s="223"/>
      <c r="D101" s="223"/>
      <c r="E101" s="223"/>
      <c r="F101" s="223"/>
      <c r="G101" s="15">
        <v>91</v>
      </c>
      <c r="H101" s="50">
        <v>0</v>
      </c>
      <c r="I101" s="50">
        <v>0</v>
      </c>
    </row>
    <row r="102" spans="1:9" ht="27.6" customHeight="1" x14ac:dyDescent="0.2">
      <c r="A102" s="223" t="s">
        <v>400</v>
      </c>
      <c r="B102" s="223"/>
      <c r="C102" s="223"/>
      <c r="D102" s="223"/>
      <c r="E102" s="223"/>
      <c r="F102" s="223"/>
      <c r="G102" s="15">
        <v>92</v>
      </c>
      <c r="H102" s="50">
        <v>0</v>
      </c>
      <c r="I102" s="50">
        <v>0</v>
      </c>
    </row>
    <row r="103" spans="1:9" ht="18" customHeight="1" x14ac:dyDescent="0.2">
      <c r="A103" s="223" t="s">
        <v>401</v>
      </c>
      <c r="B103" s="223"/>
      <c r="C103" s="223"/>
      <c r="D103" s="223"/>
      <c r="E103" s="223"/>
      <c r="F103" s="223"/>
      <c r="G103" s="15">
        <v>93</v>
      </c>
      <c r="H103" s="50">
        <v>0</v>
      </c>
      <c r="I103" s="50">
        <v>0</v>
      </c>
    </row>
    <row r="104" spans="1:9" ht="16.5" customHeight="1" x14ac:dyDescent="0.2">
      <c r="A104" s="223" t="s">
        <v>402</v>
      </c>
      <c r="B104" s="223"/>
      <c r="C104" s="223"/>
      <c r="D104" s="223"/>
      <c r="E104" s="223"/>
      <c r="F104" s="223"/>
      <c r="G104" s="15">
        <v>94</v>
      </c>
      <c r="H104" s="50">
        <v>0</v>
      </c>
      <c r="I104" s="50">
        <v>0</v>
      </c>
    </row>
    <row r="105" spans="1:9" ht="16.5" customHeight="1" x14ac:dyDescent="0.2">
      <c r="A105" s="223" t="s">
        <v>403</v>
      </c>
      <c r="B105" s="223"/>
      <c r="C105" s="223"/>
      <c r="D105" s="223"/>
      <c r="E105" s="223"/>
      <c r="F105" s="223"/>
      <c r="G105" s="15">
        <v>95</v>
      </c>
      <c r="H105" s="50">
        <v>0</v>
      </c>
      <c r="I105" s="50">
        <v>0</v>
      </c>
    </row>
    <row r="106" spans="1:9" ht="31.5" customHeight="1" x14ac:dyDescent="0.2">
      <c r="A106" s="223" t="s">
        <v>404</v>
      </c>
      <c r="B106" s="223"/>
      <c r="C106" s="223"/>
      <c r="D106" s="223"/>
      <c r="E106" s="223"/>
      <c r="F106" s="223"/>
      <c r="G106" s="15">
        <v>96</v>
      </c>
      <c r="H106" s="50">
        <v>0</v>
      </c>
      <c r="I106" s="50">
        <v>0</v>
      </c>
    </row>
    <row r="107" spans="1:9" ht="31.15" customHeight="1" x14ac:dyDescent="0.2">
      <c r="A107" s="224" t="s">
        <v>488</v>
      </c>
      <c r="B107" s="224"/>
      <c r="C107" s="224"/>
      <c r="D107" s="224"/>
      <c r="E107" s="224"/>
      <c r="F107" s="224"/>
      <c r="G107" s="17">
        <v>97</v>
      </c>
      <c r="H107" s="52">
        <f>H90+H97-H96-H106</f>
        <v>0</v>
      </c>
      <c r="I107" s="52">
        <f>I90+I97-I96-I106</f>
        <v>1373787</v>
      </c>
    </row>
    <row r="108" spans="1:9" ht="31.15" customHeight="1" x14ac:dyDescent="0.2">
      <c r="A108" s="224" t="s">
        <v>489</v>
      </c>
      <c r="B108" s="224"/>
      <c r="C108" s="224"/>
      <c r="D108" s="224"/>
      <c r="E108" s="224"/>
      <c r="F108" s="224"/>
      <c r="G108" s="17">
        <v>98</v>
      </c>
      <c r="H108" s="52">
        <f>H88+H107</f>
        <v>461445</v>
      </c>
      <c r="I108" s="52">
        <f>I88+I107</f>
        <v>4129815</v>
      </c>
    </row>
    <row r="109" spans="1:9" ht="28.9" customHeight="1" x14ac:dyDescent="0.2">
      <c r="A109" s="186" t="s">
        <v>222</v>
      </c>
      <c r="B109" s="186"/>
      <c r="C109" s="186"/>
      <c r="D109" s="186"/>
      <c r="E109" s="186"/>
      <c r="F109" s="186"/>
      <c r="G109" s="229"/>
      <c r="H109" s="229"/>
      <c r="I109" s="229"/>
    </row>
    <row r="110" spans="1:9" ht="23.45" customHeight="1" x14ac:dyDescent="0.2">
      <c r="A110" s="213" t="s">
        <v>490</v>
      </c>
      <c r="B110" s="214"/>
      <c r="C110" s="214"/>
      <c r="D110" s="214"/>
      <c r="E110" s="214"/>
      <c r="F110" s="214"/>
      <c r="G110" s="16">
        <v>99</v>
      </c>
      <c r="H110" s="51">
        <f>H111+H112</f>
        <v>0</v>
      </c>
      <c r="I110" s="51">
        <f>I111+I112</f>
        <v>0</v>
      </c>
    </row>
    <row r="111" spans="1:9" x14ac:dyDescent="0.2">
      <c r="A111" s="215" t="s">
        <v>405</v>
      </c>
      <c r="B111" s="216"/>
      <c r="C111" s="216"/>
      <c r="D111" s="216"/>
      <c r="E111" s="216"/>
      <c r="F111" s="216"/>
      <c r="G111" s="15">
        <v>100</v>
      </c>
      <c r="H111" s="50">
        <v>0</v>
      </c>
      <c r="I111" s="50">
        <v>0</v>
      </c>
    </row>
    <row r="112" spans="1:9" x14ac:dyDescent="0.2">
      <c r="A112" s="217" t="s">
        <v>406</v>
      </c>
      <c r="B112" s="218"/>
      <c r="C112" s="218"/>
      <c r="D112" s="218"/>
      <c r="E112" s="218"/>
      <c r="F112" s="218"/>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5"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39" t="s">
        <v>223</v>
      </c>
      <c r="B1" s="267"/>
      <c r="C1" s="267"/>
      <c r="D1" s="267"/>
      <c r="E1" s="267"/>
      <c r="F1" s="267"/>
      <c r="G1" s="267"/>
      <c r="H1" s="267"/>
      <c r="I1" s="267"/>
    </row>
    <row r="2" spans="1:9" x14ac:dyDescent="0.2">
      <c r="A2" s="238" t="s">
        <v>510</v>
      </c>
      <c r="B2" s="194"/>
      <c r="C2" s="194"/>
      <c r="D2" s="194"/>
      <c r="E2" s="194"/>
      <c r="F2" s="194"/>
      <c r="G2" s="194"/>
      <c r="H2" s="194"/>
      <c r="I2" s="194"/>
    </row>
    <row r="3" spans="1:9" x14ac:dyDescent="0.2">
      <c r="A3" s="227" t="s">
        <v>491</v>
      </c>
      <c r="B3" s="269"/>
      <c r="C3" s="269"/>
      <c r="D3" s="269"/>
      <c r="E3" s="269"/>
      <c r="F3" s="269"/>
      <c r="G3" s="269"/>
      <c r="H3" s="269"/>
      <c r="I3" s="269"/>
    </row>
    <row r="4" spans="1:9" x14ac:dyDescent="0.2">
      <c r="A4" s="268" t="s">
        <v>508</v>
      </c>
      <c r="B4" s="200"/>
      <c r="C4" s="200"/>
      <c r="D4" s="200"/>
      <c r="E4" s="200"/>
      <c r="F4" s="200"/>
      <c r="G4" s="200"/>
      <c r="H4" s="200"/>
      <c r="I4" s="201"/>
    </row>
    <row r="5" spans="1:9" ht="23.25" thickBot="1" x14ac:dyDescent="0.25">
      <c r="A5" s="270" t="s">
        <v>224</v>
      </c>
      <c r="B5" s="271"/>
      <c r="C5" s="271"/>
      <c r="D5" s="271"/>
      <c r="E5" s="271"/>
      <c r="F5" s="272"/>
      <c r="G5" s="12" t="s">
        <v>225</v>
      </c>
      <c r="H5" s="44" t="s">
        <v>226</v>
      </c>
      <c r="I5" s="44" t="s">
        <v>227</v>
      </c>
    </row>
    <row r="6" spans="1:9" x14ac:dyDescent="0.2">
      <c r="A6" s="273">
        <v>1</v>
      </c>
      <c r="B6" s="274"/>
      <c r="C6" s="274"/>
      <c r="D6" s="274"/>
      <c r="E6" s="274"/>
      <c r="F6" s="275"/>
      <c r="G6" s="19">
        <v>2</v>
      </c>
      <c r="H6" s="19" t="s">
        <v>228</v>
      </c>
      <c r="I6" s="19" t="s">
        <v>229</v>
      </c>
    </row>
    <row r="7" spans="1:9" x14ac:dyDescent="0.2">
      <c r="A7" s="246" t="s">
        <v>230</v>
      </c>
      <c r="B7" s="247"/>
      <c r="C7" s="247"/>
      <c r="D7" s="247"/>
      <c r="E7" s="247"/>
      <c r="F7" s="247"/>
      <c r="G7" s="247"/>
      <c r="H7" s="247"/>
      <c r="I7" s="248"/>
    </row>
    <row r="8" spans="1:9" ht="12.75" customHeight="1" x14ac:dyDescent="0.2">
      <c r="A8" s="249" t="s">
        <v>231</v>
      </c>
      <c r="B8" s="250"/>
      <c r="C8" s="250"/>
      <c r="D8" s="250"/>
      <c r="E8" s="250"/>
      <c r="F8" s="251"/>
      <c r="G8" s="20">
        <v>1</v>
      </c>
      <c r="H8" s="45">
        <v>665272</v>
      </c>
      <c r="I8" s="45">
        <v>3115960.57</v>
      </c>
    </row>
    <row r="9" spans="1:9" ht="12.75" customHeight="1" x14ac:dyDescent="0.2">
      <c r="A9" s="264" t="s">
        <v>232</v>
      </c>
      <c r="B9" s="265"/>
      <c r="C9" s="265"/>
      <c r="D9" s="265"/>
      <c r="E9" s="265"/>
      <c r="F9" s="266"/>
      <c r="G9" s="16">
        <v>2</v>
      </c>
      <c r="H9" s="46">
        <f>H10+H11+H12+H13+H14+H15+H16+H17</f>
        <v>2394312</v>
      </c>
      <c r="I9" s="46">
        <f>I10+I11+I12+I13+I14+I15+I16+I17</f>
        <v>1824227</v>
      </c>
    </row>
    <row r="10" spans="1:9" ht="12.75" customHeight="1" x14ac:dyDescent="0.2">
      <c r="A10" s="261" t="s">
        <v>233</v>
      </c>
      <c r="B10" s="262"/>
      <c r="C10" s="262"/>
      <c r="D10" s="262"/>
      <c r="E10" s="262"/>
      <c r="F10" s="263"/>
      <c r="G10" s="21">
        <v>3</v>
      </c>
      <c r="H10" s="47">
        <v>2303165</v>
      </c>
      <c r="I10" s="47">
        <v>2782496</v>
      </c>
    </row>
    <row r="11" spans="1:9" ht="31.15" customHeight="1" x14ac:dyDescent="0.2">
      <c r="A11" s="261" t="s">
        <v>234</v>
      </c>
      <c r="B11" s="262"/>
      <c r="C11" s="262"/>
      <c r="D11" s="262"/>
      <c r="E11" s="262"/>
      <c r="F11" s="263"/>
      <c r="G11" s="21">
        <v>4</v>
      </c>
      <c r="H11" s="47">
        <v>-21619</v>
      </c>
      <c r="I11" s="47">
        <v>-25937</v>
      </c>
    </row>
    <row r="12" spans="1:9" ht="28.15" customHeight="1" x14ac:dyDescent="0.2">
      <c r="A12" s="261" t="s">
        <v>235</v>
      </c>
      <c r="B12" s="262"/>
      <c r="C12" s="262"/>
      <c r="D12" s="262"/>
      <c r="E12" s="262"/>
      <c r="F12" s="263"/>
      <c r="G12" s="21">
        <v>5</v>
      </c>
      <c r="H12" s="47">
        <v>142909</v>
      </c>
      <c r="I12" s="47">
        <v>58426</v>
      </c>
    </row>
    <row r="13" spans="1:9" ht="12.75" customHeight="1" x14ac:dyDescent="0.2">
      <c r="A13" s="261" t="s">
        <v>236</v>
      </c>
      <c r="B13" s="262"/>
      <c r="C13" s="262"/>
      <c r="D13" s="262"/>
      <c r="E13" s="262"/>
      <c r="F13" s="263"/>
      <c r="G13" s="21">
        <v>6</v>
      </c>
      <c r="H13" s="47">
        <v>-31768</v>
      </c>
      <c r="I13" s="47">
        <v>-1762502</v>
      </c>
    </row>
    <row r="14" spans="1:9" ht="12.75" customHeight="1" x14ac:dyDescent="0.2">
      <c r="A14" s="261" t="s">
        <v>237</v>
      </c>
      <c r="B14" s="262"/>
      <c r="C14" s="262"/>
      <c r="D14" s="262"/>
      <c r="E14" s="262"/>
      <c r="F14" s="263"/>
      <c r="G14" s="21">
        <v>7</v>
      </c>
      <c r="H14" s="47">
        <v>119030</v>
      </c>
      <c r="I14" s="47">
        <v>347801</v>
      </c>
    </row>
    <row r="15" spans="1:9" ht="12.75" customHeight="1" x14ac:dyDescent="0.2">
      <c r="A15" s="261" t="s">
        <v>238</v>
      </c>
      <c r="B15" s="262"/>
      <c r="C15" s="262"/>
      <c r="D15" s="262"/>
      <c r="E15" s="262"/>
      <c r="F15" s="263"/>
      <c r="G15" s="21">
        <v>8</v>
      </c>
      <c r="H15" s="47">
        <v>0</v>
      </c>
      <c r="I15" s="47">
        <v>0</v>
      </c>
    </row>
    <row r="16" spans="1:9" ht="12.75" customHeight="1" x14ac:dyDescent="0.2">
      <c r="A16" s="261" t="s">
        <v>239</v>
      </c>
      <c r="B16" s="262"/>
      <c r="C16" s="262"/>
      <c r="D16" s="262"/>
      <c r="E16" s="262"/>
      <c r="F16" s="263"/>
      <c r="G16" s="21">
        <v>9</v>
      </c>
      <c r="H16" s="47">
        <v>0</v>
      </c>
      <c r="I16" s="47">
        <v>0</v>
      </c>
    </row>
    <row r="17" spans="1:9" ht="27.6" customHeight="1" x14ac:dyDescent="0.2">
      <c r="A17" s="261" t="s">
        <v>240</v>
      </c>
      <c r="B17" s="262"/>
      <c r="C17" s="262"/>
      <c r="D17" s="262"/>
      <c r="E17" s="262"/>
      <c r="F17" s="263"/>
      <c r="G17" s="21">
        <v>10</v>
      </c>
      <c r="H17" s="47">
        <v>-117405</v>
      </c>
      <c r="I17" s="47">
        <v>423943</v>
      </c>
    </row>
    <row r="18" spans="1:9" ht="29.45" customHeight="1" x14ac:dyDescent="0.2">
      <c r="A18" s="240" t="s">
        <v>241</v>
      </c>
      <c r="B18" s="241"/>
      <c r="C18" s="241"/>
      <c r="D18" s="241"/>
      <c r="E18" s="241"/>
      <c r="F18" s="242"/>
      <c r="G18" s="16">
        <v>11</v>
      </c>
      <c r="H18" s="46">
        <f>H8+H9</f>
        <v>3059584</v>
      </c>
      <c r="I18" s="46">
        <f>I8+I9</f>
        <v>4940187.57</v>
      </c>
    </row>
    <row r="19" spans="1:9" ht="12.75" customHeight="1" x14ac:dyDescent="0.2">
      <c r="A19" s="264" t="s">
        <v>242</v>
      </c>
      <c r="B19" s="265"/>
      <c r="C19" s="265"/>
      <c r="D19" s="265"/>
      <c r="E19" s="265"/>
      <c r="F19" s="266"/>
      <c r="G19" s="16">
        <v>12</v>
      </c>
      <c r="H19" s="46">
        <f>H20+H21+H22+H23</f>
        <v>1539496</v>
      </c>
      <c r="I19" s="46">
        <f>I20+I21+I22+I23</f>
        <v>-1023385.5699999998</v>
      </c>
    </row>
    <row r="20" spans="1:9" ht="12.75" customHeight="1" x14ac:dyDescent="0.2">
      <c r="A20" s="261" t="s">
        <v>243</v>
      </c>
      <c r="B20" s="262"/>
      <c r="C20" s="262"/>
      <c r="D20" s="262"/>
      <c r="E20" s="262"/>
      <c r="F20" s="263"/>
      <c r="G20" s="21">
        <v>13</v>
      </c>
      <c r="H20" s="47">
        <v>4971054</v>
      </c>
      <c r="I20" s="47">
        <v>1939816.4300000002</v>
      </c>
    </row>
    <row r="21" spans="1:9" ht="12.75" customHeight="1" x14ac:dyDescent="0.2">
      <c r="A21" s="261" t="s">
        <v>244</v>
      </c>
      <c r="B21" s="262"/>
      <c r="C21" s="262"/>
      <c r="D21" s="262"/>
      <c r="E21" s="262"/>
      <c r="F21" s="263"/>
      <c r="G21" s="21">
        <v>14</v>
      </c>
      <c r="H21" s="47">
        <v>-3287735</v>
      </c>
      <c r="I21" s="47">
        <v>-1043748</v>
      </c>
    </row>
    <row r="22" spans="1:9" ht="12.75" customHeight="1" x14ac:dyDescent="0.2">
      <c r="A22" s="261" t="s">
        <v>245</v>
      </c>
      <c r="B22" s="262"/>
      <c r="C22" s="262"/>
      <c r="D22" s="262"/>
      <c r="E22" s="262"/>
      <c r="F22" s="263"/>
      <c r="G22" s="21">
        <v>15</v>
      </c>
      <c r="H22" s="47">
        <v>226211</v>
      </c>
      <c r="I22" s="47">
        <v>-15296</v>
      </c>
    </row>
    <row r="23" spans="1:9" ht="12.75" customHeight="1" x14ac:dyDescent="0.2">
      <c r="A23" s="261" t="s">
        <v>246</v>
      </c>
      <c r="B23" s="262"/>
      <c r="C23" s="262"/>
      <c r="D23" s="262"/>
      <c r="E23" s="262"/>
      <c r="F23" s="263"/>
      <c r="G23" s="21">
        <v>16</v>
      </c>
      <c r="H23" s="47">
        <v>-370034</v>
      </c>
      <c r="I23" s="47">
        <v>-1904158</v>
      </c>
    </row>
    <row r="24" spans="1:9" ht="12.75" customHeight="1" x14ac:dyDescent="0.2">
      <c r="A24" s="240" t="s">
        <v>247</v>
      </c>
      <c r="B24" s="241"/>
      <c r="C24" s="241"/>
      <c r="D24" s="241"/>
      <c r="E24" s="241"/>
      <c r="F24" s="242"/>
      <c r="G24" s="16">
        <v>17</v>
      </c>
      <c r="H24" s="46">
        <f>H18+H19</f>
        <v>4599080</v>
      </c>
      <c r="I24" s="46">
        <f>I18+I19</f>
        <v>3916802.0000000005</v>
      </c>
    </row>
    <row r="25" spans="1:9" ht="12.75" customHeight="1" x14ac:dyDescent="0.2">
      <c r="A25" s="252" t="s">
        <v>248</v>
      </c>
      <c r="B25" s="253"/>
      <c r="C25" s="253"/>
      <c r="D25" s="253"/>
      <c r="E25" s="253"/>
      <c r="F25" s="254"/>
      <c r="G25" s="21">
        <v>18</v>
      </c>
      <c r="H25" s="47">
        <v>-160382</v>
      </c>
      <c r="I25" s="47">
        <v>-331347</v>
      </c>
    </row>
    <row r="26" spans="1:9" ht="12.75" customHeight="1" x14ac:dyDescent="0.2">
      <c r="A26" s="252" t="s">
        <v>249</v>
      </c>
      <c r="B26" s="253"/>
      <c r="C26" s="253"/>
      <c r="D26" s="253"/>
      <c r="E26" s="253"/>
      <c r="F26" s="254"/>
      <c r="G26" s="21">
        <v>19</v>
      </c>
      <c r="H26" s="47">
        <v>-114355</v>
      </c>
      <c r="I26" s="47">
        <v>-265592</v>
      </c>
    </row>
    <row r="27" spans="1:9" ht="28.9" customHeight="1" x14ac:dyDescent="0.2">
      <c r="A27" s="243" t="s">
        <v>250</v>
      </c>
      <c r="B27" s="244"/>
      <c r="C27" s="244"/>
      <c r="D27" s="244"/>
      <c r="E27" s="244"/>
      <c r="F27" s="245"/>
      <c r="G27" s="17">
        <v>20</v>
      </c>
      <c r="H27" s="48">
        <f>H24+H25+H26</f>
        <v>4324343</v>
      </c>
      <c r="I27" s="48">
        <f>I24+I25+I26</f>
        <v>3319863.0000000005</v>
      </c>
    </row>
    <row r="28" spans="1:9" x14ac:dyDescent="0.2">
      <c r="A28" s="246" t="s">
        <v>251</v>
      </c>
      <c r="B28" s="247"/>
      <c r="C28" s="247"/>
      <c r="D28" s="247"/>
      <c r="E28" s="247"/>
      <c r="F28" s="247"/>
      <c r="G28" s="247"/>
      <c r="H28" s="247"/>
      <c r="I28" s="248"/>
    </row>
    <row r="29" spans="1:9" ht="23.45" customHeight="1" x14ac:dyDescent="0.2">
      <c r="A29" s="249" t="s">
        <v>252</v>
      </c>
      <c r="B29" s="250"/>
      <c r="C29" s="250"/>
      <c r="D29" s="250"/>
      <c r="E29" s="250"/>
      <c r="F29" s="251"/>
      <c r="G29" s="20">
        <v>21</v>
      </c>
      <c r="H29" s="49">
        <v>23309</v>
      </c>
      <c r="I29" s="49">
        <v>33968</v>
      </c>
    </row>
    <row r="30" spans="1:9" ht="12.75" customHeight="1" x14ac:dyDescent="0.2">
      <c r="A30" s="252" t="s">
        <v>253</v>
      </c>
      <c r="B30" s="253"/>
      <c r="C30" s="253"/>
      <c r="D30" s="253"/>
      <c r="E30" s="253"/>
      <c r="F30" s="254"/>
      <c r="G30" s="21">
        <v>22</v>
      </c>
      <c r="H30" s="50">
        <v>0</v>
      </c>
      <c r="I30" s="50">
        <v>0</v>
      </c>
    </row>
    <row r="31" spans="1:9" ht="12.75" customHeight="1" x14ac:dyDescent="0.2">
      <c r="A31" s="252" t="s">
        <v>254</v>
      </c>
      <c r="B31" s="253"/>
      <c r="C31" s="253"/>
      <c r="D31" s="253"/>
      <c r="E31" s="253"/>
      <c r="F31" s="254"/>
      <c r="G31" s="21">
        <v>23</v>
      </c>
      <c r="H31" s="50">
        <v>31768</v>
      </c>
      <c r="I31" s="50">
        <v>112502</v>
      </c>
    </row>
    <row r="32" spans="1:9" ht="12.75" customHeight="1" x14ac:dyDescent="0.2">
      <c r="A32" s="252" t="s">
        <v>255</v>
      </c>
      <c r="B32" s="253"/>
      <c r="C32" s="253"/>
      <c r="D32" s="253"/>
      <c r="E32" s="253"/>
      <c r="F32" s="254"/>
      <c r="G32" s="21">
        <v>24</v>
      </c>
      <c r="H32" s="50">
        <v>0</v>
      </c>
      <c r="I32" s="50">
        <v>1650000</v>
      </c>
    </row>
    <row r="33" spans="1:9" ht="12.75" customHeight="1" x14ac:dyDescent="0.2">
      <c r="A33" s="252" t="s">
        <v>256</v>
      </c>
      <c r="B33" s="253"/>
      <c r="C33" s="253"/>
      <c r="D33" s="253"/>
      <c r="E33" s="253"/>
      <c r="F33" s="254"/>
      <c r="G33" s="21">
        <v>25</v>
      </c>
      <c r="H33" s="50">
        <v>0</v>
      </c>
      <c r="I33" s="50">
        <v>0</v>
      </c>
    </row>
    <row r="34" spans="1:9" ht="12.75" customHeight="1" x14ac:dyDescent="0.2">
      <c r="A34" s="252" t="s">
        <v>257</v>
      </c>
      <c r="B34" s="253"/>
      <c r="C34" s="253"/>
      <c r="D34" s="253"/>
      <c r="E34" s="253"/>
      <c r="F34" s="254"/>
      <c r="G34" s="21">
        <v>26</v>
      </c>
      <c r="H34" s="50">
        <v>0</v>
      </c>
      <c r="I34" s="50">
        <v>1272054</v>
      </c>
    </row>
    <row r="35" spans="1:9" ht="27.6" customHeight="1" x14ac:dyDescent="0.2">
      <c r="A35" s="240" t="s">
        <v>258</v>
      </c>
      <c r="B35" s="241"/>
      <c r="C35" s="241"/>
      <c r="D35" s="241"/>
      <c r="E35" s="241"/>
      <c r="F35" s="242"/>
      <c r="G35" s="16">
        <v>27</v>
      </c>
      <c r="H35" s="51">
        <f>H29+H30+H31+H32+H33+H34</f>
        <v>55077</v>
      </c>
      <c r="I35" s="51">
        <f>I29+I30+I31+I32+I33+I34</f>
        <v>3068524</v>
      </c>
    </row>
    <row r="36" spans="1:9" ht="26.45" customHeight="1" x14ac:dyDescent="0.2">
      <c r="A36" s="252" t="s">
        <v>259</v>
      </c>
      <c r="B36" s="253"/>
      <c r="C36" s="253"/>
      <c r="D36" s="253"/>
      <c r="E36" s="253"/>
      <c r="F36" s="254"/>
      <c r="G36" s="21">
        <v>28</v>
      </c>
      <c r="H36" s="50">
        <v>-2426174</v>
      </c>
      <c r="I36" s="50">
        <v>-1136487</v>
      </c>
    </row>
    <row r="37" spans="1:9" ht="12.75" customHeight="1" x14ac:dyDescent="0.2">
      <c r="A37" s="252" t="s">
        <v>260</v>
      </c>
      <c r="B37" s="253"/>
      <c r="C37" s="253"/>
      <c r="D37" s="253"/>
      <c r="E37" s="253"/>
      <c r="F37" s="254"/>
      <c r="G37" s="21">
        <v>29</v>
      </c>
      <c r="H37" s="50">
        <v>0</v>
      </c>
      <c r="I37" s="50">
        <v>0</v>
      </c>
    </row>
    <row r="38" spans="1:9" ht="12.75" customHeight="1" x14ac:dyDescent="0.2">
      <c r="A38" s="252" t="s">
        <v>261</v>
      </c>
      <c r="B38" s="253"/>
      <c r="C38" s="253"/>
      <c r="D38" s="253"/>
      <c r="E38" s="253"/>
      <c r="F38" s="254"/>
      <c r="G38" s="21">
        <v>30</v>
      </c>
      <c r="H38" s="50">
        <v>0</v>
      </c>
      <c r="I38" s="50">
        <v>0</v>
      </c>
    </row>
    <row r="39" spans="1:9" ht="12.75" customHeight="1" x14ac:dyDescent="0.2">
      <c r="A39" s="252" t="s">
        <v>262</v>
      </c>
      <c r="B39" s="253"/>
      <c r="C39" s="253"/>
      <c r="D39" s="253"/>
      <c r="E39" s="253"/>
      <c r="F39" s="254"/>
      <c r="G39" s="21">
        <v>31</v>
      </c>
      <c r="H39" s="50">
        <v>-7991546</v>
      </c>
      <c r="I39" s="50">
        <v>-2461799</v>
      </c>
    </row>
    <row r="40" spans="1:9" ht="12.75" customHeight="1" x14ac:dyDescent="0.2">
      <c r="A40" s="252" t="s">
        <v>263</v>
      </c>
      <c r="B40" s="253"/>
      <c r="C40" s="253"/>
      <c r="D40" s="253"/>
      <c r="E40" s="253"/>
      <c r="F40" s="254"/>
      <c r="G40" s="21">
        <v>32</v>
      </c>
      <c r="H40" s="50">
        <v>-132723</v>
      </c>
      <c r="I40" s="50">
        <v>0</v>
      </c>
    </row>
    <row r="41" spans="1:9" ht="22.9" customHeight="1" x14ac:dyDescent="0.2">
      <c r="A41" s="240" t="s">
        <v>264</v>
      </c>
      <c r="B41" s="241"/>
      <c r="C41" s="241"/>
      <c r="D41" s="241"/>
      <c r="E41" s="241"/>
      <c r="F41" s="242"/>
      <c r="G41" s="16">
        <v>33</v>
      </c>
      <c r="H41" s="51">
        <f>H36+H37+H38+H39+H40</f>
        <v>-10550443</v>
      </c>
      <c r="I41" s="51">
        <f>I36+I37+I38+I39+I40</f>
        <v>-3598286</v>
      </c>
    </row>
    <row r="42" spans="1:9" ht="30.6" customHeight="1" x14ac:dyDescent="0.2">
      <c r="A42" s="243" t="s">
        <v>265</v>
      </c>
      <c r="B42" s="244"/>
      <c r="C42" s="244"/>
      <c r="D42" s="244"/>
      <c r="E42" s="244"/>
      <c r="F42" s="245"/>
      <c r="G42" s="17">
        <v>34</v>
      </c>
      <c r="H42" s="52">
        <f>H35+H41</f>
        <v>-10495366</v>
      </c>
      <c r="I42" s="52">
        <f>I35+I41</f>
        <v>-529762</v>
      </c>
    </row>
    <row r="43" spans="1:9" x14ac:dyDescent="0.2">
      <c r="A43" s="246" t="s">
        <v>266</v>
      </c>
      <c r="B43" s="247"/>
      <c r="C43" s="247"/>
      <c r="D43" s="247"/>
      <c r="E43" s="247"/>
      <c r="F43" s="247"/>
      <c r="G43" s="247"/>
      <c r="H43" s="247"/>
      <c r="I43" s="248"/>
    </row>
    <row r="44" spans="1:9" ht="12.75" customHeight="1" x14ac:dyDescent="0.2">
      <c r="A44" s="249" t="s">
        <v>267</v>
      </c>
      <c r="B44" s="250"/>
      <c r="C44" s="250"/>
      <c r="D44" s="250"/>
      <c r="E44" s="250"/>
      <c r="F44" s="251"/>
      <c r="G44" s="20">
        <v>35</v>
      </c>
      <c r="H44" s="49">
        <v>0</v>
      </c>
      <c r="I44" s="49">
        <v>0</v>
      </c>
    </row>
    <row r="45" spans="1:9" ht="27.6" customHeight="1" x14ac:dyDescent="0.2">
      <c r="A45" s="252" t="s">
        <v>268</v>
      </c>
      <c r="B45" s="253"/>
      <c r="C45" s="253"/>
      <c r="D45" s="253"/>
      <c r="E45" s="253"/>
      <c r="F45" s="254"/>
      <c r="G45" s="21">
        <v>36</v>
      </c>
      <c r="H45" s="50">
        <v>0</v>
      </c>
      <c r="I45" s="50">
        <v>0</v>
      </c>
    </row>
    <row r="46" spans="1:9" ht="12.75" customHeight="1" x14ac:dyDescent="0.2">
      <c r="A46" s="252" t="s">
        <v>269</v>
      </c>
      <c r="B46" s="253"/>
      <c r="C46" s="253"/>
      <c r="D46" s="253"/>
      <c r="E46" s="253"/>
      <c r="F46" s="254"/>
      <c r="G46" s="21">
        <v>37</v>
      </c>
      <c r="H46" s="50">
        <v>2550000</v>
      </c>
      <c r="I46" s="50">
        <v>13449000</v>
      </c>
    </row>
    <row r="47" spans="1:9" ht="12.75" customHeight="1" x14ac:dyDescent="0.2">
      <c r="A47" s="252" t="s">
        <v>270</v>
      </c>
      <c r="B47" s="253"/>
      <c r="C47" s="253"/>
      <c r="D47" s="253"/>
      <c r="E47" s="253"/>
      <c r="F47" s="254"/>
      <c r="G47" s="21">
        <v>38</v>
      </c>
      <c r="H47" s="50">
        <v>105232</v>
      </c>
      <c r="I47" s="50">
        <v>155317</v>
      </c>
    </row>
    <row r="48" spans="1:9" ht="25.9" customHeight="1" x14ac:dyDescent="0.2">
      <c r="A48" s="240" t="s">
        <v>271</v>
      </c>
      <c r="B48" s="241"/>
      <c r="C48" s="241"/>
      <c r="D48" s="241"/>
      <c r="E48" s="241"/>
      <c r="F48" s="242"/>
      <c r="G48" s="16">
        <v>39</v>
      </c>
      <c r="H48" s="51">
        <f>H44+H45+H46+H47</f>
        <v>2655232</v>
      </c>
      <c r="I48" s="51">
        <f>I44+I45+I46+I47</f>
        <v>13604317</v>
      </c>
    </row>
    <row r="49" spans="1:9" ht="24.6" customHeight="1" x14ac:dyDescent="0.2">
      <c r="A49" s="252" t="s">
        <v>272</v>
      </c>
      <c r="B49" s="253"/>
      <c r="C49" s="253"/>
      <c r="D49" s="253"/>
      <c r="E49" s="253"/>
      <c r="F49" s="254"/>
      <c r="G49" s="21">
        <v>40</v>
      </c>
      <c r="H49" s="50">
        <v>-1385560</v>
      </c>
      <c r="I49" s="50">
        <v>-10157004</v>
      </c>
    </row>
    <row r="50" spans="1:9" ht="12.75" customHeight="1" x14ac:dyDescent="0.2">
      <c r="A50" s="252" t="s">
        <v>273</v>
      </c>
      <c r="B50" s="253"/>
      <c r="C50" s="253"/>
      <c r="D50" s="253"/>
      <c r="E50" s="253"/>
      <c r="F50" s="254"/>
      <c r="G50" s="21">
        <v>41</v>
      </c>
      <c r="H50" s="50">
        <v>-2584250</v>
      </c>
      <c r="I50" s="50">
        <v>-585567</v>
      </c>
    </row>
    <row r="51" spans="1:9" ht="12.75" customHeight="1" x14ac:dyDescent="0.2">
      <c r="A51" s="252" t="s">
        <v>274</v>
      </c>
      <c r="B51" s="253"/>
      <c r="C51" s="253"/>
      <c r="D51" s="253"/>
      <c r="E51" s="253"/>
      <c r="F51" s="254"/>
      <c r="G51" s="21">
        <v>42</v>
      </c>
      <c r="H51" s="50">
        <v>-885</v>
      </c>
      <c r="I51" s="50">
        <v>0</v>
      </c>
    </row>
    <row r="52" spans="1:9" ht="26.45" customHeight="1" x14ac:dyDescent="0.2">
      <c r="A52" s="252" t="s">
        <v>275</v>
      </c>
      <c r="B52" s="253"/>
      <c r="C52" s="253"/>
      <c r="D52" s="253"/>
      <c r="E52" s="253"/>
      <c r="F52" s="254"/>
      <c r="G52" s="21">
        <v>43</v>
      </c>
      <c r="H52" s="50">
        <v>-809694</v>
      </c>
      <c r="I52" s="50">
        <v>-300779</v>
      </c>
    </row>
    <row r="53" spans="1:9" ht="12.75" customHeight="1" x14ac:dyDescent="0.2">
      <c r="A53" s="252" t="s">
        <v>276</v>
      </c>
      <c r="B53" s="253"/>
      <c r="C53" s="253"/>
      <c r="D53" s="253"/>
      <c r="E53" s="253"/>
      <c r="F53" s="254"/>
      <c r="G53" s="21">
        <v>44</v>
      </c>
      <c r="H53" s="50">
        <v>-1083817</v>
      </c>
      <c r="I53" s="50">
        <v>-1189344</v>
      </c>
    </row>
    <row r="54" spans="1:9" ht="27.6" customHeight="1" x14ac:dyDescent="0.2">
      <c r="A54" s="240" t="s">
        <v>277</v>
      </c>
      <c r="B54" s="241"/>
      <c r="C54" s="241"/>
      <c r="D54" s="241"/>
      <c r="E54" s="241"/>
      <c r="F54" s="242"/>
      <c r="G54" s="16">
        <v>45</v>
      </c>
      <c r="H54" s="51">
        <f>H49+H50+H51+H52+H53</f>
        <v>-5864206</v>
      </c>
      <c r="I54" s="51">
        <f>I49+I50+I51+I52+I53</f>
        <v>-12232694</v>
      </c>
    </row>
    <row r="55" spans="1:9" ht="27.6" customHeight="1" x14ac:dyDescent="0.2">
      <c r="A55" s="255" t="s">
        <v>278</v>
      </c>
      <c r="B55" s="256"/>
      <c r="C55" s="256"/>
      <c r="D55" s="256"/>
      <c r="E55" s="256"/>
      <c r="F55" s="257"/>
      <c r="G55" s="16">
        <v>46</v>
      </c>
      <c r="H55" s="51">
        <f>H48+H54</f>
        <v>-3208974</v>
      </c>
      <c r="I55" s="51">
        <f>I48+I54</f>
        <v>1371623</v>
      </c>
    </row>
    <row r="56" spans="1:9" x14ac:dyDescent="0.2">
      <c r="A56" s="188" t="s">
        <v>279</v>
      </c>
      <c r="B56" s="189"/>
      <c r="C56" s="189"/>
      <c r="D56" s="189"/>
      <c r="E56" s="189"/>
      <c r="F56" s="190"/>
      <c r="G56" s="21">
        <v>47</v>
      </c>
      <c r="H56" s="50">
        <v>0</v>
      </c>
      <c r="I56" s="50">
        <v>0</v>
      </c>
    </row>
    <row r="57" spans="1:9" ht="27" customHeight="1" x14ac:dyDescent="0.2">
      <c r="A57" s="255" t="s">
        <v>280</v>
      </c>
      <c r="B57" s="256"/>
      <c r="C57" s="256"/>
      <c r="D57" s="256"/>
      <c r="E57" s="256"/>
      <c r="F57" s="257"/>
      <c r="G57" s="16">
        <v>48</v>
      </c>
      <c r="H57" s="51">
        <f>H27+H42+H55+H56</f>
        <v>-9379997</v>
      </c>
      <c r="I57" s="51">
        <f>I27+I42+I55+I56</f>
        <v>4161724.0000000005</v>
      </c>
    </row>
    <row r="58" spans="1:9" ht="27" customHeight="1" x14ac:dyDescent="0.2">
      <c r="A58" s="258" t="s">
        <v>281</v>
      </c>
      <c r="B58" s="259"/>
      <c r="C58" s="259"/>
      <c r="D58" s="259"/>
      <c r="E58" s="259"/>
      <c r="F58" s="260"/>
      <c r="G58" s="21">
        <v>49</v>
      </c>
      <c r="H58" s="50">
        <v>14212306</v>
      </c>
      <c r="I58" s="50">
        <v>4832308</v>
      </c>
    </row>
    <row r="59" spans="1:9" ht="28.9" customHeight="1" x14ac:dyDescent="0.2">
      <c r="A59" s="243" t="s">
        <v>282</v>
      </c>
      <c r="B59" s="244"/>
      <c r="C59" s="244"/>
      <c r="D59" s="244"/>
      <c r="E59" s="244"/>
      <c r="F59" s="245"/>
      <c r="G59" s="17">
        <v>50</v>
      </c>
      <c r="H59" s="52">
        <f>H57+H58</f>
        <v>4832309</v>
      </c>
      <c r="I59" s="52">
        <f>I57+I58</f>
        <v>8994032</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8" zoomScale="110" zoomScaleNormal="100" workbookViewId="0">
      <selection activeCell="I53" sqref="I53"/>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9" t="s">
        <v>283</v>
      </c>
      <c r="B1" s="267"/>
      <c r="C1" s="267"/>
      <c r="D1" s="267"/>
      <c r="E1" s="267"/>
      <c r="F1" s="267"/>
      <c r="G1" s="267"/>
      <c r="H1" s="267"/>
      <c r="I1" s="267"/>
    </row>
    <row r="2" spans="1:9" ht="12.75" customHeight="1" x14ac:dyDescent="0.2">
      <c r="A2" s="238" t="s">
        <v>509</v>
      </c>
      <c r="B2" s="194"/>
      <c r="C2" s="194"/>
      <c r="D2" s="194"/>
      <c r="E2" s="194"/>
      <c r="F2" s="194"/>
      <c r="G2" s="194"/>
      <c r="H2" s="194"/>
      <c r="I2" s="194"/>
    </row>
    <row r="3" spans="1:9" x14ac:dyDescent="0.2">
      <c r="A3" s="227" t="s">
        <v>491</v>
      </c>
      <c r="B3" s="276"/>
      <c r="C3" s="276"/>
      <c r="D3" s="276"/>
      <c r="E3" s="276"/>
      <c r="F3" s="276"/>
      <c r="G3" s="276"/>
      <c r="H3" s="276"/>
      <c r="I3" s="276"/>
    </row>
    <row r="4" spans="1:9" x14ac:dyDescent="0.2">
      <c r="A4" s="268" t="s">
        <v>508</v>
      </c>
      <c r="B4" s="200"/>
      <c r="C4" s="200"/>
      <c r="D4" s="200"/>
      <c r="E4" s="200"/>
      <c r="F4" s="200"/>
      <c r="G4" s="200"/>
      <c r="H4" s="200"/>
      <c r="I4" s="201"/>
    </row>
    <row r="5" spans="1:9" ht="24" thickBot="1" x14ac:dyDescent="0.25">
      <c r="A5" s="270" t="s">
        <v>284</v>
      </c>
      <c r="B5" s="271"/>
      <c r="C5" s="271"/>
      <c r="D5" s="271"/>
      <c r="E5" s="271"/>
      <c r="F5" s="272"/>
      <c r="G5" s="11" t="s">
        <v>285</v>
      </c>
      <c r="H5" s="44" t="s">
        <v>286</v>
      </c>
      <c r="I5" s="44" t="s">
        <v>287</v>
      </c>
    </row>
    <row r="6" spans="1:9" x14ac:dyDescent="0.2">
      <c r="A6" s="273">
        <v>1</v>
      </c>
      <c r="B6" s="274"/>
      <c r="C6" s="274"/>
      <c r="D6" s="274"/>
      <c r="E6" s="274"/>
      <c r="F6" s="275"/>
      <c r="G6" s="13">
        <v>2</v>
      </c>
      <c r="H6" s="19" t="s">
        <v>288</v>
      </c>
      <c r="I6" s="19" t="s">
        <v>289</v>
      </c>
    </row>
    <row r="7" spans="1:9" x14ac:dyDescent="0.2">
      <c r="A7" s="246" t="s">
        <v>290</v>
      </c>
      <c r="B7" s="283"/>
      <c r="C7" s="283"/>
      <c r="D7" s="283"/>
      <c r="E7" s="283"/>
      <c r="F7" s="283"/>
      <c r="G7" s="283"/>
      <c r="H7" s="283"/>
      <c r="I7" s="284"/>
    </row>
    <row r="8" spans="1:9" x14ac:dyDescent="0.2">
      <c r="A8" s="285" t="s">
        <v>291</v>
      </c>
      <c r="B8" s="285"/>
      <c r="C8" s="285"/>
      <c r="D8" s="285"/>
      <c r="E8" s="285"/>
      <c r="F8" s="285"/>
      <c r="G8" s="14">
        <v>1</v>
      </c>
      <c r="H8" s="49">
        <v>0</v>
      </c>
      <c r="I8" s="49">
        <v>0</v>
      </c>
    </row>
    <row r="9" spans="1:9" x14ac:dyDescent="0.2">
      <c r="A9" s="223" t="s">
        <v>292</v>
      </c>
      <c r="B9" s="223"/>
      <c r="C9" s="223"/>
      <c r="D9" s="223"/>
      <c r="E9" s="223"/>
      <c r="F9" s="223"/>
      <c r="G9" s="15">
        <v>2</v>
      </c>
      <c r="H9" s="50">
        <v>0</v>
      </c>
      <c r="I9" s="50">
        <v>0</v>
      </c>
    </row>
    <row r="10" spans="1:9" x14ac:dyDescent="0.2">
      <c r="A10" s="223" t="s">
        <v>293</v>
      </c>
      <c r="B10" s="223"/>
      <c r="C10" s="223"/>
      <c r="D10" s="223"/>
      <c r="E10" s="223"/>
      <c r="F10" s="223"/>
      <c r="G10" s="15">
        <v>3</v>
      </c>
      <c r="H10" s="50">
        <v>0</v>
      </c>
      <c r="I10" s="50">
        <v>0</v>
      </c>
    </row>
    <row r="11" spans="1:9" x14ac:dyDescent="0.2">
      <c r="A11" s="223" t="s">
        <v>294</v>
      </c>
      <c r="B11" s="223"/>
      <c r="C11" s="223"/>
      <c r="D11" s="223"/>
      <c r="E11" s="223"/>
      <c r="F11" s="223"/>
      <c r="G11" s="15">
        <v>4</v>
      </c>
      <c r="H11" s="50">
        <v>0</v>
      </c>
      <c r="I11" s="50">
        <v>0</v>
      </c>
    </row>
    <row r="12" spans="1:9" x14ac:dyDescent="0.2">
      <c r="A12" s="223" t="s">
        <v>407</v>
      </c>
      <c r="B12" s="223"/>
      <c r="C12" s="223"/>
      <c r="D12" s="223"/>
      <c r="E12" s="223"/>
      <c r="F12" s="223"/>
      <c r="G12" s="15">
        <v>5</v>
      </c>
      <c r="H12" s="50">
        <v>0</v>
      </c>
      <c r="I12" s="50">
        <v>0</v>
      </c>
    </row>
    <row r="13" spans="1:9" x14ac:dyDescent="0.2">
      <c r="A13" s="222" t="s">
        <v>408</v>
      </c>
      <c r="B13" s="222"/>
      <c r="C13" s="222"/>
      <c r="D13" s="222"/>
      <c r="E13" s="222"/>
      <c r="F13" s="222"/>
      <c r="G13" s="16">
        <v>6</v>
      </c>
      <c r="H13" s="51">
        <f>SUM(H8:H12)</f>
        <v>0</v>
      </c>
      <c r="I13" s="51">
        <f>SUM(I8:I12)</f>
        <v>0</v>
      </c>
    </row>
    <row r="14" spans="1:9" x14ac:dyDescent="0.2">
      <c r="A14" s="223" t="s">
        <v>409</v>
      </c>
      <c r="B14" s="223"/>
      <c r="C14" s="223"/>
      <c r="D14" s="223"/>
      <c r="E14" s="223"/>
      <c r="F14" s="223"/>
      <c r="G14" s="15">
        <v>7</v>
      </c>
      <c r="H14" s="50">
        <v>0</v>
      </c>
      <c r="I14" s="50">
        <v>0</v>
      </c>
    </row>
    <row r="15" spans="1:9" x14ac:dyDescent="0.2">
      <c r="A15" s="223" t="s">
        <v>410</v>
      </c>
      <c r="B15" s="223"/>
      <c r="C15" s="223"/>
      <c r="D15" s="223"/>
      <c r="E15" s="223"/>
      <c r="F15" s="223"/>
      <c r="G15" s="15">
        <v>8</v>
      </c>
      <c r="H15" s="50">
        <v>0</v>
      </c>
      <c r="I15" s="50">
        <v>0</v>
      </c>
    </row>
    <row r="16" spans="1:9" x14ac:dyDescent="0.2">
      <c r="A16" s="223" t="s">
        <v>412</v>
      </c>
      <c r="B16" s="223"/>
      <c r="C16" s="223"/>
      <c r="D16" s="223"/>
      <c r="E16" s="223"/>
      <c r="F16" s="223"/>
      <c r="G16" s="15">
        <v>9</v>
      </c>
      <c r="H16" s="50">
        <v>0</v>
      </c>
      <c r="I16" s="50">
        <v>0</v>
      </c>
    </row>
    <row r="17" spans="1:9" x14ac:dyDescent="0.2">
      <c r="A17" s="223" t="s">
        <v>413</v>
      </c>
      <c r="B17" s="223"/>
      <c r="C17" s="223"/>
      <c r="D17" s="223"/>
      <c r="E17" s="223"/>
      <c r="F17" s="223"/>
      <c r="G17" s="15">
        <v>10</v>
      </c>
      <c r="H17" s="50">
        <v>0</v>
      </c>
      <c r="I17" s="50">
        <v>0</v>
      </c>
    </row>
    <row r="18" spans="1:9" x14ac:dyDescent="0.2">
      <c r="A18" s="223" t="s">
        <v>414</v>
      </c>
      <c r="B18" s="223"/>
      <c r="C18" s="223"/>
      <c r="D18" s="223"/>
      <c r="E18" s="223"/>
      <c r="F18" s="223"/>
      <c r="G18" s="15">
        <v>11</v>
      </c>
      <c r="H18" s="50">
        <v>0</v>
      </c>
      <c r="I18" s="50">
        <v>0</v>
      </c>
    </row>
    <row r="19" spans="1:9" x14ac:dyDescent="0.2">
      <c r="A19" s="223" t="s">
        <v>415</v>
      </c>
      <c r="B19" s="223"/>
      <c r="C19" s="223"/>
      <c r="D19" s="223"/>
      <c r="E19" s="223"/>
      <c r="F19" s="223"/>
      <c r="G19" s="15">
        <v>12</v>
      </c>
      <c r="H19" s="50">
        <v>0</v>
      </c>
      <c r="I19" s="50">
        <v>0</v>
      </c>
    </row>
    <row r="20" spans="1:9" ht="25.9" customHeight="1" x14ac:dyDescent="0.2">
      <c r="A20" s="281" t="s">
        <v>416</v>
      </c>
      <c r="B20" s="282"/>
      <c r="C20" s="282"/>
      <c r="D20" s="282"/>
      <c r="E20" s="282"/>
      <c r="F20" s="282"/>
      <c r="G20" s="17">
        <v>13</v>
      </c>
      <c r="H20" s="52">
        <f>H14+H15+H16+H17+H18+H19</f>
        <v>0</v>
      </c>
      <c r="I20" s="52">
        <f>I14+I15+I16+I17+I18+I19</f>
        <v>0</v>
      </c>
    </row>
    <row r="21" spans="1:9" ht="25.9" customHeight="1" x14ac:dyDescent="0.2">
      <c r="A21" s="281" t="s">
        <v>417</v>
      </c>
      <c r="B21" s="282"/>
      <c r="C21" s="282"/>
      <c r="D21" s="282"/>
      <c r="E21" s="282"/>
      <c r="F21" s="282"/>
      <c r="G21" s="17">
        <v>14</v>
      </c>
      <c r="H21" s="52">
        <f>H13+H20</f>
        <v>0</v>
      </c>
      <c r="I21" s="52">
        <f>I13+I20</f>
        <v>0</v>
      </c>
    </row>
    <row r="22" spans="1:9" x14ac:dyDescent="0.2">
      <c r="A22" s="246" t="s">
        <v>295</v>
      </c>
      <c r="B22" s="283"/>
      <c r="C22" s="283"/>
      <c r="D22" s="283"/>
      <c r="E22" s="283"/>
      <c r="F22" s="283"/>
      <c r="G22" s="283"/>
      <c r="H22" s="283"/>
      <c r="I22" s="284"/>
    </row>
    <row r="23" spans="1:9" ht="26.45" customHeight="1" x14ac:dyDescent="0.2">
      <c r="A23" s="285" t="s">
        <v>411</v>
      </c>
      <c r="B23" s="285"/>
      <c r="C23" s="285"/>
      <c r="D23" s="285"/>
      <c r="E23" s="285"/>
      <c r="F23" s="285"/>
      <c r="G23" s="14">
        <v>15</v>
      </c>
      <c r="H23" s="49">
        <v>0</v>
      </c>
      <c r="I23" s="49">
        <v>0</v>
      </c>
    </row>
    <row r="24" spans="1:9" x14ac:dyDescent="0.2">
      <c r="A24" s="223" t="s">
        <v>296</v>
      </c>
      <c r="B24" s="223"/>
      <c r="C24" s="223"/>
      <c r="D24" s="223"/>
      <c r="E24" s="223"/>
      <c r="F24" s="223"/>
      <c r="G24" s="14">
        <v>16</v>
      </c>
      <c r="H24" s="50">
        <v>0</v>
      </c>
      <c r="I24" s="50">
        <v>0</v>
      </c>
    </row>
    <row r="25" spans="1:9" x14ac:dyDescent="0.2">
      <c r="A25" s="223" t="s">
        <v>297</v>
      </c>
      <c r="B25" s="223"/>
      <c r="C25" s="223"/>
      <c r="D25" s="223"/>
      <c r="E25" s="223"/>
      <c r="F25" s="223"/>
      <c r="G25" s="14">
        <v>17</v>
      </c>
      <c r="H25" s="50">
        <v>0</v>
      </c>
      <c r="I25" s="50">
        <v>0</v>
      </c>
    </row>
    <row r="26" spans="1:9" x14ac:dyDescent="0.2">
      <c r="A26" s="223" t="s">
        <v>298</v>
      </c>
      <c r="B26" s="223"/>
      <c r="C26" s="223"/>
      <c r="D26" s="223"/>
      <c r="E26" s="223"/>
      <c r="F26" s="223"/>
      <c r="G26" s="14">
        <v>18</v>
      </c>
      <c r="H26" s="50">
        <v>0</v>
      </c>
      <c r="I26" s="50">
        <v>0</v>
      </c>
    </row>
    <row r="27" spans="1:9" x14ac:dyDescent="0.2">
      <c r="A27" s="223" t="s">
        <v>299</v>
      </c>
      <c r="B27" s="223"/>
      <c r="C27" s="223"/>
      <c r="D27" s="223"/>
      <c r="E27" s="223"/>
      <c r="F27" s="223"/>
      <c r="G27" s="14">
        <v>19</v>
      </c>
      <c r="H27" s="50">
        <v>0</v>
      </c>
      <c r="I27" s="50">
        <v>0</v>
      </c>
    </row>
    <row r="28" spans="1:9" x14ac:dyDescent="0.2">
      <c r="A28" s="223" t="s">
        <v>300</v>
      </c>
      <c r="B28" s="223"/>
      <c r="C28" s="223"/>
      <c r="D28" s="223"/>
      <c r="E28" s="223"/>
      <c r="F28" s="223"/>
      <c r="G28" s="14">
        <v>20</v>
      </c>
      <c r="H28" s="50">
        <v>0</v>
      </c>
      <c r="I28" s="50">
        <v>0</v>
      </c>
    </row>
    <row r="29" spans="1:9" ht="25.15" customHeight="1" x14ac:dyDescent="0.2">
      <c r="A29" s="222" t="s">
        <v>418</v>
      </c>
      <c r="B29" s="222"/>
      <c r="C29" s="222"/>
      <c r="D29" s="222"/>
      <c r="E29" s="222"/>
      <c r="F29" s="222"/>
      <c r="G29" s="16">
        <v>21</v>
      </c>
      <c r="H29" s="51">
        <f>SUM(H23:H28)</f>
        <v>0</v>
      </c>
      <c r="I29" s="51">
        <f>SUM(I23:I28)</f>
        <v>0</v>
      </c>
    </row>
    <row r="30" spans="1:9" ht="21" customHeight="1" x14ac:dyDescent="0.2">
      <c r="A30" s="223" t="s">
        <v>301</v>
      </c>
      <c r="B30" s="223"/>
      <c r="C30" s="223"/>
      <c r="D30" s="223"/>
      <c r="E30" s="223"/>
      <c r="F30" s="223"/>
      <c r="G30" s="15">
        <v>22</v>
      </c>
      <c r="H30" s="50">
        <v>0</v>
      </c>
      <c r="I30" s="50">
        <v>0</v>
      </c>
    </row>
    <row r="31" spans="1:9" x14ac:dyDescent="0.2">
      <c r="A31" s="223" t="s">
        <v>302</v>
      </c>
      <c r="B31" s="223"/>
      <c r="C31" s="223"/>
      <c r="D31" s="223"/>
      <c r="E31" s="223"/>
      <c r="F31" s="223"/>
      <c r="G31" s="15">
        <v>23</v>
      </c>
      <c r="H31" s="50">
        <v>0</v>
      </c>
      <c r="I31" s="50">
        <v>0</v>
      </c>
    </row>
    <row r="32" spans="1:9" x14ac:dyDescent="0.2">
      <c r="A32" s="223" t="s">
        <v>303</v>
      </c>
      <c r="B32" s="223"/>
      <c r="C32" s="223"/>
      <c r="D32" s="223"/>
      <c r="E32" s="223"/>
      <c r="F32" s="223"/>
      <c r="G32" s="15">
        <v>24</v>
      </c>
      <c r="H32" s="50">
        <v>0</v>
      </c>
      <c r="I32" s="50">
        <v>0</v>
      </c>
    </row>
    <row r="33" spans="1:9" x14ac:dyDescent="0.2">
      <c r="A33" s="223" t="s">
        <v>304</v>
      </c>
      <c r="B33" s="223"/>
      <c r="C33" s="223"/>
      <c r="D33" s="223"/>
      <c r="E33" s="223"/>
      <c r="F33" s="223"/>
      <c r="G33" s="15">
        <v>25</v>
      </c>
      <c r="H33" s="50">
        <v>0</v>
      </c>
      <c r="I33" s="50">
        <v>0</v>
      </c>
    </row>
    <row r="34" spans="1:9" x14ac:dyDescent="0.2">
      <c r="A34" s="223" t="s">
        <v>305</v>
      </c>
      <c r="B34" s="223"/>
      <c r="C34" s="223"/>
      <c r="D34" s="223"/>
      <c r="E34" s="223"/>
      <c r="F34" s="223"/>
      <c r="G34" s="15">
        <v>26</v>
      </c>
      <c r="H34" s="50">
        <v>0</v>
      </c>
      <c r="I34" s="50">
        <v>0</v>
      </c>
    </row>
    <row r="35" spans="1:9" ht="28.9" customHeight="1" x14ac:dyDescent="0.2">
      <c r="A35" s="222" t="s">
        <v>419</v>
      </c>
      <c r="B35" s="222"/>
      <c r="C35" s="222"/>
      <c r="D35" s="222"/>
      <c r="E35" s="222"/>
      <c r="F35" s="222"/>
      <c r="G35" s="16">
        <v>27</v>
      </c>
      <c r="H35" s="51">
        <f>SUM(H30:H34)</f>
        <v>0</v>
      </c>
      <c r="I35" s="51">
        <f>SUM(I30:I34)</f>
        <v>0</v>
      </c>
    </row>
    <row r="36" spans="1:9" ht="26.45" customHeight="1" x14ac:dyDescent="0.2">
      <c r="A36" s="281" t="s">
        <v>420</v>
      </c>
      <c r="B36" s="282"/>
      <c r="C36" s="282"/>
      <c r="D36" s="282"/>
      <c r="E36" s="282"/>
      <c r="F36" s="282"/>
      <c r="G36" s="17">
        <v>28</v>
      </c>
      <c r="H36" s="52">
        <f>H29+H35</f>
        <v>0</v>
      </c>
      <c r="I36" s="52">
        <f>I29+I35</f>
        <v>0</v>
      </c>
    </row>
    <row r="37" spans="1:9" x14ac:dyDescent="0.2">
      <c r="A37" s="246" t="s">
        <v>306</v>
      </c>
      <c r="B37" s="283"/>
      <c r="C37" s="283"/>
      <c r="D37" s="283"/>
      <c r="E37" s="283"/>
      <c r="F37" s="283"/>
      <c r="G37" s="283">
        <v>0</v>
      </c>
      <c r="H37" s="283"/>
      <c r="I37" s="284"/>
    </row>
    <row r="38" spans="1:9" x14ac:dyDescent="0.2">
      <c r="A38" s="286" t="s">
        <v>307</v>
      </c>
      <c r="B38" s="286"/>
      <c r="C38" s="286"/>
      <c r="D38" s="286"/>
      <c r="E38" s="286"/>
      <c r="F38" s="286"/>
      <c r="G38" s="14">
        <v>29</v>
      </c>
      <c r="H38" s="49">
        <v>0</v>
      </c>
      <c r="I38" s="49">
        <v>0</v>
      </c>
    </row>
    <row r="39" spans="1:9" ht="21.6" customHeight="1" x14ac:dyDescent="0.2">
      <c r="A39" s="166" t="s">
        <v>308</v>
      </c>
      <c r="B39" s="166"/>
      <c r="C39" s="166"/>
      <c r="D39" s="166"/>
      <c r="E39" s="166"/>
      <c r="F39" s="166"/>
      <c r="G39" s="14">
        <v>30</v>
      </c>
      <c r="H39" s="49">
        <v>0</v>
      </c>
      <c r="I39" s="49">
        <v>0</v>
      </c>
    </row>
    <row r="40" spans="1:9" x14ac:dyDescent="0.2">
      <c r="A40" s="166" t="s">
        <v>309</v>
      </c>
      <c r="B40" s="166"/>
      <c r="C40" s="166"/>
      <c r="D40" s="166"/>
      <c r="E40" s="166"/>
      <c r="F40" s="166"/>
      <c r="G40" s="14">
        <v>31</v>
      </c>
      <c r="H40" s="49">
        <v>0</v>
      </c>
      <c r="I40" s="49">
        <v>0</v>
      </c>
    </row>
    <row r="41" spans="1:9" x14ac:dyDescent="0.2">
      <c r="A41" s="166" t="s">
        <v>310</v>
      </c>
      <c r="B41" s="166"/>
      <c r="C41" s="166"/>
      <c r="D41" s="166"/>
      <c r="E41" s="166"/>
      <c r="F41" s="166"/>
      <c r="G41" s="14">
        <v>32</v>
      </c>
      <c r="H41" s="49">
        <v>0</v>
      </c>
      <c r="I41" s="49">
        <v>0</v>
      </c>
    </row>
    <row r="42" spans="1:9" ht="26.45" customHeight="1" x14ac:dyDescent="0.2">
      <c r="A42" s="222" t="s">
        <v>421</v>
      </c>
      <c r="B42" s="222"/>
      <c r="C42" s="222"/>
      <c r="D42" s="222"/>
      <c r="E42" s="222"/>
      <c r="F42" s="222"/>
      <c r="G42" s="16">
        <v>33</v>
      </c>
      <c r="H42" s="51">
        <f>H41+H40+H39+H38</f>
        <v>0</v>
      </c>
      <c r="I42" s="51">
        <f>I41+I40+I39+I38</f>
        <v>0</v>
      </c>
    </row>
    <row r="43" spans="1:9" ht="22.9" customHeight="1" x14ac:dyDescent="0.2">
      <c r="A43" s="166" t="s">
        <v>311</v>
      </c>
      <c r="B43" s="166"/>
      <c r="C43" s="166"/>
      <c r="D43" s="166"/>
      <c r="E43" s="166"/>
      <c r="F43" s="166"/>
      <c r="G43" s="15">
        <v>34</v>
      </c>
      <c r="H43" s="50">
        <v>0</v>
      </c>
      <c r="I43" s="50">
        <v>0</v>
      </c>
    </row>
    <row r="44" spans="1:9" x14ac:dyDescent="0.2">
      <c r="A44" s="166" t="s">
        <v>312</v>
      </c>
      <c r="B44" s="166"/>
      <c r="C44" s="166"/>
      <c r="D44" s="166"/>
      <c r="E44" s="166"/>
      <c r="F44" s="166"/>
      <c r="G44" s="15">
        <v>35</v>
      </c>
      <c r="H44" s="50">
        <v>0</v>
      </c>
      <c r="I44" s="50">
        <v>0</v>
      </c>
    </row>
    <row r="45" spans="1:9" x14ac:dyDescent="0.2">
      <c r="A45" s="166" t="s">
        <v>313</v>
      </c>
      <c r="B45" s="166"/>
      <c r="C45" s="166"/>
      <c r="D45" s="166"/>
      <c r="E45" s="166"/>
      <c r="F45" s="166"/>
      <c r="G45" s="15">
        <v>36</v>
      </c>
      <c r="H45" s="50">
        <v>0</v>
      </c>
      <c r="I45" s="50">
        <v>0</v>
      </c>
    </row>
    <row r="46" spans="1:9" ht="25.15" customHeight="1" x14ac:dyDescent="0.2">
      <c r="A46" s="166" t="s">
        <v>314</v>
      </c>
      <c r="B46" s="166"/>
      <c r="C46" s="166"/>
      <c r="D46" s="166"/>
      <c r="E46" s="166"/>
      <c r="F46" s="166"/>
      <c r="G46" s="15">
        <v>37</v>
      </c>
      <c r="H46" s="50">
        <v>0</v>
      </c>
      <c r="I46" s="50">
        <v>0</v>
      </c>
    </row>
    <row r="47" spans="1:9" x14ac:dyDescent="0.2">
      <c r="A47" s="166" t="s">
        <v>315</v>
      </c>
      <c r="B47" s="166"/>
      <c r="C47" s="166"/>
      <c r="D47" s="166"/>
      <c r="E47" s="166"/>
      <c r="F47" s="166"/>
      <c r="G47" s="15">
        <v>38</v>
      </c>
      <c r="H47" s="50">
        <v>0</v>
      </c>
      <c r="I47" s="50">
        <v>0</v>
      </c>
    </row>
    <row r="48" spans="1:9" ht="25.15" customHeight="1" x14ac:dyDescent="0.2">
      <c r="A48" s="222" t="s">
        <v>422</v>
      </c>
      <c r="B48" s="222"/>
      <c r="C48" s="222"/>
      <c r="D48" s="222"/>
      <c r="E48" s="222"/>
      <c r="F48" s="222"/>
      <c r="G48" s="16">
        <v>39</v>
      </c>
      <c r="H48" s="51">
        <f>H47+H46+H45+H44+H43</f>
        <v>0</v>
      </c>
      <c r="I48" s="51">
        <f>I47+I46+I45+I44+I43</f>
        <v>0</v>
      </c>
    </row>
    <row r="49" spans="1:9" ht="28.15" customHeight="1" x14ac:dyDescent="0.2">
      <c r="A49" s="213" t="s">
        <v>423</v>
      </c>
      <c r="B49" s="214"/>
      <c r="C49" s="214"/>
      <c r="D49" s="214"/>
      <c r="E49" s="214"/>
      <c r="F49" s="214"/>
      <c r="G49" s="16">
        <v>40</v>
      </c>
      <c r="H49" s="51">
        <f>H48+H42</f>
        <v>0</v>
      </c>
      <c r="I49" s="51">
        <f>I48+I42</f>
        <v>0</v>
      </c>
    </row>
    <row r="50" spans="1:9" x14ac:dyDescent="0.2">
      <c r="A50" s="223" t="s">
        <v>316</v>
      </c>
      <c r="B50" s="223"/>
      <c r="C50" s="223"/>
      <c r="D50" s="223"/>
      <c r="E50" s="223"/>
      <c r="F50" s="223"/>
      <c r="G50" s="15">
        <v>41</v>
      </c>
      <c r="H50" s="50">
        <v>0</v>
      </c>
      <c r="I50" s="50">
        <v>0</v>
      </c>
    </row>
    <row r="51" spans="1:9" ht="24.6" customHeight="1" x14ac:dyDescent="0.2">
      <c r="A51" s="213" t="s">
        <v>424</v>
      </c>
      <c r="B51" s="214"/>
      <c r="C51" s="214"/>
      <c r="D51" s="214"/>
      <c r="E51" s="214"/>
      <c r="F51" s="214"/>
      <c r="G51" s="16">
        <v>42</v>
      </c>
      <c r="H51" s="51">
        <f>H21+H36+H49+H50</f>
        <v>0</v>
      </c>
      <c r="I51" s="51">
        <f>I21+I36+I49+I50</f>
        <v>0</v>
      </c>
    </row>
    <row r="52" spans="1:9" ht="23.45" customHeight="1" x14ac:dyDescent="0.2">
      <c r="A52" s="279" t="s">
        <v>425</v>
      </c>
      <c r="B52" s="280"/>
      <c r="C52" s="280"/>
      <c r="D52" s="280"/>
      <c r="E52" s="280"/>
      <c r="F52" s="280"/>
      <c r="G52" s="15">
        <v>43</v>
      </c>
      <c r="H52" s="50">
        <v>0</v>
      </c>
      <c r="I52" s="50">
        <v>0</v>
      </c>
    </row>
    <row r="53" spans="1:9" ht="28.9" customHeight="1" x14ac:dyDescent="0.2">
      <c r="A53" s="277" t="s">
        <v>426</v>
      </c>
      <c r="B53" s="278"/>
      <c r="C53" s="278"/>
      <c r="D53" s="278"/>
      <c r="E53" s="278"/>
      <c r="F53" s="278"/>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36" zoomScale="80" zoomScaleNormal="100" zoomScaleSheetLayoutView="80" workbookViewId="0">
      <selection activeCell="Y66" sqref="Y6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7" t="s">
        <v>317</v>
      </c>
      <c r="B1" s="308"/>
      <c r="C1" s="308"/>
      <c r="D1" s="308"/>
      <c r="E1" s="308"/>
      <c r="F1" s="308"/>
      <c r="G1" s="308"/>
      <c r="H1" s="308"/>
      <c r="I1" s="308"/>
      <c r="J1" s="308"/>
      <c r="K1" s="66"/>
    </row>
    <row r="2" spans="1:25" ht="15.75" x14ac:dyDescent="0.2">
      <c r="A2" s="3"/>
      <c r="B2" s="4"/>
      <c r="C2" s="309" t="s">
        <v>318</v>
      </c>
      <c r="D2" s="309"/>
      <c r="E2" s="5">
        <v>45292</v>
      </c>
      <c r="F2" s="6" t="s">
        <v>319</v>
      </c>
      <c r="G2" s="5">
        <v>45657</v>
      </c>
      <c r="H2" s="67"/>
      <c r="I2" s="67"/>
      <c r="J2" s="67"/>
      <c r="K2" s="66"/>
      <c r="X2" s="68" t="s">
        <v>491</v>
      </c>
    </row>
    <row r="3" spans="1:25" ht="13.5" customHeight="1" thickBot="1" x14ac:dyDescent="0.25">
      <c r="A3" s="310" t="s">
        <v>320</v>
      </c>
      <c r="B3" s="311"/>
      <c r="C3" s="311"/>
      <c r="D3" s="311"/>
      <c r="E3" s="311"/>
      <c r="F3" s="311"/>
      <c r="G3" s="314" t="s">
        <v>321</v>
      </c>
      <c r="H3" s="298" t="s">
        <v>322</v>
      </c>
      <c r="I3" s="298"/>
      <c r="J3" s="298"/>
      <c r="K3" s="298"/>
      <c r="L3" s="298"/>
      <c r="M3" s="298"/>
      <c r="N3" s="298"/>
      <c r="O3" s="298"/>
      <c r="P3" s="298"/>
      <c r="Q3" s="298"/>
      <c r="R3" s="298"/>
      <c r="S3" s="298"/>
      <c r="T3" s="298"/>
      <c r="U3" s="298"/>
      <c r="V3" s="298"/>
      <c r="W3" s="298"/>
      <c r="X3" s="298" t="s">
        <v>323</v>
      </c>
      <c r="Y3" s="300" t="s">
        <v>324</v>
      </c>
    </row>
    <row r="4" spans="1:25" ht="68.25" thickBot="1" x14ac:dyDescent="0.25">
      <c r="A4" s="312"/>
      <c r="B4" s="313"/>
      <c r="C4" s="313"/>
      <c r="D4" s="313"/>
      <c r="E4" s="313"/>
      <c r="F4" s="313"/>
      <c r="G4" s="315"/>
      <c r="H4" s="69" t="s">
        <v>325</v>
      </c>
      <c r="I4" s="69" t="s">
        <v>326</v>
      </c>
      <c r="J4" s="69" t="s">
        <v>327</v>
      </c>
      <c r="K4" s="69" t="s">
        <v>328</v>
      </c>
      <c r="L4" s="69" t="s">
        <v>329</v>
      </c>
      <c r="M4" s="69" t="s">
        <v>330</v>
      </c>
      <c r="N4" s="69" t="s">
        <v>331</v>
      </c>
      <c r="O4" s="69" t="s">
        <v>332</v>
      </c>
      <c r="P4" s="106" t="s">
        <v>427</v>
      </c>
      <c r="Q4" s="69" t="s">
        <v>333</v>
      </c>
      <c r="R4" s="69" t="s">
        <v>334</v>
      </c>
      <c r="S4" s="106" t="s">
        <v>429</v>
      </c>
      <c r="T4" s="106" t="s">
        <v>431</v>
      </c>
      <c r="U4" s="69" t="s">
        <v>335</v>
      </c>
      <c r="V4" s="69" t="s">
        <v>336</v>
      </c>
      <c r="W4" s="69" t="s">
        <v>337</v>
      </c>
      <c r="X4" s="299"/>
      <c r="Y4" s="301"/>
    </row>
    <row r="5" spans="1:25" ht="22.5" x14ac:dyDescent="0.2">
      <c r="A5" s="302">
        <v>1</v>
      </c>
      <c r="B5" s="303"/>
      <c r="C5" s="303"/>
      <c r="D5" s="303"/>
      <c r="E5" s="303"/>
      <c r="F5" s="30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04" t="s">
        <v>349</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350</v>
      </c>
      <c r="B7" s="296"/>
      <c r="C7" s="296"/>
      <c r="D7" s="296"/>
      <c r="E7" s="296"/>
      <c r="F7" s="296"/>
      <c r="G7" s="8">
        <v>1</v>
      </c>
      <c r="H7" s="73">
        <v>2601367</v>
      </c>
      <c r="I7" s="73">
        <v>10912206</v>
      </c>
      <c r="J7" s="73">
        <v>1168910</v>
      </c>
      <c r="K7" s="73">
        <v>103683</v>
      </c>
      <c r="L7" s="73">
        <v>103683</v>
      </c>
      <c r="M7" s="73">
        <v>0</v>
      </c>
      <c r="N7" s="73">
        <v>0</v>
      </c>
      <c r="O7" s="73">
        <v>1997109</v>
      </c>
      <c r="P7" s="73">
        <v>0</v>
      </c>
      <c r="Q7" s="73">
        <v>0</v>
      </c>
      <c r="R7" s="73">
        <v>0</v>
      </c>
      <c r="S7" s="73">
        <v>0</v>
      </c>
      <c r="T7" s="73">
        <v>0</v>
      </c>
      <c r="U7" s="73">
        <v>7098471</v>
      </c>
      <c r="V7" s="73">
        <v>5569288</v>
      </c>
      <c r="W7" s="107">
        <f>H7+I7+J7+K7-L7+M7+N7+O7+P7+Q7+R7+U7+V7+S7+T7</f>
        <v>29347351</v>
      </c>
      <c r="X7" s="73">
        <v>0</v>
      </c>
      <c r="Y7" s="107">
        <f>W7+X7</f>
        <v>29347351</v>
      </c>
    </row>
    <row r="8" spans="1:25" x14ac:dyDescent="0.2">
      <c r="A8" s="289" t="s">
        <v>351</v>
      </c>
      <c r="B8" s="289"/>
      <c r="C8" s="289"/>
      <c r="D8" s="289"/>
      <c r="E8" s="289"/>
      <c r="F8" s="289"/>
      <c r="G8" s="8">
        <v>2</v>
      </c>
      <c r="H8" s="73">
        <v>0</v>
      </c>
      <c r="I8" s="73">
        <v>0</v>
      </c>
      <c r="J8" s="73">
        <v>0</v>
      </c>
      <c r="K8" s="73">
        <v>0</v>
      </c>
      <c r="L8" s="73">
        <v>0</v>
      </c>
      <c r="M8" s="73">
        <v>0</v>
      </c>
      <c r="N8" s="73">
        <v>0</v>
      </c>
      <c r="O8" s="73">
        <v>0</v>
      </c>
      <c r="P8" s="73">
        <v>0</v>
      </c>
      <c r="Q8" s="73">
        <v>0</v>
      </c>
      <c r="R8" s="73">
        <v>0</v>
      </c>
      <c r="S8" s="73">
        <v>0</v>
      </c>
      <c r="T8" s="73">
        <v>0</v>
      </c>
      <c r="U8" s="73">
        <v>0</v>
      </c>
      <c r="V8" s="73">
        <v>0</v>
      </c>
      <c r="W8" s="107">
        <f t="shared" ref="W8:W9" si="0">H8+I8+J8+K8-L8+M8+N8+O8+P8+Q8+R8+U8+V8+S8+T8</f>
        <v>0</v>
      </c>
      <c r="X8" s="73">
        <v>0</v>
      </c>
      <c r="Y8" s="107">
        <f t="shared" ref="Y8:Y9" si="1">W8+X8</f>
        <v>0</v>
      </c>
    </row>
    <row r="9" spans="1:25" x14ac:dyDescent="0.2">
      <c r="A9" s="289" t="s">
        <v>352</v>
      </c>
      <c r="B9" s="289"/>
      <c r="C9" s="289"/>
      <c r="D9" s="289"/>
      <c r="E9" s="289"/>
      <c r="F9" s="289"/>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
      <c r="A10" s="297" t="s">
        <v>353</v>
      </c>
      <c r="B10" s="297"/>
      <c r="C10" s="297"/>
      <c r="D10" s="297"/>
      <c r="E10" s="297"/>
      <c r="F10" s="297"/>
      <c r="G10" s="9">
        <v>4</v>
      </c>
      <c r="H10" s="108">
        <f>H7+H8+H9</f>
        <v>2601367</v>
      </c>
      <c r="I10" s="108">
        <f t="shared" ref="I10:Y10" si="2">I7+I8+I9</f>
        <v>10912206</v>
      </c>
      <c r="J10" s="108">
        <f t="shared" si="2"/>
        <v>1168910</v>
      </c>
      <c r="K10" s="108">
        <f t="shared" si="2"/>
        <v>103683</v>
      </c>
      <c r="L10" s="108">
        <f t="shared" si="2"/>
        <v>103683</v>
      </c>
      <c r="M10" s="108">
        <f t="shared" si="2"/>
        <v>0</v>
      </c>
      <c r="N10" s="108">
        <f t="shared" si="2"/>
        <v>0</v>
      </c>
      <c r="O10" s="108">
        <f t="shared" si="2"/>
        <v>1997109</v>
      </c>
      <c r="P10" s="108">
        <f t="shared" si="2"/>
        <v>0</v>
      </c>
      <c r="Q10" s="108">
        <f t="shared" si="2"/>
        <v>0</v>
      </c>
      <c r="R10" s="108">
        <f t="shared" si="2"/>
        <v>0</v>
      </c>
      <c r="S10" s="108">
        <f t="shared" si="2"/>
        <v>0</v>
      </c>
      <c r="T10" s="108">
        <f t="shared" si="2"/>
        <v>0</v>
      </c>
      <c r="U10" s="108">
        <f t="shared" si="2"/>
        <v>7098471</v>
      </c>
      <c r="V10" s="108">
        <f t="shared" si="2"/>
        <v>5569288</v>
      </c>
      <c r="W10" s="108">
        <f t="shared" si="2"/>
        <v>29347351</v>
      </c>
      <c r="X10" s="108">
        <f t="shared" si="2"/>
        <v>0</v>
      </c>
      <c r="Y10" s="108">
        <f t="shared" si="2"/>
        <v>29347351</v>
      </c>
    </row>
    <row r="11" spans="1:25" x14ac:dyDescent="0.2">
      <c r="A11" s="289" t="s">
        <v>354</v>
      </c>
      <c r="B11" s="289"/>
      <c r="C11" s="289"/>
      <c r="D11" s="289"/>
      <c r="E11" s="289"/>
      <c r="F11" s="289"/>
      <c r="G11" s="8">
        <v>5</v>
      </c>
      <c r="H11" s="109">
        <v>0</v>
      </c>
      <c r="I11" s="109">
        <v>0</v>
      </c>
      <c r="J11" s="109">
        <v>0</v>
      </c>
      <c r="K11" s="109">
        <v>0</v>
      </c>
      <c r="L11" s="109">
        <v>0</v>
      </c>
      <c r="M11" s="109">
        <v>0</v>
      </c>
      <c r="N11" s="109">
        <v>0</v>
      </c>
      <c r="O11" s="109">
        <v>0</v>
      </c>
      <c r="P11" s="109">
        <v>0</v>
      </c>
      <c r="Q11" s="109">
        <v>0</v>
      </c>
      <c r="R11" s="109">
        <v>0</v>
      </c>
      <c r="S11" s="109"/>
      <c r="T11" s="109"/>
      <c r="U11" s="109">
        <v>0</v>
      </c>
      <c r="V11" s="73">
        <v>461445</v>
      </c>
      <c r="W11" s="107">
        <f t="shared" ref="W11:W29" si="3">H11+I11+J11+K11-L11+M11+N11+O11+P11+Q11+R11+U11+V11+S11+T11</f>
        <v>461445</v>
      </c>
      <c r="X11" s="73">
        <v>0</v>
      </c>
      <c r="Y11" s="107">
        <f t="shared" ref="Y11:Y29" si="4">W11+X11</f>
        <v>461445</v>
      </c>
    </row>
    <row r="12" spans="1:25" x14ac:dyDescent="0.2">
      <c r="A12" s="289" t="s">
        <v>355</v>
      </c>
      <c r="B12" s="289"/>
      <c r="C12" s="289"/>
      <c r="D12" s="289"/>
      <c r="E12" s="289"/>
      <c r="F12" s="289"/>
      <c r="G12" s="8">
        <v>6</v>
      </c>
      <c r="H12" s="109">
        <v>0</v>
      </c>
      <c r="I12" s="109">
        <v>0</v>
      </c>
      <c r="J12" s="109">
        <v>0</v>
      </c>
      <c r="K12" s="109">
        <v>0</v>
      </c>
      <c r="L12" s="109">
        <v>0</v>
      </c>
      <c r="M12" s="109">
        <v>0</v>
      </c>
      <c r="N12" s="73">
        <v>0</v>
      </c>
      <c r="O12" s="109">
        <v>0</v>
      </c>
      <c r="P12" s="109">
        <v>0</v>
      </c>
      <c r="Q12" s="109">
        <v>0</v>
      </c>
      <c r="R12" s="109">
        <v>0</v>
      </c>
      <c r="S12" s="109"/>
      <c r="T12" s="109"/>
      <c r="U12" s="109">
        <v>0</v>
      </c>
      <c r="V12" s="109">
        <v>0</v>
      </c>
      <c r="W12" s="107">
        <f t="shared" si="3"/>
        <v>0</v>
      </c>
      <c r="X12" s="73">
        <v>0</v>
      </c>
      <c r="Y12" s="107">
        <f t="shared" si="4"/>
        <v>0</v>
      </c>
    </row>
    <row r="13" spans="1:25" ht="26.25" customHeight="1" x14ac:dyDescent="0.2">
      <c r="A13" s="289" t="s">
        <v>356</v>
      </c>
      <c r="B13" s="289"/>
      <c r="C13" s="289"/>
      <c r="D13" s="289"/>
      <c r="E13" s="289"/>
      <c r="F13" s="289"/>
      <c r="G13" s="8">
        <v>7</v>
      </c>
      <c r="H13" s="109">
        <v>0</v>
      </c>
      <c r="I13" s="109">
        <v>0</v>
      </c>
      <c r="J13" s="109">
        <v>0</v>
      </c>
      <c r="K13" s="109">
        <v>0</v>
      </c>
      <c r="L13" s="109">
        <v>0</v>
      </c>
      <c r="M13" s="109">
        <v>0</v>
      </c>
      <c r="N13" s="109">
        <v>0</v>
      </c>
      <c r="O13" s="73">
        <v>-120405</v>
      </c>
      <c r="P13" s="109">
        <v>0</v>
      </c>
      <c r="Q13" s="109">
        <v>0</v>
      </c>
      <c r="R13" s="109">
        <v>0</v>
      </c>
      <c r="S13" s="109"/>
      <c r="T13" s="109"/>
      <c r="U13" s="73">
        <v>120405</v>
      </c>
      <c r="V13" s="73">
        <v>0</v>
      </c>
      <c r="W13" s="107">
        <f t="shared" si="3"/>
        <v>0</v>
      </c>
      <c r="X13" s="73">
        <v>0</v>
      </c>
      <c r="Y13" s="107">
        <f t="shared" si="4"/>
        <v>0</v>
      </c>
    </row>
    <row r="14" spans="1:25" ht="29.25" customHeight="1" x14ac:dyDescent="0.2">
      <c r="A14" s="289" t="s">
        <v>436</v>
      </c>
      <c r="B14" s="289"/>
      <c r="C14" s="289"/>
      <c r="D14" s="289"/>
      <c r="E14" s="289"/>
      <c r="F14" s="289"/>
      <c r="G14" s="8">
        <v>8</v>
      </c>
      <c r="H14" s="109">
        <v>0</v>
      </c>
      <c r="I14" s="109">
        <v>0</v>
      </c>
      <c r="J14" s="109">
        <v>0</v>
      </c>
      <c r="K14" s="109">
        <v>0</v>
      </c>
      <c r="L14" s="109">
        <v>0</v>
      </c>
      <c r="M14" s="109">
        <v>0</v>
      </c>
      <c r="N14" s="109">
        <v>0</v>
      </c>
      <c r="O14" s="109">
        <v>0</v>
      </c>
      <c r="P14" s="73">
        <v>0</v>
      </c>
      <c r="Q14" s="109">
        <v>0</v>
      </c>
      <c r="R14" s="109">
        <v>0</v>
      </c>
      <c r="S14" s="109"/>
      <c r="T14" s="109"/>
      <c r="U14" s="73">
        <v>0</v>
      </c>
      <c r="V14" s="73">
        <v>0</v>
      </c>
      <c r="W14" s="107">
        <f t="shared" si="3"/>
        <v>0</v>
      </c>
      <c r="X14" s="73">
        <v>0</v>
      </c>
      <c r="Y14" s="107">
        <f t="shared" si="4"/>
        <v>0</v>
      </c>
    </row>
    <row r="15" spans="1:25" x14ac:dyDescent="0.2">
      <c r="A15" s="289" t="s">
        <v>357</v>
      </c>
      <c r="B15" s="289"/>
      <c r="C15" s="289"/>
      <c r="D15" s="289"/>
      <c r="E15" s="289"/>
      <c r="F15" s="289"/>
      <c r="G15" s="8">
        <v>9</v>
      </c>
      <c r="H15" s="109">
        <v>0</v>
      </c>
      <c r="I15" s="109">
        <v>0</v>
      </c>
      <c r="J15" s="109">
        <v>0</v>
      </c>
      <c r="K15" s="109">
        <v>0</v>
      </c>
      <c r="L15" s="109">
        <v>0</v>
      </c>
      <c r="M15" s="109">
        <v>0</v>
      </c>
      <c r="N15" s="109">
        <v>0</v>
      </c>
      <c r="O15" s="109">
        <v>0</v>
      </c>
      <c r="P15" s="109">
        <v>0</v>
      </c>
      <c r="Q15" s="73">
        <v>0</v>
      </c>
      <c r="R15" s="109">
        <v>0</v>
      </c>
      <c r="S15" s="109"/>
      <c r="T15" s="109"/>
      <c r="U15" s="73">
        <v>0</v>
      </c>
      <c r="V15" s="73">
        <v>0</v>
      </c>
      <c r="W15" s="107">
        <f t="shared" si="3"/>
        <v>0</v>
      </c>
      <c r="X15" s="73">
        <v>0</v>
      </c>
      <c r="Y15" s="107">
        <f t="shared" si="4"/>
        <v>0</v>
      </c>
    </row>
    <row r="16" spans="1:25" ht="28.5" customHeight="1" x14ac:dyDescent="0.2">
      <c r="A16" s="289" t="s">
        <v>358</v>
      </c>
      <c r="B16" s="289"/>
      <c r="C16" s="289"/>
      <c r="D16" s="289"/>
      <c r="E16" s="289"/>
      <c r="F16" s="289"/>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 t="shared" si="4"/>
        <v>0</v>
      </c>
    </row>
    <row r="17" spans="1:25" ht="23.25" customHeight="1" x14ac:dyDescent="0.2">
      <c r="A17" s="289" t="s">
        <v>359</v>
      </c>
      <c r="B17" s="289"/>
      <c r="C17" s="289"/>
      <c r="D17" s="289"/>
      <c r="E17" s="289"/>
      <c r="F17" s="289"/>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
      <c r="A18" s="289" t="s">
        <v>360</v>
      </c>
      <c r="B18" s="289"/>
      <c r="C18" s="289"/>
      <c r="D18" s="289"/>
      <c r="E18" s="289"/>
      <c r="F18" s="289"/>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
      <c r="A19" s="289" t="s">
        <v>361</v>
      </c>
      <c r="B19" s="289"/>
      <c r="C19" s="289"/>
      <c r="D19" s="289"/>
      <c r="E19" s="289"/>
      <c r="F19" s="289"/>
      <c r="G19" s="8">
        <v>13</v>
      </c>
      <c r="H19" s="73">
        <v>1318633</v>
      </c>
      <c r="I19" s="73">
        <v>-1318633</v>
      </c>
      <c r="J19" s="73">
        <v>0</v>
      </c>
      <c r="K19" s="73">
        <v>0</v>
      </c>
      <c r="L19" s="73">
        <v>0</v>
      </c>
      <c r="M19" s="73">
        <v>0</v>
      </c>
      <c r="N19" s="73">
        <v>0</v>
      </c>
      <c r="O19" s="73">
        <v>0</v>
      </c>
      <c r="P19" s="73">
        <v>0</v>
      </c>
      <c r="Q19" s="73">
        <v>0</v>
      </c>
      <c r="R19" s="73">
        <v>0</v>
      </c>
      <c r="S19" s="73">
        <v>0</v>
      </c>
      <c r="T19" s="73">
        <v>0</v>
      </c>
      <c r="U19" s="73">
        <v>0</v>
      </c>
      <c r="V19" s="73">
        <v>0</v>
      </c>
      <c r="W19" s="107">
        <f t="shared" si="3"/>
        <v>0</v>
      </c>
      <c r="X19" s="73">
        <v>0</v>
      </c>
      <c r="Y19" s="107">
        <f t="shared" si="4"/>
        <v>0</v>
      </c>
    </row>
    <row r="20" spans="1:25" x14ac:dyDescent="0.2">
      <c r="A20" s="289" t="s">
        <v>362</v>
      </c>
      <c r="B20" s="289"/>
      <c r="C20" s="289"/>
      <c r="D20" s="289"/>
      <c r="E20" s="289"/>
      <c r="F20" s="289"/>
      <c r="G20" s="8">
        <v>14</v>
      </c>
      <c r="H20" s="109">
        <v>0</v>
      </c>
      <c r="I20" s="109">
        <v>0</v>
      </c>
      <c r="J20" s="109">
        <v>0</v>
      </c>
      <c r="K20" s="109">
        <v>0</v>
      </c>
      <c r="L20" s="109">
        <v>0</v>
      </c>
      <c r="M20" s="109">
        <v>0</v>
      </c>
      <c r="N20" s="73">
        <v>0</v>
      </c>
      <c r="O20" s="73">
        <v>0</v>
      </c>
      <c r="P20" s="73">
        <v>0</v>
      </c>
      <c r="Q20" s="73">
        <v>0</v>
      </c>
      <c r="R20" s="73">
        <v>0</v>
      </c>
      <c r="S20" s="73">
        <v>0</v>
      </c>
      <c r="T20" s="73">
        <v>0</v>
      </c>
      <c r="U20" s="73">
        <v>0</v>
      </c>
      <c r="V20" s="73">
        <v>0</v>
      </c>
      <c r="W20" s="107">
        <f t="shared" si="3"/>
        <v>0</v>
      </c>
      <c r="X20" s="73">
        <v>0</v>
      </c>
      <c r="Y20" s="107">
        <f t="shared" si="4"/>
        <v>0</v>
      </c>
    </row>
    <row r="21" spans="1:25" ht="30.75" customHeight="1" x14ac:dyDescent="0.2">
      <c r="A21" s="289" t="s">
        <v>363</v>
      </c>
      <c r="B21" s="289"/>
      <c r="C21" s="289"/>
      <c r="D21" s="289"/>
      <c r="E21" s="289"/>
      <c r="F21" s="28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
      <c r="A22" s="289" t="s">
        <v>437</v>
      </c>
      <c r="B22" s="289"/>
      <c r="C22" s="289"/>
      <c r="D22" s="289"/>
      <c r="E22" s="289"/>
      <c r="F22" s="28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 t="shared" si="3"/>
        <v>0</v>
      </c>
      <c r="X22" s="73">
        <v>0</v>
      </c>
      <c r="Y22" s="107">
        <f t="shared" si="4"/>
        <v>0</v>
      </c>
    </row>
    <row r="23" spans="1:25" ht="26.25" customHeight="1" x14ac:dyDescent="0.2">
      <c r="A23" s="289" t="s">
        <v>438</v>
      </c>
      <c r="B23" s="289"/>
      <c r="C23" s="289"/>
      <c r="D23" s="289"/>
      <c r="E23" s="289"/>
      <c r="F23" s="28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 t="shared" si="3"/>
        <v>0</v>
      </c>
      <c r="X23" s="73">
        <v>0</v>
      </c>
      <c r="Y23" s="107">
        <f t="shared" si="4"/>
        <v>0</v>
      </c>
    </row>
    <row r="24" spans="1:25" x14ac:dyDescent="0.2">
      <c r="A24" s="289" t="s">
        <v>364</v>
      </c>
      <c r="B24" s="289"/>
      <c r="C24" s="289"/>
      <c r="D24" s="289"/>
      <c r="E24" s="289"/>
      <c r="F24" s="289"/>
      <c r="G24" s="8">
        <v>18</v>
      </c>
      <c r="H24" s="73">
        <v>0</v>
      </c>
      <c r="I24" s="73">
        <v>0</v>
      </c>
      <c r="J24" s="73">
        <v>0</v>
      </c>
      <c r="K24" s="73">
        <v>703413</v>
      </c>
      <c r="L24" s="73">
        <v>703413</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
      <c r="A25" s="289" t="s">
        <v>439</v>
      </c>
      <c r="B25" s="289"/>
      <c r="C25" s="289"/>
      <c r="D25" s="289"/>
      <c r="E25" s="289"/>
      <c r="F25" s="28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
      <c r="A26" s="289" t="s">
        <v>440</v>
      </c>
      <c r="B26" s="289"/>
      <c r="C26" s="289"/>
      <c r="D26" s="289"/>
      <c r="E26" s="289"/>
      <c r="F26" s="289"/>
      <c r="G26" s="8">
        <v>20</v>
      </c>
      <c r="H26" s="73">
        <v>0</v>
      </c>
      <c r="I26" s="73">
        <v>0</v>
      </c>
      <c r="J26" s="73">
        <v>0</v>
      </c>
      <c r="K26" s="73">
        <v>0</v>
      </c>
      <c r="L26" s="73">
        <v>0</v>
      </c>
      <c r="M26" s="73">
        <v>0</v>
      </c>
      <c r="N26" s="73">
        <v>0</v>
      </c>
      <c r="O26" s="73">
        <v>0</v>
      </c>
      <c r="P26" s="73">
        <v>0</v>
      </c>
      <c r="Q26" s="73">
        <v>0</v>
      </c>
      <c r="R26" s="73">
        <v>0</v>
      </c>
      <c r="S26" s="73">
        <v>0</v>
      </c>
      <c r="T26" s="73">
        <v>0</v>
      </c>
      <c r="U26" s="73">
        <v>0</v>
      </c>
      <c r="V26" s="73">
        <v>-2584250</v>
      </c>
      <c r="W26" s="107">
        <f t="shared" si="3"/>
        <v>-2584250</v>
      </c>
      <c r="X26" s="73">
        <v>0</v>
      </c>
      <c r="Y26" s="107">
        <f t="shared" si="4"/>
        <v>-2584250</v>
      </c>
    </row>
    <row r="27" spans="1:25" x14ac:dyDescent="0.2">
      <c r="A27" s="289" t="s">
        <v>441</v>
      </c>
      <c r="B27" s="289"/>
      <c r="C27" s="289"/>
      <c r="D27" s="289"/>
      <c r="E27" s="289"/>
      <c r="F27" s="289"/>
      <c r="G27" s="8">
        <v>21</v>
      </c>
      <c r="H27" s="73">
        <v>0</v>
      </c>
      <c r="I27" s="73">
        <v>325236</v>
      </c>
      <c r="J27" s="73">
        <v>90544</v>
      </c>
      <c r="K27" s="73">
        <v>-236085</v>
      </c>
      <c r="L27" s="73">
        <v>-236085</v>
      </c>
      <c r="M27" s="73">
        <v>0</v>
      </c>
      <c r="N27" s="73">
        <v>0</v>
      </c>
      <c r="O27" s="73">
        <v>0</v>
      </c>
      <c r="P27" s="73">
        <v>0</v>
      </c>
      <c r="Q27" s="73">
        <v>0</v>
      </c>
      <c r="R27" s="73">
        <v>0</v>
      </c>
      <c r="S27" s="73">
        <v>0</v>
      </c>
      <c r="T27" s="73">
        <v>0</v>
      </c>
      <c r="U27" s="73">
        <v>-557872</v>
      </c>
      <c r="V27" s="73">
        <v>0</v>
      </c>
      <c r="W27" s="107">
        <f t="shared" si="3"/>
        <v>-142092</v>
      </c>
      <c r="X27" s="73">
        <v>0</v>
      </c>
      <c r="Y27" s="107">
        <f t="shared" si="4"/>
        <v>-142092</v>
      </c>
    </row>
    <row r="28" spans="1:25" ht="30" customHeight="1" x14ac:dyDescent="0.2">
      <c r="A28" s="289" t="s">
        <v>442</v>
      </c>
      <c r="B28" s="289"/>
      <c r="C28" s="289"/>
      <c r="D28" s="289"/>
      <c r="E28" s="289"/>
      <c r="F28" s="289"/>
      <c r="G28" s="8">
        <v>22</v>
      </c>
      <c r="H28" s="73">
        <v>0</v>
      </c>
      <c r="I28" s="73">
        <v>0</v>
      </c>
      <c r="J28" s="73">
        <v>0</v>
      </c>
      <c r="K28" s="73">
        <v>0</v>
      </c>
      <c r="L28" s="73">
        <v>0</v>
      </c>
      <c r="M28" s="73">
        <v>0</v>
      </c>
      <c r="N28" s="73">
        <v>0</v>
      </c>
      <c r="O28" s="73">
        <v>0</v>
      </c>
      <c r="P28" s="73">
        <v>0</v>
      </c>
      <c r="Q28" s="73">
        <v>0</v>
      </c>
      <c r="R28" s="73">
        <v>0</v>
      </c>
      <c r="S28" s="73">
        <v>0</v>
      </c>
      <c r="T28" s="73">
        <v>0</v>
      </c>
      <c r="U28" s="73">
        <v>2985038</v>
      </c>
      <c r="V28" s="73">
        <v>-2985038</v>
      </c>
      <c r="W28" s="107">
        <f t="shared" si="3"/>
        <v>0</v>
      </c>
      <c r="X28" s="73">
        <v>0</v>
      </c>
      <c r="Y28" s="107">
        <f t="shared" si="4"/>
        <v>0</v>
      </c>
    </row>
    <row r="29" spans="1:25" ht="30" customHeight="1" x14ac:dyDescent="0.2">
      <c r="A29" s="289" t="s">
        <v>443</v>
      </c>
      <c r="B29" s="289"/>
      <c r="C29" s="289"/>
      <c r="D29" s="289"/>
      <c r="E29" s="289"/>
      <c r="F29" s="28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
      <c r="A30" s="290" t="s">
        <v>444</v>
      </c>
      <c r="B30" s="290"/>
      <c r="C30" s="290"/>
      <c r="D30" s="290"/>
      <c r="E30" s="290"/>
      <c r="F30" s="290"/>
      <c r="G30" s="10">
        <v>24</v>
      </c>
      <c r="H30" s="110">
        <f>SUM(H10:H29)</f>
        <v>3920000</v>
      </c>
      <c r="I30" s="110">
        <f t="shared" ref="I30:Y30" si="5">SUM(I10:I29)</f>
        <v>9918809</v>
      </c>
      <c r="J30" s="110">
        <f t="shared" si="5"/>
        <v>1259454</v>
      </c>
      <c r="K30" s="110">
        <f t="shared" si="5"/>
        <v>571011</v>
      </c>
      <c r="L30" s="110">
        <f t="shared" si="5"/>
        <v>571011</v>
      </c>
      <c r="M30" s="110">
        <f t="shared" si="5"/>
        <v>0</v>
      </c>
      <c r="N30" s="110">
        <f t="shared" si="5"/>
        <v>0</v>
      </c>
      <c r="O30" s="110">
        <f t="shared" si="5"/>
        <v>1876704</v>
      </c>
      <c r="P30" s="110">
        <f t="shared" si="5"/>
        <v>0</v>
      </c>
      <c r="Q30" s="110">
        <f t="shared" si="5"/>
        <v>0</v>
      </c>
      <c r="R30" s="110">
        <f t="shared" si="5"/>
        <v>0</v>
      </c>
      <c r="S30" s="110">
        <f t="shared" si="5"/>
        <v>0</v>
      </c>
      <c r="T30" s="110">
        <f t="shared" si="5"/>
        <v>0</v>
      </c>
      <c r="U30" s="110">
        <f t="shared" si="5"/>
        <v>9646042</v>
      </c>
      <c r="V30" s="110">
        <f t="shared" si="5"/>
        <v>461445</v>
      </c>
      <c r="W30" s="110">
        <f t="shared" si="5"/>
        <v>27082454</v>
      </c>
      <c r="X30" s="110">
        <f t="shared" si="5"/>
        <v>0</v>
      </c>
      <c r="Y30" s="110">
        <f t="shared" si="5"/>
        <v>27082454</v>
      </c>
    </row>
    <row r="31" spans="1:25" x14ac:dyDescent="0.2">
      <c r="A31" s="291" t="s">
        <v>365</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445</v>
      </c>
      <c r="B32" s="287"/>
      <c r="C32" s="287"/>
      <c r="D32" s="287"/>
      <c r="E32" s="287"/>
      <c r="F32" s="287"/>
      <c r="G32" s="9">
        <v>25</v>
      </c>
      <c r="H32" s="108">
        <f>SUM(H12:H20)</f>
        <v>1318633</v>
      </c>
      <c r="I32" s="108">
        <f t="shared" ref="I32:Y32" si="6">SUM(I12:I20)</f>
        <v>-1318633</v>
      </c>
      <c r="J32" s="108">
        <f t="shared" si="6"/>
        <v>0</v>
      </c>
      <c r="K32" s="108">
        <f t="shared" si="6"/>
        <v>0</v>
      </c>
      <c r="L32" s="108">
        <f t="shared" si="6"/>
        <v>0</v>
      </c>
      <c r="M32" s="108">
        <f t="shared" si="6"/>
        <v>0</v>
      </c>
      <c r="N32" s="108">
        <f t="shared" si="6"/>
        <v>0</v>
      </c>
      <c r="O32" s="108">
        <f t="shared" si="6"/>
        <v>-120405</v>
      </c>
      <c r="P32" s="108">
        <f t="shared" si="6"/>
        <v>0</v>
      </c>
      <c r="Q32" s="108">
        <f t="shared" si="6"/>
        <v>0</v>
      </c>
      <c r="R32" s="108">
        <f t="shared" si="6"/>
        <v>0</v>
      </c>
      <c r="S32" s="108">
        <f t="shared" si="6"/>
        <v>0</v>
      </c>
      <c r="T32" s="108">
        <f t="shared" si="6"/>
        <v>0</v>
      </c>
      <c r="U32" s="108">
        <f t="shared" si="6"/>
        <v>120405</v>
      </c>
      <c r="V32" s="108">
        <f t="shared" si="6"/>
        <v>0</v>
      </c>
      <c r="W32" s="108">
        <f t="shared" si="6"/>
        <v>0</v>
      </c>
      <c r="X32" s="108">
        <f t="shared" si="6"/>
        <v>0</v>
      </c>
      <c r="Y32" s="108">
        <f t="shared" si="6"/>
        <v>0</v>
      </c>
    </row>
    <row r="33" spans="1:25" ht="31.5" customHeight="1" x14ac:dyDescent="0.2">
      <c r="A33" s="293" t="s">
        <v>446</v>
      </c>
      <c r="B33" s="287"/>
      <c r="C33" s="287"/>
      <c r="D33" s="287"/>
      <c r="E33" s="287"/>
      <c r="F33" s="287"/>
      <c r="G33" s="9">
        <v>26</v>
      </c>
      <c r="H33" s="108">
        <f>H11+H32</f>
        <v>1318633</v>
      </c>
      <c r="I33" s="108">
        <f t="shared" ref="I33:Y33" si="7">I11+I32</f>
        <v>-1318633</v>
      </c>
      <c r="J33" s="108">
        <f t="shared" si="7"/>
        <v>0</v>
      </c>
      <c r="K33" s="108">
        <f t="shared" si="7"/>
        <v>0</v>
      </c>
      <c r="L33" s="108">
        <f t="shared" si="7"/>
        <v>0</v>
      </c>
      <c r="M33" s="108">
        <f t="shared" si="7"/>
        <v>0</v>
      </c>
      <c r="N33" s="108">
        <f t="shared" si="7"/>
        <v>0</v>
      </c>
      <c r="O33" s="108">
        <f t="shared" si="7"/>
        <v>-120405</v>
      </c>
      <c r="P33" s="108">
        <f t="shared" si="7"/>
        <v>0</v>
      </c>
      <c r="Q33" s="108">
        <f t="shared" si="7"/>
        <v>0</v>
      </c>
      <c r="R33" s="108">
        <f t="shared" si="7"/>
        <v>0</v>
      </c>
      <c r="S33" s="108">
        <f t="shared" si="7"/>
        <v>0</v>
      </c>
      <c r="T33" s="108">
        <f t="shared" si="7"/>
        <v>0</v>
      </c>
      <c r="U33" s="108">
        <f t="shared" si="7"/>
        <v>120405</v>
      </c>
      <c r="V33" s="108">
        <f t="shared" si="7"/>
        <v>461445</v>
      </c>
      <c r="W33" s="108">
        <f t="shared" si="7"/>
        <v>461445</v>
      </c>
      <c r="X33" s="108">
        <f t="shared" si="7"/>
        <v>0</v>
      </c>
      <c r="Y33" s="108">
        <f t="shared" si="7"/>
        <v>461445</v>
      </c>
    </row>
    <row r="34" spans="1:25" ht="30.75" customHeight="1" x14ac:dyDescent="0.2">
      <c r="A34" s="294" t="s">
        <v>447</v>
      </c>
      <c r="B34" s="288"/>
      <c r="C34" s="288"/>
      <c r="D34" s="288"/>
      <c r="E34" s="288"/>
      <c r="F34" s="288"/>
      <c r="G34" s="9">
        <v>27</v>
      </c>
      <c r="H34" s="110">
        <f>SUM(H21:H29)</f>
        <v>0</v>
      </c>
      <c r="I34" s="110">
        <f t="shared" ref="I34:Y34" si="8">SUM(I21:I29)</f>
        <v>325236</v>
      </c>
      <c r="J34" s="110">
        <f t="shared" si="8"/>
        <v>90544</v>
      </c>
      <c r="K34" s="110">
        <f t="shared" si="8"/>
        <v>467328</v>
      </c>
      <c r="L34" s="110">
        <f t="shared" si="8"/>
        <v>467328</v>
      </c>
      <c r="M34" s="110">
        <f t="shared" si="8"/>
        <v>0</v>
      </c>
      <c r="N34" s="110">
        <f t="shared" si="8"/>
        <v>0</v>
      </c>
      <c r="O34" s="110">
        <f t="shared" si="8"/>
        <v>0</v>
      </c>
      <c r="P34" s="110">
        <f t="shared" si="8"/>
        <v>0</v>
      </c>
      <c r="Q34" s="110">
        <f t="shared" si="8"/>
        <v>0</v>
      </c>
      <c r="R34" s="110">
        <f t="shared" si="8"/>
        <v>0</v>
      </c>
      <c r="S34" s="110">
        <f t="shared" si="8"/>
        <v>0</v>
      </c>
      <c r="T34" s="110">
        <f t="shared" si="8"/>
        <v>0</v>
      </c>
      <c r="U34" s="110">
        <f t="shared" si="8"/>
        <v>2427166</v>
      </c>
      <c r="V34" s="110">
        <f t="shared" si="8"/>
        <v>-5569288</v>
      </c>
      <c r="W34" s="110">
        <f t="shared" si="8"/>
        <v>-2726342</v>
      </c>
      <c r="X34" s="110">
        <f t="shared" si="8"/>
        <v>0</v>
      </c>
      <c r="Y34" s="110">
        <f t="shared" si="8"/>
        <v>-2726342</v>
      </c>
    </row>
    <row r="35" spans="1:25" x14ac:dyDescent="0.2">
      <c r="A35" s="291" t="s">
        <v>366</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x14ac:dyDescent="0.2">
      <c r="A36" s="296" t="s">
        <v>367</v>
      </c>
      <c r="B36" s="296"/>
      <c r="C36" s="296"/>
      <c r="D36" s="296"/>
      <c r="E36" s="296"/>
      <c r="F36" s="296"/>
      <c r="G36" s="8">
        <v>28</v>
      </c>
      <c r="H36" s="73">
        <v>3920000</v>
      </c>
      <c r="I36" s="73">
        <v>9918809</v>
      </c>
      <c r="J36" s="73">
        <v>1259454</v>
      </c>
      <c r="K36" s="73">
        <v>571011</v>
      </c>
      <c r="L36" s="73">
        <v>571011</v>
      </c>
      <c r="M36" s="73">
        <v>0</v>
      </c>
      <c r="N36" s="73">
        <v>0</v>
      </c>
      <c r="O36" s="73">
        <v>1876704</v>
      </c>
      <c r="P36" s="73">
        <v>0</v>
      </c>
      <c r="Q36" s="73">
        <v>0</v>
      </c>
      <c r="R36" s="73">
        <v>0</v>
      </c>
      <c r="S36" s="73">
        <v>0</v>
      </c>
      <c r="T36" s="73">
        <v>0</v>
      </c>
      <c r="U36" s="73">
        <v>9646042</v>
      </c>
      <c r="V36" s="73">
        <v>461445</v>
      </c>
      <c r="W36" s="107">
        <f>H36+I36+J36+K36-L36+M36+N36+O36+P36+Q36+R36+U36+V36+S36+T36</f>
        <v>27082454</v>
      </c>
      <c r="X36" s="73">
        <v>0</v>
      </c>
      <c r="Y36" s="107">
        <f t="shared" ref="Y36:Y38" si="9">W36+X36</f>
        <v>27082454</v>
      </c>
    </row>
    <row r="37" spans="1:25" x14ac:dyDescent="0.2">
      <c r="A37" s="289" t="s">
        <v>368</v>
      </c>
      <c r="B37" s="289"/>
      <c r="C37" s="289"/>
      <c r="D37" s="289"/>
      <c r="E37" s="289"/>
      <c r="F37" s="28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
      <c r="A38" s="289" t="s">
        <v>369</v>
      </c>
      <c r="B38" s="289"/>
      <c r="C38" s="289"/>
      <c r="D38" s="289"/>
      <c r="E38" s="289"/>
      <c r="F38" s="28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
      <c r="A39" s="297" t="s">
        <v>448</v>
      </c>
      <c r="B39" s="297"/>
      <c r="C39" s="297"/>
      <c r="D39" s="297"/>
      <c r="E39" s="297"/>
      <c r="F39" s="297"/>
      <c r="G39" s="9">
        <v>31</v>
      </c>
      <c r="H39" s="108">
        <f>H36+H37+H38</f>
        <v>3920000</v>
      </c>
      <c r="I39" s="108">
        <f t="shared" ref="I39:Y39" si="10">I36+I37+I38</f>
        <v>9918809</v>
      </c>
      <c r="J39" s="108">
        <f t="shared" si="10"/>
        <v>1259454</v>
      </c>
      <c r="K39" s="108">
        <f t="shared" si="10"/>
        <v>571011</v>
      </c>
      <c r="L39" s="108">
        <f t="shared" si="10"/>
        <v>571011</v>
      </c>
      <c r="M39" s="108">
        <f t="shared" si="10"/>
        <v>0</v>
      </c>
      <c r="N39" s="108">
        <f t="shared" si="10"/>
        <v>0</v>
      </c>
      <c r="O39" s="108">
        <f t="shared" si="10"/>
        <v>1876704</v>
      </c>
      <c r="P39" s="108">
        <f t="shared" si="10"/>
        <v>0</v>
      </c>
      <c r="Q39" s="108">
        <f t="shared" si="10"/>
        <v>0</v>
      </c>
      <c r="R39" s="108">
        <f t="shared" si="10"/>
        <v>0</v>
      </c>
      <c r="S39" s="108">
        <f t="shared" si="10"/>
        <v>0</v>
      </c>
      <c r="T39" s="108">
        <f t="shared" si="10"/>
        <v>0</v>
      </c>
      <c r="U39" s="108">
        <f t="shared" si="10"/>
        <v>9646042</v>
      </c>
      <c r="V39" s="108">
        <f t="shared" si="10"/>
        <v>461445</v>
      </c>
      <c r="W39" s="108">
        <f t="shared" si="10"/>
        <v>27082454</v>
      </c>
      <c r="X39" s="108">
        <f t="shared" si="10"/>
        <v>0</v>
      </c>
      <c r="Y39" s="108">
        <f t="shared" si="10"/>
        <v>27082454</v>
      </c>
    </row>
    <row r="40" spans="1:25" x14ac:dyDescent="0.2">
      <c r="A40" s="289" t="s">
        <v>370</v>
      </c>
      <c r="B40" s="289"/>
      <c r="C40" s="289"/>
      <c r="D40" s="289"/>
      <c r="E40" s="289"/>
      <c r="F40" s="289"/>
      <c r="G40" s="8">
        <v>32</v>
      </c>
      <c r="H40" s="109">
        <v>0</v>
      </c>
      <c r="I40" s="109">
        <v>0</v>
      </c>
      <c r="J40" s="109">
        <v>0</v>
      </c>
      <c r="K40" s="109">
        <v>0</v>
      </c>
      <c r="L40" s="109">
        <v>0</v>
      </c>
      <c r="M40" s="109">
        <v>0</v>
      </c>
      <c r="N40" s="109">
        <v>0</v>
      </c>
      <c r="O40" s="109">
        <v>0</v>
      </c>
      <c r="P40" s="109">
        <v>0</v>
      </c>
      <c r="Q40" s="109">
        <v>0</v>
      </c>
      <c r="R40" s="109">
        <v>0</v>
      </c>
      <c r="S40" s="109"/>
      <c r="T40" s="109"/>
      <c r="U40" s="109">
        <v>0</v>
      </c>
      <c r="V40" s="73">
        <v>2756029</v>
      </c>
      <c r="W40" s="107">
        <f t="shared" ref="W40:W58" si="11">H40+I40+J40+K40-L40+M40+N40+O40+P40+Q40+R40+U40+V40+S40+T40</f>
        <v>2756029</v>
      </c>
      <c r="X40" s="73">
        <v>0</v>
      </c>
      <c r="Y40" s="107">
        <f t="shared" ref="Y40:Y58" si="12">W40+X40</f>
        <v>2756029</v>
      </c>
    </row>
    <row r="41" spans="1:25" x14ac:dyDescent="0.2">
      <c r="A41" s="289" t="s">
        <v>371</v>
      </c>
      <c r="B41" s="289"/>
      <c r="C41" s="289"/>
      <c r="D41" s="289"/>
      <c r="E41" s="289"/>
      <c r="F41" s="289"/>
      <c r="G41" s="8">
        <v>33</v>
      </c>
      <c r="H41" s="109">
        <v>0</v>
      </c>
      <c r="I41" s="109">
        <v>0</v>
      </c>
      <c r="J41" s="109">
        <v>0</v>
      </c>
      <c r="K41" s="109">
        <v>0</v>
      </c>
      <c r="L41" s="109">
        <v>0</v>
      </c>
      <c r="M41" s="109">
        <v>0</v>
      </c>
      <c r="N41" s="73">
        <v>0</v>
      </c>
      <c r="O41" s="109">
        <v>0</v>
      </c>
      <c r="P41" s="109">
        <v>0</v>
      </c>
      <c r="Q41" s="109">
        <v>0</v>
      </c>
      <c r="R41" s="109">
        <v>0</v>
      </c>
      <c r="S41" s="109"/>
      <c r="T41" s="109"/>
      <c r="U41" s="109">
        <v>0</v>
      </c>
      <c r="V41" s="109">
        <v>0</v>
      </c>
      <c r="W41" s="107">
        <f t="shared" si="11"/>
        <v>0</v>
      </c>
      <c r="X41" s="73">
        <v>0</v>
      </c>
      <c r="Y41" s="107">
        <f t="shared" si="12"/>
        <v>0</v>
      </c>
    </row>
    <row r="42" spans="1:25" ht="27" customHeight="1" x14ac:dyDescent="0.2">
      <c r="A42" s="289" t="s">
        <v>372</v>
      </c>
      <c r="B42" s="289"/>
      <c r="C42" s="289"/>
      <c r="D42" s="289"/>
      <c r="E42" s="289"/>
      <c r="F42" s="289"/>
      <c r="G42" s="8">
        <v>34</v>
      </c>
      <c r="H42" s="109">
        <v>0</v>
      </c>
      <c r="I42" s="109">
        <v>0</v>
      </c>
      <c r="J42" s="109">
        <v>0</v>
      </c>
      <c r="K42" s="109">
        <v>0</v>
      </c>
      <c r="L42" s="109">
        <v>0</v>
      </c>
      <c r="M42" s="109">
        <v>0</v>
      </c>
      <c r="N42" s="109">
        <v>0</v>
      </c>
      <c r="O42" s="73">
        <v>1253382</v>
      </c>
      <c r="P42" s="109">
        <v>0</v>
      </c>
      <c r="Q42" s="109">
        <v>0</v>
      </c>
      <c r="R42" s="109">
        <v>0</v>
      </c>
      <c r="S42" s="109"/>
      <c r="T42" s="109"/>
      <c r="U42" s="73">
        <v>120405</v>
      </c>
      <c r="V42" s="73">
        <v>0</v>
      </c>
      <c r="W42" s="107">
        <f t="shared" si="11"/>
        <v>1373787</v>
      </c>
      <c r="X42" s="73">
        <v>0</v>
      </c>
      <c r="Y42" s="107">
        <f t="shared" si="12"/>
        <v>1373787</v>
      </c>
    </row>
    <row r="43" spans="1:25" ht="20.25" customHeight="1" x14ac:dyDescent="0.2">
      <c r="A43" s="289" t="s">
        <v>436</v>
      </c>
      <c r="B43" s="289"/>
      <c r="C43" s="289"/>
      <c r="D43" s="289"/>
      <c r="E43" s="289"/>
      <c r="F43" s="289"/>
      <c r="G43" s="8">
        <v>35</v>
      </c>
      <c r="H43" s="109">
        <v>0</v>
      </c>
      <c r="I43" s="109">
        <v>0</v>
      </c>
      <c r="J43" s="109">
        <v>0</v>
      </c>
      <c r="K43" s="109">
        <v>0</v>
      </c>
      <c r="L43" s="109">
        <v>0</v>
      </c>
      <c r="M43" s="109">
        <v>0</v>
      </c>
      <c r="N43" s="109">
        <v>0</v>
      </c>
      <c r="O43" s="109">
        <v>0</v>
      </c>
      <c r="P43" s="73">
        <v>0</v>
      </c>
      <c r="Q43" s="109">
        <v>0</v>
      </c>
      <c r="R43" s="109">
        <v>0</v>
      </c>
      <c r="S43" s="109"/>
      <c r="T43" s="109"/>
      <c r="U43" s="73">
        <v>0</v>
      </c>
      <c r="V43" s="73">
        <v>0</v>
      </c>
      <c r="W43" s="107">
        <f t="shared" si="11"/>
        <v>0</v>
      </c>
      <c r="X43" s="73">
        <v>0</v>
      </c>
      <c r="Y43" s="107">
        <f t="shared" si="12"/>
        <v>0</v>
      </c>
    </row>
    <row r="44" spans="1:25" ht="21" customHeight="1" x14ac:dyDescent="0.2">
      <c r="A44" s="289" t="s">
        <v>373</v>
      </c>
      <c r="B44" s="289"/>
      <c r="C44" s="289"/>
      <c r="D44" s="289"/>
      <c r="E44" s="289"/>
      <c r="F44" s="289"/>
      <c r="G44" s="8">
        <v>36</v>
      </c>
      <c r="H44" s="109">
        <v>0</v>
      </c>
      <c r="I44" s="109">
        <v>0</v>
      </c>
      <c r="J44" s="109">
        <v>0</v>
      </c>
      <c r="K44" s="109">
        <v>0</v>
      </c>
      <c r="L44" s="109">
        <v>0</v>
      </c>
      <c r="M44" s="109">
        <v>0</v>
      </c>
      <c r="N44" s="109">
        <v>0</v>
      </c>
      <c r="O44" s="109">
        <v>0</v>
      </c>
      <c r="P44" s="109">
        <v>0</v>
      </c>
      <c r="Q44" s="73">
        <v>0</v>
      </c>
      <c r="R44" s="109">
        <v>0</v>
      </c>
      <c r="S44" s="109"/>
      <c r="T44" s="109"/>
      <c r="U44" s="73">
        <v>0</v>
      </c>
      <c r="V44" s="73">
        <v>0</v>
      </c>
      <c r="W44" s="107">
        <f t="shared" si="11"/>
        <v>0</v>
      </c>
      <c r="X44" s="73">
        <v>0</v>
      </c>
      <c r="Y44" s="107">
        <f t="shared" si="12"/>
        <v>0</v>
      </c>
    </row>
    <row r="45" spans="1:25" ht="29.25" customHeight="1" x14ac:dyDescent="0.2">
      <c r="A45" s="289" t="s">
        <v>374</v>
      </c>
      <c r="B45" s="289"/>
      <c r="C45" s="289"/>
      <c r="D45" s="289"/>
      <c r="E45" s="289"/>
      <c r="F45" s="289"/>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
      <c r="A46" s="289" t="s">
        <v>375</v>
      </c>
      <c r="B46" s="289"/>
      <c r="C46" s="289"/>
      <c r="D46" s="289"/>
      <c r="E46" s="289"/>
      <c r="F46" s="289"/>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
      <c r="A47" s="289" t="s">
        <v>376</v>
      </c>
      <c r="B47" s="289"/>
      <c r="C47" s="289"/>
      <c r="D47" s="289"/>
      <c r="E47" s="289"/>
      <c r="F47" s="289"/>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
      <c r="A48" s="289" t="s">
        <v>377</v>
      </c>
      <c r="B48" s="289"/>
      <c r="C48" s="289"/>
      <c r="D48" s="289"/>
      <c r="E48" s="289"/>
      <c r="F48" s="28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7">
        <f t="shared" si="11"/>
        <v>0</v>
      </c>
      <c r="X48" s="73">
        <v>0</v>
      </c>
      <c r="Y48" s="107">
        <f t="shared" si="12"/>
        <v>0</v>
      </c>
    </row>
    <row r="49" spans="1:25" x14ac:dyDescent="0.2">
      <c r="A49" s="289" t="s">
        <v>449</v>
      </c>
      <c r="B49" s="289"/>
      <c r="C49" s="289"/>
      <c r="D49" s="289"/>
      <c r="E49" s="289"/>
      <c r="F49" s="289"/>
      <c r="G49" s="8">
        <v>41</v>
      </c>
      <c r="H49" s="109">
        <v>0</v>
      </c>
      <c r="I49" s="109">
        <v>0</v>
      </c>
      <c r="J49" s="109">
        <v>0</v>
      </c>
      <c r="K49" s="109">
        <v>0</v>
      </c>
      <c r="L49" s="109">
        <v>0</v>
      </c>
      <c r="M49" s="109">
        <v>0</v>
      </c>
      <c r="N49" s="73">
        <v>0</v>
      </c>
      <c r="O49" s="73">
        <v>0</v>
      </c>
      <c r="P49" s="73">
        <v>0</v>
      </c>
      <c r="Q49" s="73">
        <v>0</v>
      </c>
      <c r="R49" s="73">
        <v>0</v>
      </c>
      <c r="S49" s="73">
        <v>0</v>
      </c>
      <c r="T49" s="73">
        <v>0</v>
      </c>
      <c r="U49" s="73">
        <v>0</v>
      </c>
      <c r="V49" s="73">
        <v>0</v>
      </c>
      <c r="W49" s="107">
        <f t="shared" si="11"/>
        <v>0</v>
      </c>
      <c r="X49" s="73">
        <v>0</v>
      </c>
      <c r="Y49" s="107">
        <f t="shared" si="12"/>
        <v>0</v>
      </c>
    </row>
    <row r="50" spans="1:25" ht="32.25" customHeight="1" x14ac:dyDescent="0.2">
      <c r="A50" s="289" t="s">
        <v>450</v>
      </c>
      <c r="B50" s="289"/>
      <c r="C50" s="289"/>
      <c r="D50" s="289"/>
      <c r="E50" s="289"/>
      <c r="F50" s="28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
      <c r="A51" s="289" t="s">
        <v>437</v>
      </c>
      <c r="B51" s="289"/>
      <c r="C51" s="289"/>
      <c r="D51" s="289"/>
      <c r="E51" s="289"/>
      <c r="F51" s="28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
      <c r="A52" s="289" t="s">
        <v>451</v>
      </c>
      <c r="B52" s="289"/>
      <c r="C52" s="289"/>
      <c r="D52" s="289"/>
      <c r="E52" s="289"/>
      <c r="F52" s="28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
      <c r="A53" s="289" t="s">
        <v>452</v>
      </c>
      <c r="B53" s="289"/>
      <c r="C53" s="289"/>
      <c r="D53" s="289"/>
      <c r="E53" s="289"/>
      <c r="F53" s="289"/>
      <c r="G53" s="8">
        <v>45</v>
      </c>
      <c r="H53" s="73">
        <v>0</v>
      </c>
      <c r="I53" s="73">
        <v>0</v>
      </c>
      <c r="J53" s="73">
        <v>0</v>
      </c>
      <c r="K53" s="73">
        <v>233231</v>
      </c>
      <c r="L53" s="73">
        <v>233231</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
      <c r="A54" s="289" t="s">
        <v>439</v>
      </c>
      <c r="B54" s="289"/>
      <c r="C54" s="289"/>
      <c r="D54" s="289"/>
      <c r="E54" s="289"/>
      <c r="F54" s="28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
      <c r="A55" s="289" t="s">
        <v>440</v>
      </c>
      <c r="B55" s="289"/>
      <c r="C55" s="289"/>
      <c r="D55" s="289"/>
      <c r="E55" s="289"/>
      <c r="F55" s="289"/>
      <c r="G55" s="8">
        <v>47</v>
      </c>
      <c r="H55" s="73">
        <v>0</v>
      </c>
      <c r="I55" s="73">
        <v>0</v>
      </c>
      <c r="J55" s="73">
        <v>0</v>
      </c>
      <c r="K55" s="73">
        <v>0</v>
      </c>
      <c r="L55" s="73">
        <v>0</v>
      </c>
      <c r="M55" s="73">
        <v>0</v>
      </c>
      <c r="N55" s="73">
        <v>0</v>
      </c>
      <c r="O55" s="73">
        <v>0</v>
      </c>
      <c r="P55" s="73">
        <v>0</v>
      </c>
      <c r="Q55" s="73">
        <v>0</v>
      </c>
      <c r="R55" s="73">
        <v>0</v>
      </c>
      <c r="S55" s="73">
        <v>0</v>
      </c>
      <c r="T55" s="73">
        <v>0</v>
      </c>
      <c r="U55" s="73">
        <v>-124122</v>
      </c>
      <c r="V55" s="73">
        <v>-461445</v>
      </c>
      <c r="W55" s="107">
        <f t="shared" si="11"/>
        <v>-585567</v>
      </c>
      <c r="X55" s="73">
        <v>0</v>
      </c>
      <c r="Y55" s="107">
        <f t="shared" si="12"/>
        <v>-585567</v>
      </c>
    </row>
    <row r="56" spans="1:25" x14ac:dyDescent="0.2">
      <c r="A56" s="289" t="s">
        <v>441</v>
      </c>
      <c r="B56" s="289"/>
      <c r="C56" s="289"/>
      <c r="D56" s="289"/>
      <c r="E56" s="289"/>
      <c r="F56" s="289"/>
      <c r="G56" s="8">
        <v>48</v>
      </c>
      <c r="H56" s="73">
        <v>0</v>
      </c>
      <c r="I56" s="73">
        <v>-913065</v>
      </c>
      <c r="J56" s="73">
        <v>109652</v>
      </c>
      <c r="K56" s="73">
        <v>-804242</v>
      </c>
      <c r="L56" s="73">
        <v>-804242</v>
      </c>
      <c r="M56" s="73">
        <v>0</v>
      </c>
      <c r="N56" s="73">
        <v>0</v>
      </c>
      <c r="O56" s="73">
        <v>0</v>
      </c>
      <c r="P56" s="73">
        <v>0</v>
      </c>
      <c r="Q56" s="73">
        <v>0</v>
      </c>
      <c r="R56" s="73">
        <v>0</v>
      </c>
      <c r="S56" s="73">
        <v>0</v>
      </c>
      <c r="T56" s="73">
        <v>0</v>
      </c>
      <c r="U56" s="73">
        <v>17142</v>
      </c>
      <c r="V56" s="73">
        <v>0</v>
      </c>
      <c r="W56" s="107">
        <f t="shared" si="11"/>
        <v>-786271</v>
      </c>
      <c r="X56" s="73">
        <v>0</v>
      </c>
      <c r="Y56" s="107">
        <f t="shared" si="12"/>
        <v>-786271</v>
      </c>
    </row>
    <row r="57" spans="1:25" ht="23.25" customHeight="1" x14ac:dyDescent="0.2">
      <c r="A57" s="289" t="s">
        <v>453</v>
      </c>
      <c r="B57" s="289"/>
      <c r="C57" s="289"/>
      <c r="D57" s="289"/>
      <c r="E57" s="289"/>
      <c r="F57" s="289"/>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7">
        <f t="shared" si="11"/>
        <v>0</v>
      </c>
      <c r="X57" s="73">
        <v>0</v>
      </c>
      <c r="Y57" s="107">
        <f t="shared" si="12"/>
        <v>0</v>
      </c>
    </row>
    <row r="58" spans="1:25" ht="23.25" customHeight="1" x14ac:dyDescent="0.2">
      <c r="A58" s="289" t="s">
        <v>443</v>
      </c>
      <c r="B58" s="289"/>
      <c r="C58" s="289"/>
      <c r="D58" s="289"/>
      <c r="E58" s="289"/>
      <c r="F58" s="28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
      <c r="A59" s="290" t="s">
        <v>454</v>
      </c>
      <c r="B59" s="290"/>
      <c r="C59" s="290"/>
      <c r="D59" s="290"/>
      <c r="E59" s="290"/>
      <c r="F59" s="290"/>
      <c r="G59" s="10">
        <v>51</v>
      </c>
      <c r="H59" s="110">
        <f t="shared" ref="H59:T59" si="13">SUM(H39:H58)</f>
        <v>3920000</v>
      </c>
      <c r="I59" s="110">
        <f t="shared" si="13"/>
        <v>9005744</v>
      </c>
      <c r="J59" s="110">
        <f t="shared" si="13"/>
        <v>1369106</v>
      </c>
      <c r="K59" s="110">
        <f t="shared" si="13"/>
        <v>0</v>
      </c>
      <c r="L59" s="110">
        <f t="shared" si="13"/>
        <v>0</v>
      </c>
      <c r="M59" s="110">
        <f t="shared" si="13"/>
        <v>0</v>
      </c>
      <c r="N59" s="110">
        <f t="shared" si="13"/>
        <v>0</v>
      </c>
      <c r="O59" s="110">
        <f t="shared" si="13"/>
        <v>3130086</v>
      </c>
      <c r="P59" s="110">
        <f t="shared" si="13"/>
        <v>0</v>
      </c>
      <c r="Q59" s="110">
        <f t="shared" si="13"/>
        <v>0</v>
      </c>
      <c r="R59" s="110">
        <f t="shared" si="13"/>
        <v>0</v>
      </c>
      <c r="S59" s="110">
        <f t="shared" si="13"/>
        <v>0</v>
      </c>
      <c r="T59" s="110">
        <f t="shared" si="13"/>
        <v>0</v>
      </c>
      <c r="U59" s="110">
        <f>SUM(U39:U58)</f>
        <v>9659467</v>
      </c>
      <c r="V59" s="110">
        <f>SUM(V39:V58)</f>
        <v>2756029</v>
      </c>
      <c r="W59" s="110">
        <f>SUM(W39:W58)</f>
        <v>29840432</v>
      </c>
      <c r="X59" s="110">
        <f>SUM(X39:X58)</f>
        <v>0</v>
      </c>
      <c r="Y59" s="110">
        <f>SUM(Y39:Y58)</f>
        <v>29840432</v>
      </c>
    </row>
    <row r="60" spans="1:25" x14ac:dyDescent="0.2">
      <c r="A60" s="291" t="s">
        <v>378</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7" t="s">
        <v>455</v>
      </c>
      <c r="B61" s="287"/>
      <c r="C61" s="287"/>
      <c r="D61" s="287"/>
      <c r="E61" s="287"/>
      <c r="F61" s="287"/>
      <c r="G61" s="9">
        <v>52</v>
      </c>
      <c r="H61" s="108">
        <f t="shared" ref="H61:T61" si="14">SUM(H41:H49)</f>
        <v>0</v>
      </c>
      <c r="I61" s="108">
        <f t="shared" si="14"/>
        <v>0</v>
      </c>
      <c r="J61" s="108">
        <f t="shared" si="14"/>
        <v>0</v>
      </c>
      <c r="K61" s="108">
        <f t="shared" si="14"/>
        <v>0</v>
      </c>
      <c r="L61" s="108">
        <f t="shared" si="14"/>
        <v>0</v>
      </c>
      <c r="M61" s="108">
        <f t="shared" si="14"/>
        <v>0</v>
      </c>
      <c r="N61" s="108">
        <f t="shared" si="14"/>
        <v>0</v>
      </c>
      <c r="O61" s="108">
        <f t="shared" si="14"/>
        <v>1253382</v>
      </c>
      <c r="P61" s="108">
        <f t="shared" si="14"/>
        <v>0</v>
      </c>
      <c r="Q61" s="108">
        <f t="shared" si="14"/>
        <v>0</v>
      </c>
      <c r="R61" s="108">
        <f t="shared" si="14"/>
        <v>0</v>
      </c>
      <c r="S61" s="108">
        <f t="shared" si="14"/>
        <v>0</v>
      </c>
      <c r="T61" s="108">
        <f t="shared" si="14"/>
        <v>0</v>
      </c>
      <c r="U61" s="108">
        <f>SUM(U41:U49)</f>
        <v>120405</v>
      </c>
      <c r="V61" s="108">
        <f>SUM(V41:V49)</f>
        <v>0</v>
      </c>
      <c r="W61" s="108">
        <f>SUM(W41:W49)</f>
        <v>1373787</v>
      </c>
      <c r="X61" s="108">
        <f>SUM(X41:X49)</f>
        <v>0</v>
      </c>
      <c r="Y61" s="108">
        <f>SUM(Y41:Y49)</f>
        <v>1373787</v>
      </c>
    </row>
    <row r="62" spans="1:25" ht="27.75" customHeight="1" x14ac:dyDescent="0.2">
      <c r="A62" s="287" t="s">
        <v>456</v>
      </c>
      <c r="B62" s="287"/>
      <c r="C62" s="287"/>
      <c r="D62" s="287"/>
      <c r="E62" s="287"/>
      <c r="F62" s="287"/>
      <c r="G62" s="9">
        <v>53</v>
      </c>
      <c r="H62" s="108">
        <f t="shared" ref="H62:T62" si="15">H40+H61</f>
        <v>0</v>
      </c>
      <c r="I62" s="108">
        <f t="shared" si="15"/>
        <v>0</v>
      </c>
      <c r="J62" s="108">
        <f t="shared" si="15"/>
        <v>0</v>
      </c>
      <c r="K62" s="108">
        <f t="shared" si="15"/>
        <v>0</v>
      </c>
      <c r="L62" s="108">
        <f t="shared" si="15"/>
        <v>0</v>
      </c>
      <c r="M62" s="108">
        <f t="shared" si="15"/>
        <v>0</v>
      </c>
      <c r="N62" s="108">
        <f t="shared" si="15"/>
        <v>0</v>
      </c>
      <c r="O62" s="108">
        <f t="shared" si="15"/>
        <v>1253382</v>
      </c>
      <c r="P62" s="108">
        <f t="shared" si="15"/>
        <v>0</v>
      </c>
      <c r="Q62" s="108">
        <f t="shared" si="15"/>
        <v>0</v>
      </c>
      <c r="R62" s="108">
        <f t="shared" si="15"/>
        <v>0</v>
      </c>
      <c r="S62" s="108">
        <f t="shared" si="15"/>
        <v>0</v>
      </c>
      <c r="T62" s="108">
        <f t="shared" si="15"/>
        <v>0</v>
      </c>
      <c r="U62" s="108">
        <f>U40+U61</f>
        <v>120405</v>
      </c>
      <c r="V62" s="108">
        <f>V40+V61</f>
        <v>2756029</v>
      </c>
      <c r="W62" s="108">
        <f>W40+W61</f>
        <v>4129816</v>
      </c>
      <c r="X62" s="108">
        <f>X40+X61</f>
        <v>0</v>
      </c>
      <c r="Y62" s="108">
        <f>Y40+Y61</f>
        <v>4129816</v>
      </c>
    </row>
    <row r="63" spans="1:25" ht="29.25" customHeight="1" x14ac:dyDescent="0.2">
      <c r="A63" s="288" t="s">
        <v>457</v>
      </c>
      <c r="B63" s="288"/>
      <c r="C63" s="288"/>
      <c r="D63" s="288"/>
      <c r="E63" s="288"/>
      <c r="F63" s="288"/>
      <c r="G63" s="10">
        <v>54</v>
      </c>
      <c r="H63" s="110">
        <f t="shared" ref="H63:T63" si="16">SUM(H50:H58)</f>
        <v>0</v>
      </c>
      <c r="I63" s="110">
        <f t="shared" si="16"/>
        <v>-913065</v>
      </c>
      <c r="J63" s="110">
        <f t="shared" si="16"/>
        <v>109652</v>
      </c>
      <c r="K63" s="110">
        <f t="shared" si="16"/>
        <v>-571011</v>
      </c>
      <c r="L63" s="110">
        <f t="shared" si="16"/>
        <v>-571011</v>
      </c>
      <c r="M63" s="110">
        <f t="shared" si="16"/>
        <v>0</v>
      </c>
      <c r="N63" s="110">
        <f t="shared" si="16"/>
        <v>0</v>
      </c>
      <c r="O63" s="110">
        <f t="shared" si="16"/>
        <v>0</v>
      </c>
      <c r="P63" s="110">
        <f t="shared" si="16"/>
        <v>0</v>
      </c>
      <c r="Q63" s="110">
        <f t="shared" si="16"/>
        <v>0</v>
      </c>
      <c r="R63" s="110">
        <f t="shared" si="16"/>
        <v>0</v>
      </c>
      <c r="S63" s="110">
        <f t="shared" si="16"/>
        <v>0</v>
      </c>
      <c r="T63" s="110">
        <f t="shared" si="16"/>
        <v>0</v>
      </c>
      <c r="U63" s="110">
        <f>SUM(U50:U58)</f>
        <v>-106980</v>
      </c>
      <c r="V63" s="110">
        <f>SUM(V50:V58)</f>
        <v>-461445</v>
      </c>
      <c r="W63" s="110">
        <f>SUM(W50:W58)</f>
        <v>-1371838</v>
      </c>
      <c r="X63" s="110">
        <f>SUM(X50:X58)</f>
        <v>0</v>
      </c>
      <c r="Y63" s="110">
        <f>SUM(Y50:Y58)</f>
        <v>-1371838</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90" zoomScaleNormal="90" workbookViewId="0">
      <selection sqref="A1:J30"/>
    </sheetView>
  </sheetViews>
  <sheetFormatPr defaultRowHeight="12.75" x14ac:dyDescent="0.2"/>
  <cols>
    <col min="10" max="10" width="86" customWidth="1"/>
  </cols>
  <sheetData>
    <row r="1" spans="1:10" x14ac:dyDescent="0.2">
      <c r="A1" s="316" t="s">
        <v>511</v>
      </c>
      <c r="B1" s="317"/>
      <c r="C1" s="317"/>
      <c r="D1" s="317"/>
      <c r="E1" s="317"/>
      <c r="F1" s="317"/>
      <c r="G1" s="317"/>
      <c r="H1" s="317"/>
      <c r="I1" s="317"/>
      <c r="J1" s="317"/>
    </row>
    <row r="2" spans="1:10" x14ac:dyDescent="0.2">
      <c r="A2" s="317"/>
      <c r="B2" s="317"/>
      <c r="C2" s="317"/>
      <c r="D2" s="317"/>
      <c r="E2" s="317"/>
      <c r="F2" s="317"/>
      <c r="G2" s="317"/>
      <c r="H2" s="317"/>
      <c r="I2" s="317"/>
      <c r="J2" s="317"/>
    </row>
    <row r="3" spans="1:10" x14ac:dyDescent="0.2">
      <c r="A3" s="317"/>
      <c r="B3" s="317"/>
      <c r="C3" s="317"/>
      <c r="D3" s="317"/>
      <c r="E3" s="317"/>
      <c r="F3" s="317"/>
      <c r="G3" s="317"/>
      <c r="H3" s="317"/>
      <c r="I3" s="317"/>
      <c r="J3" s="317"/>
    </row>
    <row r="4" spans="1:10" x14ac:dyDescent="0.2">
      <c r="A4" s="317"/>
      <c r="B4" s="317"/>
      <c r="C4" s="317"/>
      <c r="D4" s="317"/>
      <c r="E4" s="317"/>
      <c r="F4" s="317"/>
      <c r="G4" s="317"/>
      <c r="H4" s="317"/>
      <c r="I4" s="317"/>
      <c r="J4" s="317"/>
    </row>
    <row r="5" spans="1:10" x14ac:dyDescent="0.2">
      <c r="A5" s="317"/>
      <c r="B5" s="317"/>
      <c r="C5" s="317"/>
      <c r="D5" s="317"/>
      <c r="E5" s="317"/>
      <c r="F5" s="317"/>
      <c r="G5" s="317"/>
      <c r="H5" s="317"/>
      <c r="I5" s="317"/>
      <c r="J5" s="317"/>
    </row>
    <row r="6" spans="1:10" x14ac:dyDescent="0.2">
      <c r="A6" s="317"/>
      <c r="B6" s="317"/>
      <c r="C6" s="317"/>
      <c r="D6" s="317"/>
      <c r="E6" s="317"/>
      <c r="F6" s="317"/>
      <c r="G6" s="317"/>
      <c r="H6" s="317"/>
      <c r="I6" s="317"/>
      <c r="J6" s="317"/>
    </row>
    <row r="7" spans="1:10" x14ac:dyDescent="0.2">
      <c r="A7" s="317"/>
      <c r="B7" s="317"/>
      <c r="C7" s="317"/>
      <c r="D7" s="317"/>
      <c r="E7" s="317"/>
      <c r="F7" s="317"/>
      <c r="G7" s="317"/>
      <c r="H7" s="317"/>
      <c r="I7" s="317"/>
      <c r="J7" s="317"/>
    </row>
    <row r="8" spans="1:10" x14ac:dyDescent="0.2">
      <c r="A8" s="317"/>
      <c r="B8" s="317"/>
      <c r="C8" s="317"/>
      <c r="D8" s="317"/>
      <c r="E8" s="317"/>
      <c r="F8" s="317"/>
      <c r="G8" s="317"/>
      <c r="H8" s="317"/>
      <c r="I8" s="317"/>
      <c r="J8" s="317"/>
    </row>
    <row r="9" spans="1:10" x14ac:dyDescent="0.2">
      <c r="A9" s="317"/>
      <c r="B9" s="317"/>
      <c r="C9" s="317"/>
      <c r="D9" s="317"/>
      <c r="E9" s="317"/>
      <c r="F9" s="317"/>
      <c r="G9" s="317"/>
      <c r="H9" s="317"/>
      <c r="I9" s="317"/>
      <c r="J9" s="317"/>
    </row>
    <row r="10" spans="1:10" x14ac:dyDescent="0.2">
      <c r="A10" s="317"/>
      <c r="B10" s="317"/>
      <c r="C10" s="317"/>
      <c r="D10" s="317"/>
      <c r="E10" s="317"/>
      <c r="F10" s="317"/>
      <c r="G10" s="317"/>
      <c r="H10" s="317"/>
      <c r="I10" s="317"/>
      <c r="J10" s="317"/>
    </row>
    <row r="11" spans="1:10" x14ac:dyDescent="0.2">
      <c r="A11" s="317"/>
      <c r="B11" s="317"/>
      <c r="C11" s="317"/>
      <c r="D11" s="317"/>
      <c r="E11" s="317"/>
      <c r="F11" s="317"/>
      <c r="G11" s="317"/>
      <c r="H11" s="317"/>
      <c r="I11" s="317"/>
      <c r="J11" s="317"/>
    </row>
    <row r="12" spans="1:10" x14ac:dyDescent="0.2">
      <c r="A12" s="317"/>
      <c r="B12" s="317"/>
      <c r="C12" s="317"/>
      <c r="D12" s="317"/>
      <c r="E12" s="317"/>
      <c r="F12" s="317"/>
      <c r="G12" s="317"/>
      <c r="H12" s="317"/>
      <c r="I12" s="317"/>
      <c r="J12" s="317"/>
    </row>
    <row r="13" spans="1:10" x14ac:dyDescent="0.2">
      <c r="A13" s="317"/>
      <c r="B13" s="317"/>
      <c r="C13" s="317"/>
      <c r="D13" s="317"/>
      <c r="E13" s="317"/>
      <c r="F13" s="317"/>
      <c r="G13" s="317"/>
      <c r="H13" s="317"/>
      <c r="I13" s="317"/>
      <c r="J13" s="317"/>
    </row>
    <row r="14" spans="1:10" ht="106.5" customHeight="1" x14ac:dyDescent="0.2">
      <c r="A14" s="317"/>
      <c r="B14" s="317"/>
      <c r="C14" s="317"/>
      <c r="D14" s="317"/>
      <c r="E14" s="317"/>
      <c r="F14" s="317"/>
      <c r="G14" s="317"/>
      <c r="H14" s="317"/>
      <c r="I14" s="317"/>
      <c r="J14" s="317"/>
    </row>
    <row r="15" spans="1:10" x14ac:dyDescent="0.2">
      <c r="A15" s="317"/>
      <c r="B15" s="317"/>
      <c r="C15" s="317"/>
      <c r="D15" s="317"/>
      <c r="E15" s="317"/>
      <c r="F15" s="317"/>
      <c r="G15" s="317"/>
      <c r="H15" s="317"/>
      <c r="I15" s="317"/>
      <c r="J15" s="317"/>
    </row>
    <row r="16" spans="1:10" ht="72.75" customHeight="1" x14ac:dyDescent="0.2">
      <c r="A16" s="317"/>
      <c r="B16" s="317"/>
      <c r="C16" s="317"/>
      <c r="D16" s="317"/>
      <c r="E16" s="317"/>
      <c r="F16" s="317"/>
      <c r="G16" s="317"/>
      <c r="H16" s="317"/>
      <c r="I16" s="317"/>
      <c r="J16" s="317"/>
    </row>
    <row r="17" spans="1:10" x14ac:dyDescent="0.2">
      <c r="A17" s="317"/>
      <c r="B17" s="317"/>
      <c r="C17" s="317"/>
      <c r="D17" s="317"/>
      <c r="E17" s="317"/>
      <c r="F17" s="317"/>
      <c r="G17" s="317"/>
      <c r="H17" s="317"/>
      <c r="I17" s="317"/>
      <c r="J17" s="317"/>
    </row>
    <row r="18" spans="1:10" x14ac:dyDescent="0.2">
      <c r="A18" s="317"/>
      <c r="B18" s="317"/>
      <c r="C18" s="317"/>
      <c r="D18" s="317"/>
      <c r="E18" s="317"/>
      <c r="F18" s="317"/>
      <c r="G18" s="317"/>
      <c r="H18" s="317"/>
      <c r="I18" s="317"/>
      <c r="J18" s="317"/>
    </row>
    <row r="19" spans="1:10" x14ac:dyDescent="0.2">
      <c r="A19" s="317"/>
      <c r="B19" s="317"/>
      <c r="C19" s="317"/>
      <c r="D19" s="317"/>
      <c r="E19" s="317"/>
      <c r="F19" s="317"/>
      <c r="G19" s="317"/>
      <c r="H19" s="317"/>
      <c r="I19" s="317"/>
      <c r="J19" s="317"/>
    </row>
    <row r="20" spans="1:10" ht="58.5" customHeight="1" x14ac:dyDescent="0.2">
      <c r="A20" s="317"/>
      <c r="B20" s="317"/>
      <c r="C20" s="317"/>
      <c r="D20" s="317"/>
      <c r="E20" s="317"/>
      <c r="F20" s="317"/>
      <c r="G20" s="317"/>
      <c r="H20" s="317"/>
      <c r="I20" s="317"/>
      <c r="J20" s="317"/>
    </row>
    <row r="21" spans="1:10" ht="60.75" customHeight="1" x14ac:dyDescent="0.2">
      <c r="A21" s="317"/>
      <c r="B21" s="317"/>
      <c r="C21" s="317"/>
      <c r="D21" s="317"/>
      <c r="E21" s="317"/>
      <c r="F21" s="317"/>
      <c r="G21" s="317"/>
      <c r="H21" s="317"/>
      <c r="I21" s="317"/>
      <c r="J21" s="317"/>
    </row>
    <row r="22" spans="1:10" ht="58.5" customHeight="1" x14ac:dyDescent="0.2">
      <c r="A22" s="317"/>
      <c r="B22" s="317"/>
      <c r="C22" s="317"/>
      <c r="D22" s="317"/>
      <c r="E22" s="317"/>
      <c r="F22" s="317"/>
      <c r="G22" s="317"/>
      <c r="H22" s="317"/>
      <c r="I22" s="317"/>
      <c r="J22" s="317"/>
    </row>
    <row r="23" spans="1:10" ht="52.5" customHeight="1" x14ac:dyDescent="0.2">
      <c r="A23" s="317"/>
      <c r="B23" s="317"/>
      <c r="C23" s="317"/>
      <c r="D23" s="317"/>
      <c r="E23" s="317"/>
      <c r="F23" s="317"/>
      <c r="G23" s="317"/>
      <c r="H23" s="317"/>
      <c r="I23" s="317"/>
      <c r="J23" s="317"/>
    </row>
    <row r="24" spans="1:10" x14ac:dyDescent="0.2">
      <c r="A24" s="317"/>
      <c r="B24" s="317"/>
      <c r="C24" s="317"/>
      <c r="D24" s="317"/>
      <c r="E24" s="317"/>
      <c r="F24" s="317"/>
      <c r="G24" s="317"/>
      <c r="H24" s="317"/>
      <c r="I24" s="317"/>
      <c r="J24" s="317"/>
    </row>
    <row r="25" spans="1:10" x14ac:dyDescent="0.2">
      <c r="A25" s="317"/>
      <c r="B25" s="317"/>
      <c r="C25" s="317"/>
      <c r="D25" s="317"/>
      <c r="E25" s="317"/>
      <c r="F25" s="317"/>
      <c r="G25" s="317"/>
      <c r="H25" s="317"/>
      <c r="I25" s="317"/>
      <c r="J25" s="317"/>
    </row>
    <row r="26" spans="1:10" x14ac:dyDescent="0.2">
      <c r="A26" s="317"/>
      <c r="B26" s="317"/>
      <c r="C26" s="317"/>
      <c r="D26" s="317"/>
      <c r="E26" s="317"/>
      <c r="F26" s="317"/>
      <c r="G26" s="317"/>
      <c r="H26" s="317"/>
      <c r="I26" s="317"/>
      <c r="J26" s="317"/>
    </row>
    <row r="27" spans="1:10" ht="71.25" customHeight="1" x14ac:dyDescent="0.2">
      <c r="A27" s="317"/>
      <c r="B27" s="317"/>
      <c r="C27" s="317"/>
      <c r="D27" s="317"/>
      <c r="E27" s="317"/>
      <c r="F27" s="317"/>
      <c r="G27" s="317"/>
      <c r="H27" s="317"/>
      <c r="I27" s="317"/>
      <c r="J27" s="317"/>
    </row>
    <row r="28" spans="1:10" ht="42.75" customHeight="1" x14ac:dyDescent="0.2">
      <c r="A28" s="317"/>
      <c r="B28" s="317"/>
      <c r="C28" s="317"/>
      <c r="D28" s="317"/>
      <c r="E28" s="317"/>
      <c r="F28" s="317"/>
      <c r="G28" s="317"/>
      <c r="H28" s="317"/>
      <c r="I28" s="317"/>
      <c r="J28" s="317"/>
    </row>
    <row r="29" spans="1:10" ht="43.5" customHeight="1" x14ac:dyDescent="0.2">
      <c r="A29" s="317"/>
      <c r="B29" s="317"/>
      <c r="C29" s="317"/>
      <c r="D29" s="317"/>
      <c r="E29" s="317"/>
      <c r="F29" s="317"/>
      <c r="G29" s="317"/>
      <c r="H29" s="317"/>
      <c r="I29" s="317"/>
      <c r="J29" s="317"/>
    </row>
    <row r="30" spans="1:10" ht="133.5" customHeight="1" x14ac:dyDescent="0.2">
      <c r="A30" s="317"/>
      <c r="B30" s="317"/>
      <c r="C30" s="317"/>
      <c r="D30" s="317"/>
      <c r="E30" s="317"/>
      <c r="F30" s="317"/>
      <c r="G30" s="317"/>
      <c r="H30" s="317"/>
      <c r="I30" s="317"/>
      <c r="J30" s="317"/>
    </row>
  </sheetData>
  <mergeCells count="1">
    <mergeCell ref="A1:J3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2.xml><?xml version="1.0" encoding="utf-8"?>
<?mso-contentType ?>
<SharedContentType xmlns="Microsoft.SharePoint.Taxonomy.ContentTypeSync" SourceId="f3a35a7c-674e-4d13-9f94-614cf5380fcc"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 ds:uri="f436e5f2-7b35-4123-8fe6-f0d1aac1bf46"/>
    <ds:schemaRef ds:uri="094ddc83-177b-4bc4-adf2-78b9da0d2810"/>
  </ds:schemaRefs>
</ds:datastoreItem>
</file>

<file path=customXml/itemProps2.xml><?xml version="1.0" encoding="utf-8"?>
<ds:datastoreItem xmlns:ds="http://schemas.openxmlformats.org/officeDocument/2006/customXml" ds:itemID="{65224F06-5656-4763-8AA5-9D6CDB42C136}">
  <ds:schemaRefs>
    <ds:schemaRef ds:uri="Microsoft.SharePoint.Taxonomy.ContentTypeSync"/>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E63DA0C9-F526-48DC-B419-A49FC6FDA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Martina Miljan Ivančić (Span)</cp:lastModifiedBy>
  <cp:lastPrinted>2018-04-25T06:49:36Z</cp:lastPrinted>
  <dcterms:created xsi:type="dcterms:W3CDTF">2008-10-17T11:51:54Z</dcterms:created>
  <dcterms:modified xsi:type="dcterms:W3CDTF">2025-03-26T11:25:16Z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2025-03-26T09:32:19Z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5e570ce5-c024-4ee9-b56c-a089708ac54e</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