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10.113.0.20\racunovodstvo\Konsolidacija\2025\03.2025\Za burzu\"/>
    </mc:Choice>
  </mc:AlternateContent>
  <xr:revisionPtr revIDLastSave="0" documentId="13_ncr:1_{1D45F57A-35AB-483D-890B-32F6EE00D558}" xr6:coauthVersionLast="47" xr6:coauthVersionMax="47" xr10:uidLastSave="{00000000-0000-0000-0000-000000000000}"/>
  <bookViews>
    <workbookView xWindow="-120" yWindow="-120" windowWidth="29040" windowHeight="1572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podaci'!$A$1:$J$219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18" l="1"/>
  <c r="W8" i="22" l="1"/>
  <c r="W9" i="22"/>
  <c r="W7" i="22"/>
  <c r="I98" i="26" l="1"/>
  <c r="H98" i="26"/>
  <c r="J91" i="26"/>
  <c r="K91" i="26"/>
  <c r="I91" i="26"/>
  <c r="H91" i="26"/>
  <c r="H108" i="26" l="1"/>
  <c r="H109" i="26" s="1"/>
  <c r="I108" i="26"/>
  <c r="I109" i="26" s="1"/>
  <c r="I90" i="26"/>
  <c r="H90" i="26"/>
  <c r="S61" i="22"/>
  <c r="S62" i="22" s="1"/>
  <c r="S63" i="22"/>
  <c r="T63" i="22"/>
  <c r="S32" i="22"/>
  <c r="S33" i="22" s="1"/>
  <c r="T32" i="22"/>
  <c r="T33" i="22" s="1"/>
  <c r="S34" i="22"/>
  <c r="T34" i="22"/>
  <c r="W42" i="22"/>
  <c r="W43" i="22"/>
  <c r="W44" i="22"/>
  <c r="W45" i="22"/>
  <c r="W46" i="22"/>
  <c r="W47" i="22"/>
  <c r="W49" i="22"/>
  <c r="W50" i="22"/>
  <c r="W51" i="22"/>
  <c r="W52" i="22"/>
  <c r="W53" i="22"/>
  <c r="W54" i="22"/>
  <c r="W56" i="22"/>
  <c r="W57" i="22"/>
  <c r="W58" i="22"/>
  <c r="S39" i="22"/>
  <c r="S59" i="22" s="1"/>
  <c r="T39" i="22"/>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I111" i="26"/>
  <c r="H111" i="26"/>
  <c r="I85" i="26"/>
  <c r="H85" i="26"/>
  <c r="K70" i="26"/>
  <c r="J70" i="26"/>
  <c r="I70" i="26"/>
  <c r="H70" i="26"/>
  <c r="I48" i="26"/>
  <c r="H48" i="26"/>
  <c r="I37" i="26"/>
  <c r="H37" i="26"/>
  <c r="I29" i="26"/>
  <c r="H29" i="26"/>
  <c r="I26" i="26"/>
  <c r="H26" i="26"/>
  <c r="I20" i="26"/>
  <c r="H20" i="26"/>
  <c r="I16" i="26"/>
  <c r="H16" i="26"/>
  <c r="I8" i="26"/>
  <c r="H8" i="26"/>
  <c r="H21" i="21" l="1"/>
  <c r="I21" i="21"/>
  <c r="H36" i="21"/>
  <c r="I36" i="21"/>
  <c r="H49" i="21"/>
  <c r="I49" i="21"/>
  <c r="I51" i="21" l="1"/>
  <c r="I53" i="21" s="1"/>
  <c r="H51" i="21"/>
  <c r="H53" i="21" s="1"/>
  <c r="H54" i="20" l="1"/>
  <c r="H48" i="20"/>
  <c r="H41" i="20"/>
  <c r="H35" i="20"/>
  <c r="H19" i="20"/>
  <c r="H117" i="18"/>
  <c r="H105" i="18"/>
  <c r="H98" i="18"/>
  <c r="H53" i="18"/>
  <c r="H45" i="18"/>
  <c r="H38" i="18"/>
  <c r="H27" i="18"/>
  <c r="H17" i="18"/>
  <c r="H10" i="18"/>
  <c r="H63" i="22"/>
  <c r="H61" i="22"/>
  <c r="H62" i="22" s="1"/>
  <c r="H39" i="22"/>
  <c r="H59" i="22" s="1"/>
  <c r="H34" i="22"/>
  <c r="H32" i="22"/>
  <c r="H33" i="22" s="1"/>
  <c r="K10" i="22"/>
  <c r="H42" i="20" l="1"/>
  <c r="H55" i="20"/>
  <c r="H9" i="18"/>
  <c r="H44" i="18"/>
  <c r="V63" i="22"/>
  <c r="R63" i="22"/>
  <c r="Q63" i="22"/>
  <c r="P63" i="22"/>
  <c r="O63" i="22"/>
  <c r="N63" i="22"/>
  <c r="M63" i="22"/>
  <c r="L63" i="22"/>
  <c r="K63" i="22"/>
  <c r="J63" i="22"/>
  <c r="I63" i="22"/>
  <c r="V61" i="22"/>
  <c r="U61" i="22"/>
  <c r="U62" i="22" s="1"/>
  <c r="R61" i="22"/>
  <c r="R62" i="22" s="1"/>
  <c r="Q61" i="22"/>
  <c r="Q62" i="22" s="1"/>
  <c r="P61" i="22"/>
  <c r="P62" i="22" s="1"/>
  <c r="O61" i="22"/>
  <c r="O62" i="22" s="1"/>
  <c r="M61" i="22"/>
  <c r="M62" i="22" s="1"/>
  <c r="L61" i="22"/>
  <c r="L62" i="22" s="1"/>
  <c r="K61" i="22"/>
  <c r="K62" i="22" s="1"/>
  <c r="J61" i="22"/>
  <c r="J62" i="22" s="1"/>
  <c r="I61" i="22"/>
  <c r="I62" i="22" s="1"/>
  <c r="Y58" i="22"/>
  <c r="Y57" i="22"/>
  <c r="Y56" i="22"/>
  <c r="Y53" i="22"/>
  <c r="Y52" i="22"/>
  <c r="Y51" i="22"/>
  <c r="Y50" i="22"/>
  <c r="Y49" i="22"/>
  <c r="Y47" i="22"/>
  <c r="Y46" i="22"/>
  <c r="Y45" i="22"/>
  <c r="Y44" i="22"/>
  <c r="Y43" i="22"/>
  <c r="Y42" i="22"/>
  <c r="X39" i="22"/>
  <c r="V39" i="22"/>
  <c r="U39" i="22"/>
  <c r="R39" i="22"/>
  <c r="R59" i="22" s="1"/>
  <c r="Q39" i="22"/>
  <c r="Q59" i="22" s="1"/>
  <c r="P39" i="22"/>
  <c r="P59" i="22" s="1"/>
  <c r="O39" i="22"/>
  <c r="O59" i="22" s="1"/>
  <c r="N39" i="22"/>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35" i="20"/>
  <c r="H72" i="18" l="1"/>
  <c r="Y32" i="22"/>
  <c r="Y33" i="22" s="1"/>
  <c r="W32" i="22"/>
  <c r="W33" i="22" s="1"/>
  <c r="Y34" i="22"/>
  <c r="W34" i="22"/>
  <c r="Y39" i="22"/>
  <c r="W39" i="22"/>
  <c r="Y10" i="22"/>
  <c r="Y30" i="22" s="1"/>
  <c r="W10" i="22"/>
  <c r="W30" i="22" s="1"/>
  <c r="H60" i="26" l="1"/>
  <c r="I60" i="26" l="1"/>
  <c r="I14" i="26" l="1"/>
  <c r="I61" i="26" s="1"/>
  <c r="H14" i="26"/>
  <c r="H61" i="26" s="1"/>
  <c r="H62" i="26" l="1"/>
  <c r="H64" i="26"/>
  <c r="H63" i="26"/>
  <c r="I64" i="26"/>
  <c r="I62" i="26"/>
  <c r="I63" i="26"/>
  <c r="I66" i="26" l="1"/>
  <c r="I67" i="26"/>
  <c r="I68" i="26"/>
  <c r="H68" i="26"/>
  <c r="H66" i="26"/>
  <c r="H67" i="26"/>
  <c r="H9" i="20" l="1"/>
  <c r="H18" i="20" l="1"/>
  <c r="H24" i="20" s="1"/>
  <c r="H27" i="20" s="1"/>
  <c r="H57" i="20" s="1"/>
  <c r="H59" i="20" s="1"/>
  <c r="X61" i="22" l="1"/>
  <c r="W48" i="22" l="1"/>
  <c r="Y48" i="22" s="1"/>
  <c r="N61" i="22"/>
  <c r="N62" i="22" s="1"/>
  <c r="N59" i="22"/>
  <c r="Y54" i="22"/>
  <c r="X63" i="22"/>
  <c r="W55" i="22"/>
  <c r="U63" i="22"/>
  <c r="U59" i="22"/>
  <c r="T61" i="22" l="1"/>
  <c r="T62" i="22" s="1"/>
  <c r="W41" i="22"/>
  <c r="T59" i="22"/>
  <c r="Y55" i="22"/>
  <c r="Y63" i="22" s="1"/>
  <c r="W63" i="22"/>
  <c r="I48" i="20"/>
  <c r="Y41" i="22" l="1"/>
  <c r="Y61" i="22" s="1"/>
  <c r="W61" i="22"/>
  <c r="I19" i="20"/>
  <c r="I41" i="20"/>
  <c r="I42" i="20" s="1"/>
  <c r="H94" i="18" l="1"/>
  <c r="H91" i="18"/>
  <c r="H85" i="18"/>
  <c r="H78" i="18"/>
  <c r="H75" i="18" l="1"/>
  <c r="H133" i="18" s="1"/>
  <c r="J98" i="26"/>
  <c r="J108" i="26" l="1"/>
  <c r="J90" i="26"/>
  <c r="K98" i="26"/>
  <c r="K90" i="26" l="1"/>
  <c r="K108" i="26"/>
  <c r="I54" i="20" l="1"/>
  <c r="I55" i="20" s="1"/>
  <c r="I9" i="20" l="1"/>
  <c r="X59" i="22" l="1"/>
  <c r="X62" i="22"/>
  <c r="J111" i="26" l="1"/>
  <c r="I18" i="20"/>
  <c r="I24" i="20" s="1"/>
  <c r="I27" i="20" s="1"/>
  <c r="I57" i="20" s="1"/>
  <c r="I59" i="20" s="1"/>
  <c r="J85" i="26"/>
  <c r="J109" i="26" l="1"/>
  <c r="K85" i="26"/>
  <c r="K111" i="26"/>
  <c r="W40" i="22" l="1"/>
  <c r="V59" i="22"/>
  <c r="V62" i="22"/>
  <c r="Y40" i="22" l="1"/>
  <c r="W59" i="22"/>
  <c r="W62" i="22"/>
  <c r="Y59" i="22" l="1"/>
  <c r="Y62" i="22"/>
  <c r="J26" i="26" l="1"/>
  <c r="J8" i="26" l="1"/>
  <c r="J20" i="26"/>
  <c r="J37" i="26"/>
  <c r="J60" i="26" s="1"/>
  <c r="J48" i="26"/>
  <c r="I91" i="18"/>
  <c r="J29" i="26"/>
  <c r="I45" i="18"/>
  <c r="J16" i="26"/>
  <c r="K26" i="26"/>
  <c r="J14" i="26" l="1"/>
  <c r="J61" i="26" s="1"/>
  <c r="J64" i="26" s="1"/>
  <c r="I98" i="18"/>
  <c r="I78" i="18"/>
  <c r="I85" i="18"/>
  <c r="K20" i="26"/>
  <c r="K16" i="26" l="1"/>
  <c r="J62" i="26"/>
  <c r="J66" i="26" s="1"/>
  <c r="K48" i="26"/>
  <c r="K8" i="26"/>
  <c r="K37" i="26"/>
  <c r="J63" i="26"/>
  <c r="K29" i="26"/>
  <c r="K14" i="26" l="1"/>
  <c r="K61" i="26" s="1"/>
  <c r="J67" i="26"/>
  <c r="J68" i="26"/>
  <c r="K60" i="26"/>
  <c r="K64" i="26" l="1"/>
  <c r="K63" i="26"/>
  <c r="K62" i="26"/>
  <c r="K67" i="26" s="1"/>
  <c r="I94" i="18"/>
  <c r="I75" i="18" s="1"/>
  <c r="K66" i="26"/>
  <c r="K109" i="26"/>
  <c r="K68" i="26" l="1"/>
  <c r="I17" i="18"/>
  <c r="I38" i="18" l="1"/>
  <c r="I10" i="18"/>
  <c r="I27" i="18" l="1"/>
  <c r="I9" i="18" s="1"/>
  <c r="I105" i="18" l="1"/>
  <c r="I60" i="18" l="1"/>
  <c r="I53" i="18" l="1"/>
  <c r="I44" i="18" s="1"/>
  <c r="I72" i="18" s="1"/>
  <c r="I117" i="18" l="1"/>
  <c r="I133" i="18" s="1"/>
</calcChain>
</file>

<file path=xl/sharedStrings.xml><?xml version="1.0" encoding="utf-8"?>
<sst xmlns="http://schemas.openxmlformats.org/spreadsheetml/2006/main" count="753" uniqueCount="646">
  <si>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</si>
  <si>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</si>
  <si>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</si>
  <si>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</si>
  <si>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</si>
  <si>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</si>
  <si>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</si>
  <si>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</si>
  <si>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</si>
  <si>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</si>
  <si>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</si>
  <si>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</si>
  <si>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</si>
  <si>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</si>
  <si>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</si>
  <si>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</si>
  <si>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</si>
  <si>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</si>
  <si>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</si>
  <si>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</si>
  <si>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</si>
  <si>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</si>
  <si>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</si>
  <si>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</si>
  <si>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</si>
  <si>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</si>
  <si>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</si>
  <si>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</si>
  <si>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</si>
  <si>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</si>
  <si>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</si>
  <si>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</si>
  <si>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</si>
  <si>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</si>
  <si>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</si>
  <si>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</si>
  <si>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</si>
  <si>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</si>
  <si>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</si>
  <si>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</si>
  <si>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</si>
  <si>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</si>
  <si>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</si>
  <si>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</si>
  <si>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</si>
  <si>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</si>
  <si>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</si>
  <si>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</si>
  <si>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</si>
  <si>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</si>
  <si>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</si>
  <si>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</si>
  <si>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</si>
  <si>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</si>
  <si>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</si>
  <si>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</si>
  <si>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</si>
  <si>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</si>
  <si>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</si>
  <si>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</si>
  <si>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</si>
  <si>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</si>
  <si>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</si>
  <si>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</si>
  <si>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</si>
  <si>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</si>
  <si>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</si>
  <si>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</si>
  <si>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</si>
  <si>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</si>
  <si>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</si>
  <si>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</si>
  <si>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</si>
  <si>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</si>
  <si>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</si>
  <si>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</si>
  <si>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</si>
  <si>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</si>
  <si>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</si>
  <si>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</si>
  <si>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</si>
  <si>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</si>
  <si>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</si>
  <si>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</si>
  <si>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</si>
  <si>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</si>
  <si>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</si>
  <si>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</si>
  <si>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</si>
  <si>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</si>
  <si>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</si>
  <si>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</si>
  <si>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</si>
  <si>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</si>
  <si>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</si>
  <si>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</si>
  <si>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</si>
  <si>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</si>
  <si>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</si>
  <si>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</si>
  <si>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</si>
  <si>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</si>
  <si>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</si>
  <si>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</si>
  <si>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</si>
  <si>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</si>
  <si>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</si>
  <si>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</si>
  <si>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</si>
  <si>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</si>
  <si>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</si>
  <si>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</si>
  <si>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</si>
  <si>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</si>
  <si>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</si>
  <si>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</si>
  <si>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</si>
  <si>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</si>
  <si>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</si>
  <si>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</si>
  <si>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</si>
  <si>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</si>
  <si>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</si>
  <si>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</si>
  <si>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</si>
  <si>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</si>
  <si>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</si>
  <si>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</si>
  <si>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</si>
  <si>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</si>
  <si>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</si>
  <si>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</si>
  <si>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</si>
  <si>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</si>
  <si>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</si>
  <si>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</si>
  <si>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</si>
  <si>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</si>
  <si>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</si>
  <si>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</si>
  <si>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</si>
  <si>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</si>
  <si>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</si>
  <si>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</si>
  <si>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</si>
  <si>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</si>
  <si>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</si>
  <si>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</si>
  <si>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</si>
  <si>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</si>
  <si>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</si>
  <si>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</si>
  <si>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</si>
  <si>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</si>
  <si>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</si>
  <si>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</si>
  <si>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</si>
  <si>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</si>
  <si>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</si>
  <si>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</si>
  <si>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</si>
  <si>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</si>
  <si>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</si>
  <si>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</si>
  <si>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</si>
  <si>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</si>
  <si>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</si>
  <si>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</si>
  <si>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</si>
  <si>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</si>
  <si>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</si>
  <si>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</si>
  <si>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</si>
  <si>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</si>
  <si>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</si>
  <si>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</si>
  <si>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</si>
  <si>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</si>
  <si>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</si>
  <si>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</si>
  <si>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</si>
  <si>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</si>
  <si>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</si>
  <si>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</si>
  <si>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</si>
  <si>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</si>
  <si>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</si>
  <si>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</si>
  <si>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</si>
  <si>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</si>
  <si>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</si>
  <si>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</si>
  <si>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</si>
  <si>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</si>
  <si>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</si>
  <si>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</si>
  <si>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</si>
  <si>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</si>
  <si>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</si>
  <si>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</si>
  <si>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</si>
  <si>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</si>
  <si>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</si>
  <si>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</si>
  <si>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</si>
  <si>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</si>
  <si>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</si>
  <si>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</si>
  <si>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</si>
  <si>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</si>
  <si>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</si>
  <si>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</si>
  <si>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</si>
  <si>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</si>
  <si>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</si>
  <si>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</si>
  <si>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</si>
  <si>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</si>
  <si>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</si>
  <si>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</si>
  <si>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</si>
  <si>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</si>
  <si>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</si>
  <si>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</si>
  <si>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</si>
  <si>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</si>
  <si>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</si>
  <si>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</si>
  <si>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</si>
  <si>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</si>
  <si>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</si>
  <si>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</si>
  <si>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</si>
  <si>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</si>
  <si>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</si>
  <si>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</si>
  <si>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</si>
  <si>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</si>
  <si>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</si>
  <si>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</si>
  <si>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</si>
  <si>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</si>
  <si>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</si>
  <si>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</si>
  <si>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</si>
  <si>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</si>
  <si>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</si>
  <si>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</si>
  <si>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</si>
  <si>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</si>
  <si>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</si>
  <si>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</si>
  <si>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</si>
  <si>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</si>
  <si>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</si>
  <si>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</si>
  <si>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</si>
  <si>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</si>
  <si>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</si>
  <si>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</si>
  <si>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</si>
  <si>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</si>
  <si>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</si>
  <si>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</si>
  <si>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</si>
  <si>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</si>
  <si>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</si>
  <si>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</si>
  <si>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</si>
  <si>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</si>
  <si>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</si>
  <si>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</si>
  <si>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</si>
  <si>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</si>
  <si>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</si>
  <si>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</si>
  <si>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</si>
  <si>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</si>
  <si>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</si>
  <si>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</si>
  <si>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</si>
  <si>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</si>
  <si>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</si>
  <si>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</si>
  <si>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</si>
  <si>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</si>
  <si>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</si>
  <si>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</si>
  <si>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</si>
  <si>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</si>
  <si>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</si>
  <si>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</si>
  <si>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</si>
  <si>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</si>
  <si>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</si>
  <si>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</si>
  <si>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</si>
  <si>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</si>
  <si>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</si>
  <si>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</si>
  <si>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</si>
  <si>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</si>
  <si>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</si>
  <si>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</si>
  <si>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</si>
  <si>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</si>
  <si>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</si>
  <si>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</si>
  <si>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</si>
  <si>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</si>
  <si>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</si>
  <si>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</si>
  <si>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</si>
  <si>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</si>
  <si>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</si>
  <si>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</si>
  <si>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</si>
  <si>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</si>
  <si>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</si>
  <si>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</si>
  <si>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</si>
  <si>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</si>
  <si>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</si>
  <si>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</si>
  <si>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</si>
  <si>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</si>
  <si>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</si>
  <si>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</si>
  <si>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</si>
  <si>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</si>
  <si>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</si>
  <si>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</si>
  <si>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</si>
  <si>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</si>
  <si>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</si>
  <si>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</si>
  <si>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</si>
  <si>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</si>
  <si>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</si>
  <si>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</si>
  <si>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</si>
  <si>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</si>
  <si>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</si>
  <si>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</si>
  <si>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</si>
  <si>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</si>
  <si>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</si>
  <si>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</si>
  <si>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</si>
  <si>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</si>
  <si>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</si>
  <si>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</si>
  <si>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</si>
  <si>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</si>
  <si>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</si>
  <si>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</si>
  <si>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</si>
  <si>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</si>
  <si>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</si>
  <si>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</si>
  <si>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</si>
  <si>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</si>
  <si>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</si>
  <si>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</si>
  <si>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</si>
  <si>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</si>
  <si>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</si>
  <si>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</si>
  <si>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</si>
  <si>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</si>
  <si>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</si>
  <si>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</si>
  <si>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</si>
  <si>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</si>
  <si>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</si>
  <si>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</si>
  <si>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</si>
  <si>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</si>
  <si>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</si>
  <si>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</si>
  <si>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</si>
  <si>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</si>
  <si>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</si>
  <si>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</si>
  <si>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</si>
  <si>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</si>
  <si>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</si>
  <si>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</si>
  <si>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</si>
  <si>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</si>
  <si>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</si>
  <si>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</si>
  <si>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</si>
  <si>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</si>
  <si>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</si>
  <si>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</si>
  <si>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</si>
  <si>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</si>
  <si>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</si>
  <si>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</si>
  <si>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</si>
  <si>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</si>
  <si>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</si>
  <si>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</si>
  <si>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</si>
  <si>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</si>
  <si>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</si>
  <si>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</si>
  <si>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</si>
  <si>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</si>
  <si>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</si>
  <si>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</si>
  <si>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</si>
  <si>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</si>
  <si>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</si>
  <si>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</si>
  <si>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</si>
  <si>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</si>
  <si>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</si>
  <si>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</si>
  <si>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</si>
  <si>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</si>
  <si>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</si>
  <si>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</si>
  <si>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</si>
  <si>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</si>
  <si>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</si>
  <si>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</si>
  <si>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</si>
  <si>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</si>
  <si>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</si>
  <si>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</si>
  <si>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</si>
  <si>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</si>
  <si>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</si>
  <si>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</si>
  <si>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</si>
  <si>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</si>
  <si>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</si>
  <si>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</si>
  <si>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</si>
  <si>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</si>
  <si>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</si>
  <si>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</si>
  <si>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</si>
  <si>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</si>
  <si>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</si>
  <si>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05012228</t>
  </si>
  <si>
    <t>081210030</t>
  </si>
  <si>
    <t>62230095889</t>
  </si>
  <si>
    <t>97643</t>
  </si>
  <si>
    <t>HR</t>
  </si>
  <si>
    <t>74780080JD6L45P7YG07</t>
  </si>
  <si>
    <t>Zagreb</t>
  </si>
  <si>
    <t>M plus Croatia d.o.o.</t>
  </si>
  <si>
    <t>M+ Agent d.o.o.</t>
  </si>
  <si>
    <t>Smartflex d.o.o.</t>
  </si>
  <si>
    <t>Smartflex sourcing d.o.o.</t>
  </si>
  <si>
    <t>Šmartinska cesta 52, Ljubljana, 1000 Ljubljana, Slovenija</t>
  </si>
  <si>
    <t>272 Tosin Bunar Street, Novi Beograd, Srbija</t>
  </si>
  <si>
    <t>Technologies Services Holding B.V.</t>
  </si>
  <si>
    <t>Naritaweg 165, Telestone 8, Amsterdam, Nizozemska</t>
  </si>
  <si>
    <t>TVPD Holdings B.V.</t>
  </si>
  <si>
    <t>117 Mladena Stojanovica Street, 78000 Banja Luka, BiH</t>
  </si>
  <si>
    <t>Džemala Bijedića 39, Sarajevo, BiH</t>
  </si>
  <si>
    <t>65-01-0742-16</t>
  </si>
  <si>
    <t>CMC İletişim ve Çağrı Merkezi Hizmetleri A.Ş.</t>
  </si>
  <si>
    <t>Kagithane, Caglayan Mah, Karaagac Sok. ISS No:2/10, Istanbul, Turska</t>
  </si>
  <si>
    <t>RGN İletişim Hizmetleri A.Ş.</t>
  </si>
  <si>
    <t>Pit İnsan Kaynakları ve Danışmanlık A.Ş.</t>
  </si>
  <si>
    <t>207694-5</t>
  </si>
  <si>
    <t>ISS Sigorta Acentelik Hizmetleri A.Ş.</t>
  </si>
  <si>
    <t>Geomant Global d.o.o.</t>
  </si>
  <si>
    <t>Geomant SRL</t>
  </si>
  <si>
    <t>Cluj-Nacopa city, Bd-ul 21 Decembrie 1989, no.37, ap.16, Cluj county, Rumunjska</t>
  </si>
  <si>
    <t>J12/1990/2010</t>
  </si>
  <si>
    <t>Geomant UK limited</t>
  </si>
  <si>
    <t>Turnpike Gate House, Alcester Heath, Warwickshire, B49 5JG. UK</t>
  </si>
  <si>
    <t>Inova Solutions Inc</t>
  </si>
  <si>
    <t>54-1244668</t>
  </si>
  <si>
    <t>Geomant Algotech Zrt.</t>
  </si>
  <si>
    <t>Budapest 1123, Alkotas u. 50. Mađarska</t>
  </si>
  <si>
    <t>01-10-048136</t>
  </si>
  <si>
    <t>Meritus Global Real Estate Management d.o.o.</t>
  </si>
  <si>
    <t>Meritus Global Technology d.o.o.</t>
  </si>
  <si>
    <t>Meritus Global Strategics d.o.o.</t>
  </si>
  <si>
    <t>BULB d.o.o.</t>
  </si>
  <si>
    <t>Bulb Upravljanje d.o.o.</t>
  </si>
  <si>
    <t>Georgia, Tbilisi, Vaja Pshavela Ave. 71a</t>
  </si>
  <si>
    <t>M+ Deutschland BPTO Gmbh</t>
  </si>
  <si>
    <t>HRB 235298 B</t>
  </si>
  <si>
    <t>HRB 100754</t>
  </si>
  <si>
    <t>HRB 202393</t>
  </si>
  <si>
    <t>Prenzlau, Neubrandenburger Straβe 14, Njemačka</t>
  </si>
  <si>
    <t>HRB 5479 NP</t>
  </si>
  <si>
    <t>Leipzig, Katharinenstraβe 17, Njemačka</t>
  </si>
  <si>
    <t>HRB 30580</t>
  </si>
  <si>
    <t>Lüneburg , Häcklinger Weg 66, Njemačka</t>
  </si>
  <si>
    <t>HRB 201278</t>
  </si>
  <si>
    <t>Magdeburg, Schleinufer 16-18, Njemačka</t>
  </si>
  <si>
    <t>HRB 20755</t>
  </si>
  <si>
    <t>HRB 205650</t>
  </si>
  <si>
    <t>BusinessLine GmbH</t>
  </si>
  <si>
    <t>HRB 200139</t>
  </si>
  <si>
    <t>Braunschweig, Böcklerstraβe 219 B, Njemačka</t>
  </si>
  <si>
    <t>HRB 3695</t>
  </si>
  <si>
    <t>HRB 206300</t>
  </si>
  <si>
    <t>HRB 20273</t>
  </si>
  <si>
    <t>Bielefeld, Am Ellerbrocks Hof 2-6, Njemačka</t>
  </si>
  <si>
    <t>HRB 41745</t>
  </si>
  <si>
    <t>Bremen, Hutfilterstraβe 24, Njemačka</t>
  </si>
  <si>
    <t>HRB 30272</t>
  </si>
  <si>
    <t>C. Teobaldo Power 1, Maspalomas, Španjolska</t>
  </si>
  <si>
    <t>HRB GC-47749</t>
  </si>
  <si>
    <t>Naritaweg 165, Amsterdam, Nizozemska</t>
  </si>
  <si>
    <t>Via Industrie 25, 6512 Giubiasco, Švicarska</t>
  </si>
  <si>
    <t>CH-501.3.016.666-8</t>
  </si>
  <si>
    <t>M Plus Smart Hub Romania SRL</t>
  </si>
  <si>
    <t>Real Estate Development projekti - Projekt Vukovarska d.o.o.</t>
  </si>
  <si>
    <t>Ulica grada Vukovara 23, Zagreb, Hrvatska</t>
  </si>
  <si>
    <t xml:space="preserve">
081455707</t>
  </si>
  <si>
    <t xml:space="preserve">
080825358</t>
  </si>
  <si>
    <t>SIA M+ Latvia</t>
  </si>
  <si>
    <t>Muitas iela 1, LV-1010, Riga, Latvija</t>
  </si>
  <si>
    <t>50203450321</t>
  </si>
  <si>
    <t>M+ Slovakia, s.r.o.</t>
  </si>
  <si>
    <t xml:space="preserve">54 938 180 </t>
  </si>
  <si>
    <t>n/a</t>
  </si>
  <si>
    <t xml:space="preserve">00385 (1) 6447 899 </t>
  </si>
  <si>
    <t>Ulica grada Vukovara 23</t>
  </si>
  <si>
    <t>Workplace Projekt - Adria d.o.o. za usluge</t>
  </si>
  <si>
    <t>Workplace Projekt d.o.o. za usluge</t>
  </si>
  <si>
    <t>Filip Ružička</t>
  </si>
  <si>
    <t>filip.ruzicka@mplusgroup.eu</t>
  </si>
  <si>
    <t>MPS Integration d.o.o.</t>
  </si>
  <si>
    <t>Bulevar Milutina Milankovića 11g, Beograd, Srbija</t>
  </si>
  <si>
    <t>Integrator Holding d.o.o.</t>
  </si>
  <si>
    <t>Manpower d.o.o., Slovenia</t>
  </si>
  <si>
    <t>Vilharjeva cesta 46, Ljubljana, Slovenija</t>
  </si>
  <si>
    <t>ManpowerGroup Bulgaria</t>
  </si>
  <si>
    <t>14, Filip Kutev str, Sofia, Bugarska</t>
  </si>
  <si>
    <t>Manpower Bulgaria</t>
  </si>
  <si>
    <t>Business Integrator d.o.o.</t>
  </si>
  <si>
    <t>Bulevar Mihajla Pupina 6a, Beograd, Srbija</t>
  </si>
  <si>
    <t>Manpower Munkaerő Szervezési Kft</t>
  </si>
  <si>
    <t>Váci road 76., Budapest, Mađarska</t>
  </si>
  <si>
    <t>10407745-2-41</t>
  </si>
  <si>
    <t xml:space="preserve">Manpower Business Solutions Kft </t>
  </si>
  <si>
    <t>14073463-2-41</t>
  </si>
  <si>
    <t xml:space="preserve">Manpower d.o.o. </t>
  </si>
  <si>
    <t xml:space="preserve">Manpower Savjetovanje d.o.o. </t>
  </si>
  <si>
    <t>Fra Andjela Zvizdovica 1, Sarajevo, Bosna i Hercegovina</t>
  </si>
  <si>
    <t>065-0-22-004153</t>
  </si>
  <si>
    <t xml:space="preserve">Manpower Business Solutions d.o.o. </t>
  </si>
  <si>
    <t>Kanatol IEDC Limited</t>
  </si>
  <si>
    <t>Nicosia 10-12 Florinis Street, Cipar</t>
  </si>
  <si>
    <t>HR434019</t>
  </si>
  <si>
    <t>Alkotás utca 50., Budimpešta, Mađarska</t>
  </si>
  <si>
    <t>01-09-421246</t>
  </si>
  <si>
    <t>Buzzeasy AI Kft</t>
  </si>
  <si>
    <t>Zeleni Horizont d.o.o.</t>
  </si>
  <si>
    <t>Vorkplejs Proekt Doel Skopje</t>
  </si>
  <si>
    <t>Ul. Filip Vtori Makedonski br. 3, Skopje, Makedonija</t>
  </si>
  <si>
    <t>BOSQAR d.d.</t>
  </si>
  <si>
    <t>Obveznik: BOSQAR d.d.</t>
  </si>
  <si>
    <t>M Plus Slovenija d.o.o.</t>
  </si>
  <si>
    <t>M Plus Serbia d.o.o.</t>
  </si>
  <si>
    <t>M Plus BL d.o.o.</t>
  </si>
  <si>
    <t xml:space="preserve">M+ BH d.o.o. </t>
  </si>
  <si>
    <t xml:space="preserve">Meritus Plus Centar d.o.o. </t>
  </si>
  <si>
    <t>M+ Georgia LLC</t>
  </si>
  <si>
    <t>Mplus Helmstedt GmbH</t>
  </si>
  <si>
    <t>Mplus Leipzig GmbH</t>
  </si>
  <si>
    <t>Mplus Prenzlau GmbH</t>
  </si>
  <si>
    <t>Mplus Lüneburg GmbH</t>
  </si>
  <si>
    <t>Mplus Magdeburg GmbH</t>
  </si>
  <si>
    <t>Mplus Braunschweig GmbH</t>
  </si>
  <si>
    <t>ISF MicroUnits GmbH</t>
  </si>
  <si>
    <t>Mplus Halle GmbH</t>
  </si>
  <si>
    <t>Mplus Bielefeld GmbH</t>
  </si>
  <si>
    <t>Mplus Bremen GmbH</t>
  </si>
  <si>
    <t>Moderna Ventures B.V.</t>
  </si>
  <si>
    <t>Moderna Ventures S.A.</t>
  </si>
  <si>
    <t>VIZUAL 2 d.o.o.</t>
  </si>
  <si>
    <t>Mplus Sales GmbH</t>
  </si>
  <si>
    <t>Mplus Gran Canaria S.L.U.</t>
  </si>
  <si>
    <t>Mplus Germany GmbH</t>
  </si>
  <si>
    <t>Ulica Vjekoslava Heinzela 62A, 10000 Zagreb, Hrvatska</t>
  </si>
  <si>
    <t>Ulica grada Vukovara 23, 10000 Zagreb, Hrvatska</t>
  </si>
  <si>
    <t>300 E Main Street, Charlottesville, SAD</t>
  </si>
  <si>
    <t>Büddenstedter Weg 1, 38350 Helmstedt, Njemačka</t>
  </si>
  <si>
    <t>Franckestraβe 1, Halle (Saale), Njemačka</t>
  </si>
  <si>
    <t>Splaiul Independenţei nr. 319, Sectorul 6, Cladire ob. 403A, Scara 1, Etaj 2 Dreapta, Bukurešt, Rumunjska</t>
  </si>
  <si>
    <t>Šmartinska cesta 52, 1000 Ljubljana, Slovenija</t>
  </si>
  <si>
    <t>Jarošova 1,  Bratislava - mestská časť Nové Mesto  831 03, Bratislava, Slovačka</t>
  </si>
  <si>
    <t>Pasteurjeva ulica 10, Ljubljana, Slovenija</t>
  </si>
  <si>
    <t xml:space="preserve">VORKPLEJS POSREDUVANJE I PRIVREMENO VRABOTUVANJE </t>
  </si>
  <si>
    <t>Ul. Filip vtori Makedonski br.3 / del 2-1 kat 4, Skopje centar, Skopje, Sjeverna Makedonija</t>
  </si>
  <si>
    <t>u razdoblju 01.01.2024 do 31.12.2024</t>
  </si>
  <si>
    <t>Future Food Solution</t>
  </si>
  <si>
    <t>Panvita Holding d.o.o.</t>
  </si>
  <si>
    <t>Panvita Mesnine d.o.o.</t>
  </si>
  <si>
    <t>Panvita MIR d.d.</t>
  </si>
  <si>
    <t>Panvita Agromerkur d.o.o.</t>
  </si>
  <si>
    <t>Panvita AVE d.o.o.</t>
  </si>
  <si>
    <t>Panvita d.o.o.</t>
  </si>
  <si>
    <t>Panvita Kmetijstvo d.o.o.</t>
  </si>
  <si>
    <t>Panvita Veterina d.o.o.</t>
  </si>
  <si>
    <t>Panvita Prašičereja d.o.o.</t>
  </si>
  <si>
    <t>Panvita SK Motvarjevci d.o.o.</t>
  </si>
  <si>
    <t>Panvita PRM d.o.o.</t>
  </si>
  <si>
    <t>Future Food Resolution Dva d.o.o.</t>
  </si>
  <si>
    <t>Future Food Resolution d.o.o.</t>
  </si>
  <si>
    <t>081624148</t>
  </si>
  <si>
    <t>081624620</t>
  </si>
  <si>
    <t>Global People Solutions d.o.o.</t>
  </si>
  <si>
    <t>081468823</t>
  </si>
  <si>
    <t>9692550</t>
  </si>
  <si>
    <t>6579655</t>
  </si>
  <si>
    <t>Ljutomerska cesta 28B, Gornja Radgona</t>
  </si>
  <si>
    <t>5458897</t>
  </si>
  <si>
    <t>5151309</t>
  </si>
  <si>
    <t>108843205</t>
  </si>
  <si>
    <t>5151333</t>
  </si>
  <si>
    <t>1794892</t>
  </si>
  <si>
    <t>1270427</t>
  </si>
  <si>
    <t>1794884</t>
  </si>
  <si>
    <t>1795333</t>
  </si>
  <si>
    <t>7095279</t>
  </si>
  <si>
    <t>1808702</t>
  </si>
  <si>
    <t>ir@bosqar.com</t>
  </si>
  <si>
    <t>www.bosqar.com</t>
  </si>
  <si>
    <t>Panvita Vrtnine d.o.o.</t>
  </si>
  <si>
    <t>stanje na dan 31.3.2025</t>
  </si>
  <si>
    <t>u razdoblju 01.01.2025 do 31.03.2025</t>
  </si>
  <si>
    <t>u razdoblju 01.01.2025. do 31.03.2025.</t>
  </si>
  <si>
    <t>Mplus SA Ltd</t>
  </si>
  <si>
    <t>Rakičan, Lendavska 5, Slovenija</t>
  </si>
  <si>
    <t>Lendavska 5, Rakičan, Slovenija</t>
  </si>
  <si>
    <t>Motvarjevci 48, Prosenjakovci, Slovenija</t>
  </si>
  <si>
    <t>Narodnog fronta 12, Beograd, Srbija</t>
  </si>
  <si>
    <t>Industrijska ulica 8, Murska Sobota, Slovenija</t>
  </si>
  <si>
    <t>Ljutomerska cesta 28B, Gornja Radgona, Slovenija</t>
  </si>
  <si>
    <t>2024/805536/07</t>
  </si>
  <si>
    <t>15 York Street, Kensington B Randburg, Južnoafrička Republika</t>
  </si>
  <si>
    <t>BILJEŠKE UZ FINANCIJSKE IZVJEŠTAJE – TFI 
(koji se sastavljaju za tromjesečna razdoblja)
Naziv izdavatelja:		BOSQAR d.d.
OIB: 			62230095889
Izvještajno razdoblje: 	1. siječnja 2025. – 31. ožujka 2025. godine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prošlom godišnjem financijskom izvještaju (točke od 15. do 15C MRS 34 – Financijsko izvještavanje za razdoblja tijekom godine);
U slučajevima kada se članica grupe klasificira kao hiperinflacijsko gospodarstvo, primjenjuje se indeksacija sukladno MRS-u 29. U 2022. godini, Republika Turska ispunila je uvjete MRS-a 29 za navedenu klasifikaciju te su odgovarajući indeksi primijenjeni na usporedne podatke za 2024. godinu i na tekuće podatke za 2025. godinu.
b) informacije o tome gdje je omogućen pristup posljednjim godišnjim financijskim izvještajima, radi razumijevanja informacija objavljenih u bilješkama uz financijske izvještaje sastavljene za izvještajno tromjesečno razdoblje; pristup je omogućen na internetskoj stranici izdavatelja (https://mplusgroup.eu/financial-reports). 
c) izjavu da se prilikom sastavljanja financijskih izvještaja za izvještajno tromjesečno razdoblje primjenjuju iste računovodstvene politike kao i u prethodnim godišnjim financijskim izvještajima ili, ako su se računovodstvene politike mijenjale, opis prirode i učinka promjena (točka 16A (a) MRS 34 – Financijsko izvještavanje za razdoblja tijekom godine); nije bilo promjena u računovodstvenim politikama.
d) objašnjenje poslovnih rezultata u slučaju da izdavatelj obavlja djelatnost sezonske prirode (točke 37. i 38. MRS 34 – Financijsko izvještavanje za razdoblja tijekom godine).
e) ostale objave koje propisuje MRS 34 – Financijsko izvještavanje za razdoblja tijekom godine.
U bilješkama uz financijske izvještaje za tromjesečna razdoblja, osim gore navedenih informacija, objavljuju se i sljedeće informacije:
1. naziv, sjedište poduzetnika (adresa), pravni oblik poduzetnika, država osnivanja, matični broj subjekta, osobni identifikacijski broj te, ako je primjenjivo, podatke o tome je li poduzetnik u likvidaciji, stečaju, skraćenom postupku prestanka društva ili izvanrednoj upravi.
Naziv: BOSQAR d.d.
Sjedište (adresa) izdavatelja: Ulica grada Vukovara 23, 10000 Zagreb
Pravni oblik izdavatelja: dioničko društvo
Država osnivanja: Republika Hrvatska
Matični broj subjekta: 81210030
Osobni identifikacijski broj: 62230095889
2. usvojene računovodstvene politike (samo naznaku o tome je li došlo do promjene u odnosu na prethodno razdoblje). Nije bilo promjena u računovodstvenim politikama.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Nema financijskih obveza, jamstava ili nepredviđenih izdataka koji nisu uključeni u bilancu.
4. iznos i prirodu pojedinih stavki prihoda ili rashoda izuzetne veličine ili pojave. n/a
5. iznose koje poduzetnik duguje i koji dospijevaju nakon više od pet godina, kao i ukupna dugovanja poduzetnika pokrivena važećim osiguranjem koje je dao poduzetnik, uz naznaku vrste i oblika osiguranja.
Od ukupnih dugovanja, 47.425.823 EUR-a dospijeva nakon više od 5 godina. Ukupna dugovanja bankama i financijskim institucijama pokrivena su zadužnicama i kolateralima.
6. prosječan broj zaposlenih tijekom tekućeg razdoblja: 15.020.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n/a
8. ako su u bilanci priznata rezerviranja za odgođeni porez, stanja odgođenog poreza na kraju poslovne godine i kretanja tih stanja tijekom poslovne godine.
Vrijednost priznate odgođene porezne imovine je4.658.390 EUR-a, a odgođenih poreznih obveza 1.462.632 EUR-a.
9. naziv i sjedište svakog poduzetnika u kojem poduzetnik – bilo sam ili preko osobe koja djeluje u svoje ime, ali za račun poduzetnika – drži sudjelujući udjel u kapitalu, iskazujući iznos kapitala koji se drži, iznos ukupnog kapitala i rezervi te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n/a
10. broj i nominalnu vrijednost, ili ako ne postoji nominalna vrijednost, knjigovodstvenu vrijednost dionica ili udjela upisanih tijekom poslovne godine u okviru odobrenog kapitala.
Uplaćeni i upisani kapital BOSQAR d.d. čini ukupnu vrijednost od 15.640.094,35 eura na dan 31. ožujka 2025 i podijeljen je na 1.178.437 redovnih dionica oznake BSQR.
11. postojanje bilo kakvih potvrda o sudjelovanju, konvertibilnih zadužnica, jamstava, opcija ili sličnih vrijednosnica ili prava, s naznakom njihovog broja i prava koja daju. n/a
12. naziv, sjedište te pravni oblik svakog poduzetnika u kojemu poduzetnik ima neograničenu odgovornost.
Ovisna društva Grupe nabrojana su na početnoj stranici konsolidiranog TFI-POD obrasca.
13. naziv i sjedište poduzetnika koji sastavlja tromjesečni konsolidirani financijski izvještaj najveće grupe poduzetnika u kojoj poduzetnik sudjeluje kao kontrolirani član grupe. n/a
14. naziv i sjedište poduzetnika koji sastavlja tromjesečni konsolidirani financijski izvještaj najmanje grupe poduzetnika u kojoj poduzetnik sudjeluje kao kontrolirani član i koji je također uključen u grupu poduzetnika iz točke 13. n/a
15. mjesto na kojem je moguće dobiti primjerke tromjesečnih konsolidiranih financijskih izvještaja iz točaka 13. i 14., pod uvjetom da su dostupni. n/a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n/a
17. prirodu i financijski učinak značajnih događaja koji su nastupili nakon datuma bilance i nisu odraženi u računu dobiti i gubitka ili bilanci.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</si>
</sst>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0"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font>
    <font>
      <b/>
      <sz val="9"/>
      <name val="Arial"/>
      <family val="2"/>
    </font>
    <font>
      <sz val="10"/>
      <name val="Arial"/>
      <family val="2"/>
    </font>
    <font>
      <sz val="8"/>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36" fillId="0" borderId="0" applyNumberFormat="0" applyFill="0" applyBorder="0" applyAlignment="0" applyProtection="0"/>
  </cellStyleXfs>
  <cellXfs count="340">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30" fillId="11" borderId="0" xfId="0" applyFont="1" applyFill="1"/>
    <xf numFmtId="0" fontId="30" fillId="11" borderId="0" xfId="0" applyFont="1" applyFill="1" applyAlignment="1">
      <alignment vertical="top"/>
    </xf>
    <xf numFmtId="0" fontId="30" fillId="11" borderId="35" xfId="0" applyFont="1" applyFill="1" applyBorder="1"/>
    <xf numFmtId="0" fontId="5" fillId="12" borderId="3" xfId="6" applyFont="1" applyFill="1" applyBorder="1" applyAlignment="1" applyProtection="1">
      <alignment horizontal="left" vertical="center"/>
      <protection locked="0"/>
    </xf>
    <xf numFmtId="0" fontId="5" fillId="12" borderId="2" xfId="6" applyFont="1" applyFill="1" applyBorder="1" applyAlignment="1" applyProtection="1">
      <alignment horizontal="left" vertical="center"/>
      <protection locked="0"/>
    </xf>
    <xf numFmtId="0" fontId="5" fillId="12" borderId="36" xfId="6" applyFont="1" applyFill="1" applyBorder="1" applyAlignment="1" applyProtection="1">
      <alignment horizontal="left" vertical="center"/>
      <protection locked="0"/>
    </xf>
    <xf numFmtId="0" fontId="30" fillId="11" borderId="34" xfId="6" applyFont="1" applyFill="1" applyBorder="1"/>
    <xf numFmtId="0" fontId="30" fillId="11" borderId="0" xfId="6" applyFont="1" applyFill="1"/>
    <xf numFmtId="0" fontId="30" fillId="11" borderId="0" xfId="6" applyFont="1" applyFill="1" applyAlignment="1">
      <alignment vertical="top"/>
    </xf>
    <xf numFmtId="0" fontId="30" fillId="11" borderId="0" xfId="6" applyFont="1" applyFill="1" applyAlignment="1">
      <alignment vertical="top" wrapText="1"/>
    </xf>
    <xf numFmtId="0" fontId="30" fillId="11" borderId="0" xfId="6" applyFont="1" applyFill="1" applyAlignment="1">
      <alignment wrapText="1"/>
    </xf>
    <xf numFmtId="0" fontId="30" fillId="11" borderId="35" xfId="6" applyFont="1" applyFill="1" applyBorder="1"/>
    <xf numFmtId="0" fontId="5" fillId="12" borderId="38" xfId="6" applyFont="1" applyFill="1" applyBorder="1" applyAlignment="1" applyProtection="1">
      <alignment horizontal="left" vertical="center"/>
      <protection locked="0"/>
    </xf>
    <xf numFmtId="0" fontId="30" fillId="11" borderId="34" xfId="6" applyFont="1" applyFill="1" applyBorder="1" applyAlignment="1">
      <alignment vertical="top"/>
    </xf>
    <xf numFmtId="0" fontId="30" fillId="11" borderId="34" xfId="6" applyFont="1" applyFill="1" applyBorder="1" applyAlignment="1" applyProtection="1">
      <alignment vertical="top"/>
      <protection locked="0"/>
    </xf>
    <xf numFmtId="0" fontId="30" fillId="11" borderId="0" xfId="6" applyFont="1" applyFill="1" applyAlignment="1" applyProtection="1">
      <alignment vertical="top"/>
      <protection locked="0"/>
    </xf>
    <xf numFmtId="0" fontId="30" fillId="11" borderId="0" xfId="6" applyFont="1" applyFill="1" applyProtection="1">
      <protection locked="0"/>
    </xf>
    <xf numFmtId="0" fontId="30" fillId="11" borderId="35" xfId="6" applyFont="1" applyFill="1" applyBorder="1" applyProtection="1">
      <protection locked="0"/>
    </xf>
    <xf numFmtId="49" fontId="5" fillId="12" borderId="38" xfId="6" applyNumberFormat="1" applyFont="1" applyFill="1" applyBorder="1" applyAlignment="1" applyProtection="1">
      <alignment horizontal="left" vertical="center"/>
      <protection locked="0"/>
    </xf>
    <xf numFmtId="0" fontId="30" fillId="11" borderId="1" xfId="6" applyFont="1" applyFill="1" applyBorder="1" applyAlignment="1" applyProtection="1">
      <alignment horizontal="left"/>
      <protection locked="0"/>
    </xf>
    <xf numFmtId="0" fontId="30" fillId="11" borderId="1" xfId="6" applyFont="1" applyFill="1" applyBorder="1" applyAlignment="1" applyProtection="1">
      <alignment horizontal="left" vertical="top"/>
      <protection locked="0"/>
    </xf>
    <xf numFmtId="0" fontId="30" fillId="11" borderId="0" xfId="6" applyFont="1" applyFill="1" applyAlignment="1" applyProtection="1">
      <alignment horizontal="left"/>
      <protection locked="0"/>
    </xf>
    <xf numFmtId="0" fontId="30" fillId="11" borderId="35" xfId="6" applyFont="1" applyFill="1" applyBorder="1" applyAlignment="1" applyProtection="1">
      <alignment horizontal="left"/>
      <protection locked="0"/>
    </xf>
    <xf numFmtId="0" fontId="30" fillId="11" borderId="34" xfId="6" applyFont="1" applyFill="1" applyBorder="1" applyAlignment="1" applyProtection="1">
      <alignment horizontal="left" vertical="top"/>
      <protection locked="0"/>
    </xf>
    <xf numFmtId="0" fontId="30" fillId="11" borderId="0" xfId="6" applyFont="1" applyFill="1" applyAlignment="1" applyProtection="1">
      <alignment horizontal="left" vertical="top"/>
      <protection locked="0"/>
    </xf>
    <xf numFmtId="0" fontId="37" fillId="12" borderId="3" xfId="6" applyFont="1" applyFill="1" applyBorder="1" applyAlignment="1" applyProtection="1">
      <alignment horizontal="left" vertical="center"/>
      <protection locked="0"/>
    </xf>
    <xf numFmtId="0" fontId="5" fillId="12" borderId="38" xfId="6" quotePrefix="1" applyFont="1" applyFill="1" applyBorder="1" applyAlignment="1" applyProtection="1">
      <alignment horizontal="left" vertical="center"/>
      <protection locked="0"/>
    </xf>
    <xf numFmtId="0" fontId="5" fillId="12" borderId="3" xfId="6" applyFont="1" applyFill="1" applyBorder="1" applyAlignment="1" applyProtection="1">
      <alignment horizontal="left" vertical="center"/>
      <protection locked="0"/>
    </xf>
    <xf numFmtId="0" fontId="5" fillId="12" borderId="2" xfId="6" applyFont="1" applyFill="1" applyBorder="1" applyAlignment="1" applyProtection="1">
      <alignment horizontal="left" vertical="center"/>
      <protection locked="0"/>
    </xf>
    <xf numFmtId="0" fontId="5" fillId="12" borderId="36" xfId="6" applyFont="1" applyFill="1" applyBorder="1" applyAlignment="1" applyProtection="1">
      <alignment horizontal="left" vertical="center"/>
      <protection locked="0"/>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6" fillId="11" borderId="34" xfId="4" applyFont="1" applyFill="1" applyBorder="1" applyAlignment="1">
      <alignment horizontal="right" vertical="center" wrapText="1"/>
    </xf>
    <xf numFmtId="0" fontId="6" fillId="11" borderId="35" xfId="4" applyFont="1" applyFill="1" applyBorder="1" applyAlignment="1">
      <alignment horizontal="right" vertical="center" wrapText="1"/>
    </xf>
    <xf numFmtId="49" fontId="5" fillId="12" borderId="3" xfId="6" applyNumberFormat="1" applyFont="1" applyFill="1" applyBorder="1" applyAlignment="1" applyProtection="1">
      <alignment horizontal="center" vertical="center"/>
      <protection locked="0"/>
    </xf>
    <xf numFmtId="49" fontId="5" fillId="12" borderId="36" xfId="6" applyNumberFormat="1" applyFont="1" applyFill="1" applyBorder="1" applyAlignment="1" applyProtection="1">
      <alignment horizontal="center" vertical="center"/>
      <protection locked="0"/>
    </xf>
    <xf numFmtId="0" fontId="30" fillId="11" borderId="34" xfId="4" applyFont="1" applyFill="1" applyBorder="1" applyAlignment="1">
      <alignment wrapText="1"/>
    </xf>
    <xf numFmtId="0" fontId="30" fillId="11" borderId="0" xfId="4" applyFont="1" applyFill="1" applyAlignment="1">
      <alignment wrapText="1"/>
    </xf>
    <xf numFmtId="0" fontId="30" fillId="11" borderId="0" xfId="4" applyFont="1" applyFill="1"/>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4" xfId="4" applyFont="1" applyFill="1" applyBorder="1" applyAlignment="1">
      <alignment horizontal="right" vertical="center"/>
    </xf>
    <xf numFmtId="0" fontId="6" fillId="11" borderId="35" xfId="4" applyFont="1" applyFill="1" applyBorder="1" applyAlignment="1">
      <alignment horizontal="right" vertical="center"/>
    </xf>
    <xf numFmtId="0" fontId="6" fillId="11" borderId="0" xfId="4" applyFont="1" applyFill="1" applyAlignment="1">
      <alignment horizontal="right" vertical="center" wrapText="1"/>
    </xf>
    <xf numFmtId="0" fontId="5" fillId="12" borderId="3" xfId="6" applyFont="1" applyFill="1" applyBorder="1" applyAlignment="1" applyProtection="1">
      <alignment horizontal="center" vertical="center"/>
      <protection locked="0"/>
    </xf>
    <xf numFmtId="0" fontId="5" fillId="12" borderId="36" xfId="6"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0" xfId="4" applyFont="1" applyFill="1" applyAlignment="1">
      <alignment horizontal="right" vertical="center"/>
    </xf>
    <xf numFmtId="0" fontId="5" fillId="12" borderId="3" xfId="6" applyFont="1" applyFill="1" applyBorder="1" applyAlignment="1" applyProtection="1">
      <alignment vertical="center"/>
      <protection locked="0"/>
    </xf>
    <xf numFmtId="0" fontId="5" fillId="12" borderId="2" xfId="6" applyFont="1" applyFill="1" applyBorder="1" applyAlignment="1" applyProtection="1">
      <alignment vertical="center"/>
      <protection locked="0"/>
    </xf>
    <xf numFmtId="0" fontId="5" fillId="12" borderId="36" xfId="6" applyFont="1" applyFill="1" applyBorder="1" applyAlignment="1" applyProtection="1">
      <alignment vertical="center"/>
      <protection locked="0"/>
    </xf>
    <xf numFmtId="0" fontId="31" fillId="11" borderId="34" xfId="4" applyFont="1" applyFill="1" applyBorder="1" applyAlignment="1">
      <alignment vertical="center"/>
    </xf>
    <xf numFmtId="0" fontId="31" fillId="11" borderId="0" xfId="4" applyFont="1" applyFill="1" applyAlignment="1">
      <alignment vertical="center"/>
    </xf>
    <xf numFmtId="0" fontId="30" fillId="11" borderId="0" xfId="4" applyFont="1" applyFill="1" applyProtection="1">
      <protection locked="0"/>
    </xf>
    <xf numFmtId="0" fontId="30" fillId="11" borderId="0" xfId="0" applyFont="1" applyFill="1"/>
    <xf numFmtId="0" fontId="6" fillId="11" borderId="0" xfId="4" applyFont="1" applyFill="1" applyAlignment="1">
      <alignment vertical="center"/>
    </xf>
    <xf numFmtId="0" fontId="36" fillId="12" borderId="3" xfId="7" applyFill="1" applyBorder="1" applyProtection="1">
      <protection locked="0"/>
    </xf>
    <xf numFmtId="0" fontId="30" fillId="12" borderId="2" xfId="6" applyFont="1" applyFill="1" applyBorder="1" applyProtection="1">
      <protection locked="0"/>
    </xf>
    <xf numFmtId="0" fontId="30" fillId="12" borderId="36" xfId="6" applyFont="1" applyFill="1" applyBorder="1" applyProtection="1">
      <protection locked="0"/>
    </xf>
    <xf numFmtId="0" fontId="6" fillId="11" borderId="34" xfId="4" applyFont="1" applyFill="1" applyBorder="1" applyAlignment="1">
      <alignment horizontal="center" vertical="center"/>
    </xf>
    <xf numFmtId="0" fontId="6" fillId="11" borderId="0" xfId="4" applyFont="1" applyFill="1" applyAlignment="1">
      <alignment horizontal="center" vertical="center"/>
    </xf>
    <xf numFmtId="0" fontId="30" fillId="11" borderId="1" xfId="6" applyFont="1" applyFill="1" applyBorder="1" applyProtection="1">
      <protection locked="0"/>
    </xf>
    <xf numFmtId="0" fontId="30" fillId="11" borderId="1" xfId="6" applyFont="1" applyFill="1" applyBorder="1" applyAlignment="1">
      <alignment vertical="top"/>
    </xf>
    <xf numFmtId="0" fontId="30" fillId="11" borderId="1" xfId="6" applyFont="1" applyFill="1" applyBorder="1"/>
    <xf numFmtId="0" fontId="30" fillId="11" borderId="1" xfId="6" applyFont="1" applyFill="1" applyBorder="1" applyAlignment="1">
      <alignment vertical="top" wrapText="1"/>
    </xf>
    <xf numFmtId="0" fontId="5" fillId="12" borderId="3" xfId="6" applyFont="1" applyFill="1" applyBorder="1" applyAlignment="1" applyProtection="1">
      <alignment horizontal="left" vertical="center" wrapText="1"/>
      <protection locked="0"/>
    </xf>
    <xf numFmtId="0" fontId="5" fillId="12" borderId="2" xfId="6" applyFont="1" applyFill="1" applyBorder="1" applyAlignment="1" applyProtection="1">
      <alignment horizontal="left" vertical="center" wrapText="1"/>
      <protection locked="0"/>
    </xf>
    <xf numFmtId="0" fontId="5" fillId="12" borderId="36" xfId="6" applyFont="1" applyFill="1" applyBorder="1" applyAlignment="1" applyProtection="1">
      <alignment horizontal="left" vertical="center" wrapText="1"/>
      <protection locked="0"/>
    </xf>
    <xf numFmtId="0" fontId="30" fillId="11" borderId="0" xfId="4" applyFont="1" applyFill="1" applyAlignment="1">
      <alignment vertical="top"/>
    </xf>
    <xf numFmtId="0" fontId="30" fillId="11" borderId="1" xfId="6" applyFont="1" applyFill="1" applyBorder="1" applyAlignment="1" applyProtection="1">
      <alignment vertical="top"/>
      <protection locked="0"/>
    </xf>
    <xf numFmtId="49" fontId="5" fillId="12" borderId="3" xfId="6" applyNumberFormat="1" applyFont="1" applyFill="1" applyBorder="1" applyAlignment="1" applyProtection="1">
      <alignment vertical="center"/>
      <protection locked="0"/>
    </xf>
    <xf numFmtId="49" fontId="5" fillId="12" borderId="2" xfId="6" applyNumberFormat="1" applyFont="1" applyFill="1" applyBorder="1" applyAlignment="1" applyProtection="1">
      <alignment vertical="center"/>
      <protection locked="0"/>
    </xf>
    <xf numFmtId="49" fontId="5" fillId="12" borderId="36" xfId="6" applyNumberFormat="1" applyFont="1" applyFill="1" applyBorder="1" applyAlignment="1" applyProtection="1">
      <alignment vertical="center"/>
      <protection locked="0"/>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6" fillId="12" borderId="3" xfId="7" applyFill="1" applyBorder="1" applyAlignment="1" applyProtection="1">
      <alignment vertical="center"/>
      <protection locked="0"/>
    </xf>
    <xf numFmtId="0" fontId="30" fillId="12" borderId="2" xfId="0" applyFont="1" applyFill="1" applyBorder="1" applyAlignment="1" applyProtection="1">
      <alignment vertical="center"/>
      <protection locked="0"/>
    </xf>
    <xf numFmtId="0" fontId="30" fillId="12" borderId="36" xfId="0" applyFont="1" applyFill="1" applyBorder="1" applyAlignment="1" applyProtection="1">
      <alignment vertical="center"/>
      <protection locked="0"/>
    </xf>
    <xf numFmtId="0" fontId="30" fillId="11" borderId="1" xfId="6" applyFont="1" applyFill="1" applyBorder="1" applyAlignment="1" applyProtection="1">
      <alignment horizontal="left"/>
      <protection locked="0"/>
    </xf>
    <xf numFmtId="0" fontId="30" fillId="11" borderId="1" xfId="6" applyFont="1" applyFill="1" applyBorder="1" applyAlignment="1" applyProtection="1">
      <alignment horizontal="left" vertical="top"/>
      <protection locked="0"/>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6" fillId="11"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16" fillId="9" borderId="33" xfId="0" applyFont="1" applyFill="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6"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6" fillId="11" borderId="33" xfId="0" applyFont="1" applyFill="1" applyBorder="1" applyAlignment="1">
      <alignment horizontal="left" vertical="center" wrapText="1" indent="1"/>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33" xfId="0" applyFont="1" applyFill="1" applyBorder="1" applyAlignment="1">
      <alignment horizontal="left" vertical="center" wrapText="1"/>
    </xf>
    <xf numFmtId="0" fontId="6" fillId="10" borderId="33" xfId="0" applyFont="1" applyFill="1" applyBorder="1" applyAlignment="1">
      <alignment horizontal="left" vertical="center"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13" fillId="7" borderId="33" xfId="0" applyFont="1" applyFill="1" applyBorder="1" applyAlignment="1">
      <alignment horizontal="left" vertical="center" wrapText="1" shrinkToFit="1"/>
    </xf>
    <xf numFmtId="0" fontId="13" fillId="10" borderId="33" xfId="0" applyFont="1" applyFill="1" applyBorder="1" applyAlignment="1">
      <alignment horizontal="left" vertical="center" wrapText="1"/>
    </xf>
    <xf numFmtId="0" fontId="13" fillId="0" borderId="33" xfId="0" applyFont="1" applyBorder="1" applyAlignment="1">
      <alignment horizontal="left" vertical="center" wrapTex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xf>
    <xf numFmtId="0" fontId="6" fillId="0" borderId="22" xfId="0" applyFont="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13" fillId="9" borderId="14" xfId="0" applyFont="1" applyFill="1" applyBorder="1" applyAlignment="1">
      <alignment horizontal="left" vertical="center" wrapText="1"/>
    </xf>
    <xf numFmtId="0" fontId="6" fillId="0" borderId="22"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19"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2" xfId="0" applyFont="1" applyBorder="1"/>
    <xf numFmtId="0" fontId="38" fillId="0" borderId="0" xfId="0" applyFont="1" applyAlignment="1">
      <alignment horizontal="left" vertical="top" wrapText="1"/>
    </xf>
    <xf numFmtId="0" fontId="3" fillId="0" borderId="0" xfId="0" applyFont="1" applyAlignment="1">
      <alignment horizontal="left" vertical="top" wrapText="1"/>
    </xf>
  </cellXfs>
  <cellStyles count="8">
    <cellStyle name="Hyperlink" xfId="7"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ADF259FC-80B5-4E66-A1BE-174C71357CF1}"/>
    <cellStyle name="Style 1" xfId="1" xr:uid="{00000000-0005-0000-0000-000005000000}"/>
  </cellStyles>
  <dxfs count="0"/>
  <tableStyles count="1" defaultTableStyle="TableStyleMedium2" defaultPivotStyle="PivotStyleLight16">
    <tableStyle name="Invisible" pivot="0" table="0" count="0" xr9:uid="{00B20AC7-62F4-4881-A779-D9BBF9E7843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bosqar.com/" TargetMode="External"/><Relationship Id="rId2" Type="http://schemas.openxmlformats.org/officeDocument/2006/relationships/hyperlink" Target="mailto:ir@bosqar.com" TargetMode="External"/><Relationship Id="rId1" Type="http://schemas.openxmlformats.org/officeDocument/2006/relationships/hyperlink" Target="mailto:filip.ruzicka@mplusgroup.eu" TargetMode="External"/><Relationship Id="rId5" Type="http://schemas.openxmlformats.org/officeDocument/2006/relationships/tableSingleCells" Target="../tables/tableSingleCells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30"/>
  <sheetViews>
    <sheetView showGridLines="0" topLeftCell="A199" zoomScale="117" zoomScaleNormal="100" zoomScaleSheetLayoutView="100" workbookViewId="0">
      <selection activeCell="I215" sqref="I215"/>
    </sheetView>
  </sheetViews>
  <sheetFormatPr defaultColWidth="9.140625" defaultRowHeight="15" x14ac:dyDescent="0.25"/>
  <cols>
    <col min="1" max="4" width="9.140625" style="74"/>
    <col min="5" max="5" width="10.85546875" style="74" customWidth="1"/>
    <col min="6" max="8" width="9.140625" style="74"/>
    <col min="9" max="9" width="15.42578125" style="74" customWidth="1"/>
    <col min="10" max="10" width="20" style="74" customWidth="1"/>
    <col min="11" max="13" width="9.140625" style="72"/>
    <col min="14" max="14" width="9.140625" style="73"/>
    <col min="15" max="20" width="9.140625" style="72"/>
    <col min="21" max="16384" width="9.140625" style="74"/>
  </cols>
  <sheetData>
    <row r="1" spans="1:20" ht="15.75" x14ac:dyDescent="0.25">
      <c r="A1" s="153" t="s">
        <v>307</v>
      </c>
      <c r="B1" s="154"/>
      <c r="C1" s="154"/>
      <c r="D1" s="84"/>
      <c r="E1" s="84"/>
      <c r="F1" s="84"/>
      <c r="G1" s="84"/>
      <c r="H1" s="84"/>
      <c r="I1" s="84"/>
      <c r="J1" s="85"/>
    </row>
    <row r="2" spans="1:20" ht="14.45" customHeight="1" x14ac:dyDescent="0.25">
      <c r="A2" s="155" t="s">
        <v>323</v>
      </c>
      <c r="B2" s="156"/>
      <c r="C2" s="156"/>
      <c r="D2" s="156"/>
      <c r="E2" s="156"/>
      <c r="F2" s="156"/>
      <c r="G2" s="156"/>
      <c r="H2" s="156"/>
      <c r="I2" s="156"/>
      <c r="J2" s="157"/>
      <c r="N2" s="73">
        <v>1</v>
      </c>
    </row>
    <row r="3" spans="1:20" x14ac:dyDescent="0.25">
      <c r="A3" s="86"/>
      <c r="B3" s="87"/>
      <c r="C3" s="87"/>
      <c r="D3" s="87"/>
      <c r="E3" s="87"/>
      <c r="F3" s="87"/>
      <c r="G3" s="87"/>
      <c r="H3" s="87"/>
      <c r="I3" s="87"/>
      <c r="J3" s="88"/>
      <c r="N3" s="73">
        <v>2</v>
      </c>
    </row>
    <row r="4" spans="1:20" ht="33.6" customHeight="1" x14ac:dyDescent="0.25">
      <c r="A4" s="158" t="s">
        <v>308</v>
      </c>
      <c r="B4" s="159"/>
      <c r="C4" s="159"/>
      <c r="D4" s="159"/>
      <c r="E4" s="160">
        <v>45658</v>
      </c>
      <c r="F4" s="161"/>
      <c r="G4" s="91" t="s">
        <v>0</v>
      </c>
      <c r="H4" s="160">
        <v>45747</v>
      </c>
      <c r="I4" s="161"/>
      <c r="J4" s="92"/>
      <c r="N4" s="73">
        <v>3</v>
      </c>
    </row>
    <row r="5" spans="1:20" s="72" customFormat="1" ht="10.35" customHeight="1" x14ac:dyDescent="0.25">
      <c r="A5" s="162"/>
      <c r="B5" s="163"/>
      <c r="C5" s="163"/>
      <c r="D5" s="163"/>
      <c r="E5" s="163"/>
      <c r="F5" s="163"/>
      <c r="G5" s="163"/>
      <c r="H5" s="163"/>
      <c r="I5" s="163"/>
      <c r="J5" s="164"/>
      <c r="N5" s="73">
        <v>4</v>
      </c>
    </row>
    <row r="6" spans="1:20" ht="20.45" customHeight="1" x14ac:dyDescent="0.25">
      <c r="A6" s="89"/>
      <c r="B6" s="93" t="s">
        <v>328</v>
      </c>
      <c r="C6" s="90"/>
      <c r="D6" s="90"/>
      <c r="E6" s="39">
        <v>2025</v>
      </c>
      <c r="F6" s="94"/>
      <c r="G6" s="91"/>
      <c r="H6" s="94"/>
      <c r="I6" s="95"/>
      <c r="J6" s="96"/>
    </row>
    <row r="7" spans="1:20" s="77" customFormat="1" ht="11.1" customHeight="1" x14ac:dyDescent="0.25">
      <c r="A7" s="89"/>
      <c r="B7" s="90"/>
      <c r="C7" s="90"/>
      <c r="D7" s="90"/>
      <c r="E7" s="97"/>
      <c r="F7" s="97"/>
      <c r="G7" s="91"/>
      <c r="H7" s="94"/>
      <c r="I7" s="95"/>
      <c r="J7" s="96"/>
      <c r="K7" s="75"/>
      <c r="L7" s="75"/>
      <c r="M7" s="75"/>
      <c r="N7" s="76"/>
      <c r="O7" s="75"/>
      <c r="P7" s="75"/>
      <c r="Q7" s="75"/>
      <c r="R7" s="75"/>
      <c r="S7" s="75"/>
      <c r="T7" s="75"/>
    </row>
    <row r="8" spans="1:20" ht="20.45" customHeight="1" x14ac:dyDescent="0.25">
      <c r="A8" s="89"/>
      <c r="B8" s="93" t="s">
        <v>329</v>
      </c>
      <c r="C8" s="90"/>
      <c r="D8" s="90"/>
      <c r="E8" s="39">
        <v>1</v>
      </c>
      <c r="F8" s="94"/>
      <c r="G8" s="91"/>
      <c r="H8" s="94"/>
      <c r="I8" s="95"/>
      <c r="J8" s="96"/>
    </row>
    <row r="9" spans="1:20" s="77" customFormat="1" ht="11.1" customHeight="1" x14ac:dyDescent="0.25">
      <c r="A9" s="89"/>
      <c r="B9" s="90"/>
      <c r="C9" s="90"/>
      <c r="D9" s="90"/>
      <c r="E9" s="97"/>
      <c r="F9" s="97"/>
      <c r="G9" s="91"/>
      <c r="H9" s="97"/>
      <c r="I9" s="98"/>
      <c r="J9" s="96"/>
      <c r="K9" s="75"/>
      <c r="L9" s="75"/>
      <c r="M9" s="75"/>
      <c r="N9" s="76"/>
      <c r="O9" s="75"/>
      <c r="P9" s="75"/>
      <c r="Q9" s="75"/>
      <c r="R9" s="75"/>
      <c r="S9" s="75"/>
      <c r="T9" s="75"/>
    </row>
    <row r="10" spans="1:20" ht="38.1" customHeight="1" x14ac:dyDescent="0.25">
      <c r="A10" s="172" t="s">
        <v>330</v>
      </c>
      <c r="B10" s="173"/>
      <c r="C10" s="173"/>
      <c r="D10" s="173"/>
      <c r="E10" s="173"/>
      <c r="F10" s="173"/>
      <c r="G10" s="173"/>
      <c r="H10" s="173"/>
      <c r="I10" s="173"/>
      <c r="J10" s="99"/>
    </row>
    <row r="11" spans="1:20" ht="24.6" customHeight="1" x14ac:dyDescent="0.25">
      <c r="A11" s="174" t="s">
        <v>309</v>
      </c>
      <c r="B11" s="175"/>
      <c r="C11" s="167" t="s">
        <v>447</v>
      </c>
      <c r="D11" s="168"/>
      <c r="E11" s="100"/>
      <c r="F11" s="176" t="s">
        <v>331</v>
      </c>
      <c r="G11" s="166"/>
      <c r="H11" s="177" t="s">
        <v>451</v>
      </c>
      <c r="I11" s="178"/>
      <c r="J11" s="102"/>
    </row>
    <row r="12" spans="1:20" ht="14.45" customHeight="1" x14ac:dyDescent="0.25">
      <c r="A12" s="103"/>
      <c r="B12" s="104"/>
      <c r="C12" s="123"/>
      <c r="D12" s="123"/>
      <c r="E12" s="170"/>
      <c r="F12" s="170"/>
      <c r="G12" s="170"/>
      <c r="H12" s="170"/>
      <c r="I12" s="105"/>
      <c r="J12" s="102"/>
    </row>
    <row r="13" spans="1:20" ht="21" customHeight="1" x14ac:dyDescent="0.25">
      <c r="A13" s="165" t="s">
        <v>324</v>
      </c>
      <c r="B13" s="166"/>
      <c r="C13" s="167" t="s">
        <v>448</v>
      </c>
      <c r="D13" s="168"/>
      <c r="E13" s="169"/>
      <c r="F13" s="170"/>
      <c r="G13" s="170"/>
      <c r="H13" s="170"/>
      <c r="I13" s="105"/>
      <c r="J13" s="102"/>
    </row>
    <row r="14" spans="1:20" ht="11.1" customHeight="1" x14ac:dyDescent="0.25">
      <c r="A14" s="100"/>
      <c r="B14" s="105"/>
      <c r="C14" s="123"/>
      <c r="D14" s="123"/>
      <c r="E14" s="171"/>
      <c r="F14" s="171"/>
      <c r="G14" s="171"/>
      <c r="H14" s="171"/>
      <c r="I14" s="104"/>
      <c r="J14" s="107"/>
    </row>
    <row r="15" spans="1:20" ht="23.1" customHeight="1" x14ac:dyDescent="0.25">
      <c r="A15" s="165" t="s">
        <v>310</v>
      </c>
      <c r="B15" s="166"/>
      <c r="C15" s="167" t="s">
        <v>449</v>
      </c>
      <c r="D15" s="168"/>
      <c r="E15" s="185"/>
      <c r="F15" s="186"/>
      <c r="G15" s="101" t="s">
        <v>332</v>
      </c>
      <c r="H15" s="177" t="s">
        <v>452</v>
      </c>
      <c r="I15" s="178"/>
      <c r="J15" s="109"/>
    </row>
    <row r="16" spans="1:20" ht="11.1" customHeight="1" x14ac:dyDescent="0.25">
      <c r="A16" s="100"/>
      <c r="B16" s="105"/>
      <c r="C16" s="123"/>
      <c r="D16" s="123"/>
      <c r="E16" s="171"/>
      <c r="F16" s="171"/>
      <c r="G16" s="187"/>
      <c r="H16" s="187"/>
      <c r="I16" s="104"/>
      <c r="J16" s="107"/>
    </row>
    <row r="17" spans="1:10" ht="23.1" customHeight="1" x14ac:dyDescent="0.25">
      <c r="A17" s="106"/>
      <c r="B17" s="101" t="s">
        <v>333</v>
      </c>
      <c r="C17" s="167" t="s">
        <v>450</v>
      </c>
      <c r="D17" s="168"/>
      <c r="E17" s="108"/>
      <c r="F17" s="108"/>
      <c r="G17" s="108"/>
      <c r="H17" s="108"/>
      <c r="I17" s="108"/>
      <c r="J17" s="109"/>
    </row>
    <row r="18" spans="1:10" x14ac:dyDescent="0.25">
      <c r="A18" s="179"/>
      <c r="B18" s="180"/>
      <c r="C18" s="171"/>
      <c r="D18" s="171"/>
      <c r="E18" s="171"/>
      <c r="F18" s="171"/>
      <c r="G18" s="171"/>
      <c r="H18" s="171"/>
      <c r="I18" s="104"/>
      <c r="J18" s="107"/>
    </row>
    <row r="19" spans="1:10" x14ac:dyDescent="0.25">
      <c r="A19" s="174" t="s">
        <v>311</v>
      </c>
      <c r="B19" s="181"/>
      <c r="C19" s="182" t="s">
        <v>563</v>
      </c>
      <c r="D19" s="183"/>
      <c r="E19" s="183"/>
      <c r="F19" s="183"/>
      <c r="G19" s="183"/>
      <c r="H19" s="183"/>
      <c r="I19" s="183"/>
      <c r="J19" s="184"/>
    </row>
    <row r="20" spans="1:10" x14ac:dyDescent="0.25">
      <c r="A20" s="103"/>
      <c r="B20" s="104"/>
      <c r="C20" s="124"/>
      <c r="D20" s="123"/>
      <c r="E20" s="188"/>
      <c r="F20" s="188"/>
      <c r="G20" s="188"/>
      <c r="H20" s="188"/>
      <c r="I20" s="123"/>
      <c r="J20" s="125"/>
    </row>
    <row r="21" spans="1:10" x14ac:dyDescent="0.25">
      <c r="A21" s="174" t="s">
        <v>312</v>
      </c>
      <c r="B21" s="181"/>
      <c r="C21" s="177">
        <v>10000</v>
      </c>
      <c r="D21" s="178"/>
      <c r="E21" s="188"/>
      <c r="F21" s="188"/>
      <c r="G21" s="182" t="s">
        <v>453</v>
      </c>
      <c r="H21" s="183"/>
      <c r="I21" s="183"/>
      <c r="J21" s="184"/>
    </row>
    <row r="22" spans="1:10" x14ac:dyDescent="0.25">
      <c r="A22" s="103"/>
      <c r="B22" s="104"/>
      <c r="C22" s="123"/>
      <c r="D22" s="123"/>
      <c r="E22" s="188"/>
      <c r="F22" s="188"/>
      <c r="G22" s="188"/>
      <c r="H22" s="188"/>
      <c r="I22" s="123"/>
      <c r="J22" s="125"/>
    </row>
    <row r="23" spans="1:10" x14ac:dyDescent="0.25">
      <c r="A23" s="174" t="s">
        <v>313</v>
      </c>
      <c r="B23" s="181"/>
      <c r="C23" s="182" t="s">
        <v>529</v>
      </c>
      <c r="D23" s="183"/>
      <c r="E23" s="183"/>
      <c r="F23" s="183"/>
      <c r="G23" s="183"/>
      <c r="H23" s="183"/>
      <c r="I23" s="183"/>
      <c r="J23" s="184"/>
    </row>
    <row r="24" spans="1:10" x14ac:dyDescent="0.25">
      <c r="A24" s="103"/>
      <c r="B24" s="104"/>
      <c r="C24" s="123"/>
      <c r="D24" s="123"/>
      <c r="E24" s="188"/>
      <c r="F24" s="188"/>
      <c r="G24" s="188"/>
      <c r="H24" s="188"/>
      <c r="I24" s="123"/>
      <c r="J24" s="125"/>
    </row>
    <row r="25" spans="1:10" x14ac:dyDescent="0.25">
      <c r="A25" s="174" t="s">
        <v>314</v>
      </c>
      <c r="B25" s="181"/>
      <c r="C25" s="190" t="s">
        <v>630</v>
      </c>
      <c r="D25" s="191"/>
      <c r="E25" s="191"/>
      <c r="F25" s="191"/>
      <c r="G25" s="191"/>
      <c r="H25" s="191"/>
      <c r="I25" s="191"/>
      <c r="J25" s="192"/>
    </row>
    <row r="26" spans="1:10" x14ac:dyDescent="0.25">
      <c r="A26" s="103"/>
      <c r="B26" s="104"/>
      <c r="C26" s="124"/>
      <c r="D26" s="123"/>
      <c r="E26" s="188"/>
      <c r="F26" s="188"/>
      <c r="G26" s="188"/>
      <c r="H26" s="188"/>
      <c r="I26" s="123"/>
      <c r="J26" s="125"/>
    </row>
    <row r="27" spans="1:10" x14ac:dyDescent="0.25">
      <c r="A27" s="174" t="s">
        <v>315</v>
      </c>
      <c r="B27" s="181"/>
      <c r="C27" s="190" t="s">
        <v>631</v>
      </c>
      <c r="D27" s="191"/>
      <c r="E27" s="191"/>
      <c r="F27" s="191"/>
      <c r="G27" s="191"/>
      <c r="H27" s="191"/>
      <c r="I27" s="191"/>
      <c r="J27" s="192"/>
    </row>
    <row r="28" spans="1:10" ht="14.1" customHeight="1" x14ac:dyDescent="0.25">
      <c r="A28" s="103"/>
      <c r="B28" s="104"/>
      <c r="C28" s="110"/>
      <c r="D28" s="104"/>
      <c r="E28" s="171"/>
      <c r="F28" s="171"/>
      <c r="G28" s="171"/>
      <c r="H28" s="171"/>
      <c r="I28" s="104"/>
      <c r="J28" s="107"/>
    </row>
    <row r="29" spans="1:10" ht="23.1" customHeight="1" x14ac:dyDescent="0.25">
      <c r="A29" s="165" t="s">
        <v>325</v>
      </c>
      <c r="B29" s="181"/>
      <c r="C29" s="40">
        <v>15020</v>
      </c>
      <c r="D29" s="111"/>
      <c r="E29" s="189"/>
      <c r="F29" s="189"/>
      <c r="G29" s="189"/>
      <c r="H29" s="189"/>
      <c r="I29" s="112"/>
      <c r="J29" s="113"/>
    </row>
    <row r="30" spans="1:10" x14ac:dyDescent="0.25">
      <c r="A30" s="103"/>
      <c r="B30" s="104"/>
      <c r="C30" s="104"/>
      <c r="D30" s="104"/>
      <c r="E30" s="171"/>
      <c r="F30" s="171"/>
      <c r="G30" s="171"/>
      <c r="H30" s="171"/>
      <c r="I30" s="112"/>
      <c r="J30" s="113"/>
    </row>
    <row r="31" spans="1:10" x14ac:dyDescent="0.25">
      <c r="A31" s="174" t="s">
        <v>316</v>
      </c>
      <c r="B31" s="181"/>
      <c r="C31" s="41" t="s">
        <v>336</v>
      </c>
      <c r="D31" s="193" t="s">
        <v>334</v>
      </c>
      <c r="E31" s="194"/>
      <c r="F31" s="194"/>
      <c r="G31" s="194"/>
      <c r="H31" s="104"/>
      <c r="I31" s="114" t="s">
        <v>335</v>
      </c>
      <c r="J31" s="115" t="s">
        <v>336</v>
      </c>
    </row>
    <row r="32" spans="1:10" x14ac:dyDescent="0.25">
      <c r="A32" s="174"/>
      <c r="B32" s="181"/>
      <c r="C32" s="116"/>
      <c r="D32" s="91"/>
      <c r="E32" s="186"/>
      <c r="F32" s="186"/>
      <c r="G32" s="186"/>
      <c r="H32" s="186"/>
      <c r="I32" s="112"/>
      <c r="J32" s="113"/>
    </row>
    <row r="33" spans="1:10" x14ac:dyDescent="0.25">
      <c r="A33" s="174" t="s">
        <v>326</v>
      </c>
      <c r="B33" s="181"/>
      <c r="C33" s="40" t="s">
        <v>338</v>
      </c>
      <c r="D33" s="193" t="s">
        <v>337</v>
      </c>
      <c r="E33" s="194"/>
      <c r="F33" s="194"/>
      <c r="G33" s="194"/>
      <c r="H33" s="108"/>
      <c r="I33" s="114" t="s">
        <v>338</v>
      </c>
      <c r="J33" s="115" t="s">
        <v>339</v>
      </c>
    </row>
    <row r="34" spans="1:10" x14ac:dyDescent="0.25">
      <c r="A34" s="103"/>
      <c r="B34" s="104"/>
      <c r="C34" s="104"/>
      <c r="D34" s="104"/>
      <c r="E34" s="171"/>
      <c r="F34" s="171"/>
      <c r="G34" s="171"/>
      <c r="H34" s="171"/>
      <c r="I34" s="104"/>
      <c r="J34" s="107"/>
    </row>
    <row r="35" spans="1:10" x14ac:dyDescent="0.25">
      <c r="A35" s="193" t="s">
        <v>327</v>
      </c>
      <c r="B35" s="194"/>
      <c r="C35" s="194"/>
      <c r="D35" s="194"/>
      <c r="E35" s="194" t="s">
        <v>317</v>
      </c>
      <c r="F35" s="194"/>
      <c r="G35" s="194"/>
      <c r="H35" s="194"/>
      <c r="I35" s="194"/>
      <c r="J35" s="117" t="s">
        <v>318</v>
      </c>
    </row>
    <row r="36" spans="1:10" x14ac:dyDescent="0.25">
      <c r="A36" s="103"/>
      <c r="B36" s="104"/>
      <c r="C36" s="104"/>
      <c r="D36" s="104"/>
      <c r="E36" s="171"/>
      <c r="F36" s="171"/>
      <c r="G36" s="171"/>
      <c r="H36" s="171"/>
      <c r="I36" s="104"/>
      <c r="J36" s="113"/>
    </row>
    <row r="37" spans="1:10" x14ac:dyDescent="0.25">
      <c r="A37" s="150" t="s">
        <v>454</v>
      </c>
      <c r="B37" s="151"/>
      <c r="C37" s="151"/>
      <c r="D37" s="151"/>
      <c r="E37" s="150" t="s">
        <v>587</v>
      </c>
      <c r="F37" s="151"/>
      <c r="G37" s="151"/>
      <c r="H37" s="151"/>
      <c r="I37" s="152"/>
      <c r="J37" s="128">
        <v>4980310</v>
      </c>
    </row>
    <row r="38" spans="1:10" x14ac:dyDescent="0.25">
      <c r="A38" s="129"/>
      <c r="B38" s="130"/>
      <c r="C38" s="131"/>
      <c r="D38" s="132"/>
      <c r="E38" s="198"/>
      <c r="F38" s="198"/>
      <c r="G38" s="198"/>
      <c r="H38" s="198"/>
      <c r="I38" s="133"/>
      <c r="J38" s="134"/>
    </row>
    <row r="39" spans="1:10" x14ac:dyDescent="0.25">
      <c r="A39" s="150" t="s">
        <v>455</v>
      </c>
      <c r="B39" s="151"/>
      <c r="C39" s="151"/>
      <c r="D39" s="151"/>
      <c r="E39" s="150" t="s">
        <v>588</v>
      </c>
      <c r="F39" s="151"/>
      <c r="G39" s="151"/>
      <c r="H39" s="151"/>
      <c r="I39" s="152"/>
      <c r="J39" s="135">
        <v>4558499</v>
      </c>
    </row>
    <row r="40" spans="1:10" x14ac:dyDescent="0.25">
      <c r="A40" s="136"/>
      <c r="B40" s="131"/>
      <c r="C40" s="196"/>
      <c r="D40" s="196"/>
      <c r="E40" s="197"/>
      <c r="F40" s="197"/>
      <c r="G40" s="196"/>
      <c r="H40" s="196"/>
      <c r="I40" s="196"/>
      <c r="J40" s="134"/>
    </row>
    <row r="41" spans="1:10" x14ac:dyDescent="0.25">
      <c r="A41" s="150" t="s">
        <v>456</v>
      </c>
      <c r="B41" s="151"/>
      <c r="C41" s="151"/>
      <c r="D41" s="151"/>
      <c r="E41" s="150" t="s">
        <v>588</v>
      </c>
      <c r="F41" s="151"/>
      <c r="G41" s="151"/>
      <c r="H41" s="151"/>
      <c r="I41" s="152"/>
      <c r="J41" s="135">
        <v>1899660</v>
      </c>
    </row>
    <row r="42" spans="1:10" x14ac:dyDescent="0.25">
      <c r="A42" s="136"/>
      <c r="B42" s="131"/>
      <c r="C42" s="131"/>
      <c r="D42" s="130"/>
      <c r="E42" s="195"/>
      <c r="F42" s="195"/>
      <c r="G42" s="196"/>
      <c r="H42" s="196"/>
      <c r="I42" s="130"/>
      <c r="J42" s="134"/>
    </row>
    <row r="43" spans="1:10" x14ac:dyDescent="0.25">
      <c r="A43" s="150" t="s">
        <v>457</v>
      </c>
      <c r="B43" s="151"/>
      <c r="C43" s="151"/>
      <c r="D43" s="151"/>
      <c r="E43" s="150" t="s">
        <v>588</v>
      </c>
      <c r="F43" s="151"/>
      <c r="G43" s="151"/>
      <c r="H43" s="151"/>
      <c r="I43" s="152"/>
      <c r="J43" s="135">
        <v>4509595</v>
      </c>
    </row>
    <row r="44" spans="1:10" x14ac:dyDescent="0.25">
      <c r="A44" s="137"/>
      <c r="B44" s="138"/>
      <c r="C44" s="138"/>
      <c r="D44" s="139"/>
      <c r="E44" s="195"/>
      <c r="F44" s="195"/>
      <c r="G44" s="203"/>
      <c r="H44" s="203"/>
      <c r="I44" s="139"/>
      <c r="J44" s="140"/>
    </row>
    <row r="45" spans="1:10" x14ac:dyDescent="0.25">
      <c r="A45" s="150" t="s">
        <v>561</v>
      </c>
      <c r="B45" s="151"/>
      <c r="C45" s="151"/>
      <c r="D45" s="151"/>
      <c r="E45" s="150" t="s">
        <v>562</v>
      </c>
      <c r="F45" s="151"/>
      <c r="G45" s="151"/>
      <c r="H45" s="151"/>
      <c r="I45" s="152"/>
      <c r="J45" s="135">
        <v>7762658</v>
      </c>
    </row>
    <row r="46" spans="1:10" x14ac:dyDescent="0.25">
      <c r="A46" s="137"/>
      <c r="B46" s="138"/>
      <c r="C46" s="138"/>
      <c r="D46" s="139"/>
      <c r="E46" s="195"/>
      <c r="F46" s="195"/>
      <c r="G46" s="203"/>
      <c r="H46" s="203"/>
      <c r="I46" s="139"/>
      <c r="J46" s="140"/>
    </row>
    <row r="47" spans="1:10" x14ac:dyDescent="0.25">
      <c r="A47" s="150" t="s">
        <v>565</v>
      </c>
      <c r="B47" s="151"/>
      <c r="C47" s="151"/>
      <c r="D47" s="151"/>
      <c r="E47" s="199" t="s">
        <v>458</v>
      </c>
      <c r="F47" s="200"/>
      <c r="G47" s="200"/>
      <c r="H47" s="200"/>
      <c r="I47" s="201"/>
      <c r="J47" s="135">
        <v>2186179</v>
      </c>
    </row>
    <row r="48" spans="1:10" x14ac:dyDescent="0.25">
      <c r="A48" s="137"/>
      <c r="B48" s="138"/>
      <c r="C48" s="138"/>
      <c r="D48" s="139"/>
      <c r="E48" s="195"/>
      <c r="F48" s="195"/>
      <c r="G48" s="203"/>
      <c r="H48" s="203"/>
      <c r="I48" s="139"/>
      <c r="J48" s="140"/>
    </row>
    <row r="49" spans="1:10" x14ac:dyDescent="0.25">
      <c r="A49" s="150" t="s">
        <v>566</v>
      </c>
      <c r="B49" s="151"/>
      <c r="C49" s="151"/>
      <c r="D49" s="151"/>
      <c r="E49" s="150" t="s">
        <v>459</v>
      </c>
      <c r="F49" s="151"/>
      <c r="G49" s="151"/>
      <c r="H49" s="151"/>
      <c r="I49" s="152"/>
      <c r="J49" s="135">
        <v>17409042</v>
      </c>
    </row>
    <row r="50" spans="1:10" x14ac:dyDescent="0.25">
      <c r="A50" s="137"/>
      <c r="B50" s="138"/>
      <c r="C50" s="138"/>
      <c r="D50" s="139"/>
      <c r="E50" s="195"/>
      <c r="F50" s="195"/>
      <c r="G50" s="203"/>
      <c r="H50" s="203"/>
      <c r="I50" s="139"/>
      <c r="J50" s="140"/>
    </row>
    <row r="51" spans="1:10" x14ac:dyDescent="0.25">
      <c r="A51" s="150" t="s">
        <v>460</v>
      </c>
      <c r="B51" s="151"/>
      <c r="C51" s="151"/>
      <c r="D51" s="151"/>
      <c r="E51" s="150" t="s">
        <v>461</v>
      </c>
      <c r="F51" s="151"/>
      <c r="G51" s="151"/>
      <c r="H51" s="151"/>
      <c r="I51" s="152"/>
      <c r="J51" s="135">
        <v>34234601</v>
      </c>
    </row>
    <row r="52" spans="1:10" x14ac:dyDescent="0.25">
      <c r="A52" s="137"/>
      <c r="B52" s="138"/>
      <c r="C52" s="138"/>
      <c r="D52" s="139"/>
      <c r="E52" s="195"/>
      <c r="F52" s="195"/>
      <c r="G52" s="203"/>
      <c r="H52" s="203"/>
      <c r="I52" s="139"/>
      <c r="J52" s="140"/>
    </row>
    <row r="53" spans="1:10" x14ac:dyDescent="0.25">
      <c r="A53" s="150" t="s">
        <v>462</v>
      </c>
      <c r="B53" s="151"/>
      <c r="C53" s="151"/>
      <c r="D53" s="151"/>
      <c r="E53" s="150" t="s">
        <v>461</v>
      </c>
      <c r="F53" s="151"/>
      <c r="G53" s="151"/>
      <c r="H53" s="151"/>
      <c r="I53" s="152"/>
      <c r="J53" s="135">
        <v>34198928</v>
      </c>
    </row>
    <row r="54" spans="1:10" x14ac:dyDescent="0.25">
      <c r="A54" s="137"/>
      <c r="B54" s="138"/>
      <c r="C54" s="138"/>
      <c r="D54" s="139"/>
      <c r="E54" s="195"/>
      <c r="F54" s="195"/>
      <c r="G54" s="203"/>
      <c r="H54" s="203"/>
      <c r="I54" s="139"/>
      <c r="J54" s="140"/>
    </row>
    <row r="55" spans="1:10" x14ac:dyDescent="0.25">
      <c r="A55" s="150" t="s">
        <v>567</v>
      </c>
      <c r="B55" s="151"/>
      <c r="C55" s="151"/>
      <c r="D55" s="151"/>
      <c r="E55" s="150" t="s">
        <v>463</v>
      </c>
      <c r="F55" s="151"/>
      <c r="G55" s="151"/>
      <c r="H55" s="151"/>
      <c r="I55" s="152"/>
      <c r="J55" s="141">
        <v>4402813980008</v>
      </c>
    </row>
    <row r="56" spans="1:10" x14ac:dyDescent="0.25">
      <c r="A56" s="137"/>
      <c r="B56" s="138"/>
      <c r="C56" s="138"/>
      <c r="D56" s="139"/>
      <c r="E56" s="195"/>
      <c r="F56" s="195"/>
      <c r="G56" s="203"/>
      <c r="H56" s="203"/>
      <c r="I56" s="139"/>
      <c r="J56" s="140"/>
    </row>
    <row r="57" spans="1:10" x14ac:dyDescent="0.25">
      <c r="A57" s="150" t="s">
        <v>568</v>
      </c>
      <c r="B57" s="151"/>
      <c r="C57" s="151"/>
      <c r="D57" s="151"/>
      <c r="E57" s="150" t="s">
        <v>464</v>
      </c>
      <c r="F57" s="151"/>
      <c r="G57" s="151"/>
      <c r="H57" s="151"/>
      <c r="I57" s="152"/>
      <c r="J57" s="135" t="s">
        <v>465</v>
      </c>
    </row>
    <row r="58" spans="1:10" x14ac:dyDescent="0.25">
      <c r="A58" s="137"/>
      <c r="B58" s="138"/>
      <c r="C58" s="138"/>
      <c r="D58" s="139"/>
      <c r="E58" s="195"/>
      <c r="F58" s="195"/>
      <c r="G58" s="203"/>
      <c r="H58" s="203"/>
      <c r="I58" s="139"/>
      <c r="J58" s="140"/>
    </row>
    <row r="59" spans="1:10" x14ac:dyDescent="0.25">
      <c r="A59" s="150" t="s">
        <v>569</v>
      </c>
      <c r="B59" s="151"/>
      <c r="C59" s="151"/>
      <c r="D59" s="151"/>
      <c r="E59" s="150" t="s">
        <v>459</v>
      </c>
      <c r="F59" s="151"/>
      <c r="G59" s="151"/>
      <c r="H59" s="151"/>
      <c r="I59" s="152"/>
      <c r="J59" s="135">
        <v>21096121</v>
      </c>
    </row>
    <row r="60" spans="1:10" x14ac:dyDescent="0.25">
      <c r="A60" s="137"/>
      <c r="B60" s="138"/>
      <c r="C60" s="138"/>
      <c r="D60" s="139"/>
      <c r="E60" s="195"/>
      <c r="F60" s="195"/>
      <c r="G60" s="203"/>
      <c r="H60" s="203"/>
      <c r="I60" s="139"/>
      <c r="J60" s="140"/>
    </row>
    <row r="61" spans="1:10" x14ac:dyDescent="0.25">
      <c r="A61" s="150" t="s">
        <v>466</v>
      </c>
      <c r="B61" s="151"/>
      <c r="C61" s="151"/>
      <c r="D61" s="151"/>
      <c r="E61" s="150" t="s">
        <v>467</v>
      </c>
      <c r="F61" s="151"/>
      <c r="G61" s="151"/>
      <c r="H61" s="151"/>
      <c r="I61" s="152"/>
      <c r="J61" s="135">
        <v>984359</v>
      </c>
    </row>
    <row r="62" spans="1:10" x14ac:dyDescent="0.25">
      <c r="A62" s="137"/>
      <c r="B62" s="138"/>
      <c r="C62" s="138"/>
      <c r="D62" s="139"/>
      <c r="E62" s="195"/>
      <c r="F62" s="195"/>
      <c r="G62" s="203"/>
      <c r="H62" s="203"/>
      <c r="I62" s="139"/>
      <c r="J62" s="140"/>
    </row>
    <row r="63" spans="1:10" x14ac:dyDescent="0.25">
      <c r="A63" s="150" t="s">
        <v>468</v>
      </c>
      <c r="B63" s="151"/>
      <c r="C63" s="151"/>
      <c r="D63" s="151"/>
      <c r="E63" s="150" t="s">
        <v>467</v>
      </c>
      <c r="F63" s="151"/>
      <c r="G63" s="151"/>
      <c r="H63" s="151"/>
      <c r="I63" s="152"/>
      <c r="J63" s="135">
        <v>687716</v>
      </c>
    </row>
    <row r="64" spans="1:10" x14ac:dyDescent="0.25">
      <c r="A64" s="137"/>
      <c r="B64" s="138"/>
      <c r="C64" s="138"/>
      <c r="D64" s="139"/>
      <c r="E64" s="195"/>
      <c r="F64" s="195"/>
      <c r="G64" s="203"/>
      <c r="H64" s="203"/>
      <c r="I64" s="139"/>
      <c r="J64" s="140"/>
    </row>
    <row r="65" spans="1:10" x14ac:dyDescent="0.25">
      <c r="A65" s="150" t="s">
        <v>469</v>
      </c>
      <c r="B65" s="151"/>
      <c r="C65" s="151"/>
      <c r="D65" s="151"/>
      <c r="E65" s="150" t="s">
        <v>467</v>
      </c>
      <c r="F65" s="151"/>
      <c r="G65" s="151"/>
      <c r="H65" s="151"/>
      <c r="I65" s="152"/>
      <c r="J65" s="135" t="s">
        <v>470</v>
      </c>
    </row>
    <row r="66" spans="1:10" x14ac:dyDescent="0.25">
      <c r="A66" s="137"/>
      <c r="B66" s="138"/>
      <c r="C66" s="138"/>
      <c r="D66" s="139"/>
      <c r="E66" s="195"/>
      <c r="F66" s="195"/>
      <c r="G66" s="203"/>
      <c r="H66" s="203"/>
      <c r="I66" s="139"/>
      <c r="J66" s="140"/>
    </row>
    <row r="67" spans="1:10" x14ac:dyDescent="0.25">
      <c r="A67" s="150" t="s">
        <v>471</v>
      </c>
      <c r="B67" s="151"/>
      <c r="C67" s="151"/>
      <c r="D67" s="151"/>
      <c r="E67" s="150" t="s">
        <v>467</v>
      </c>
      <c r="F67" s="151"/>
      <c r="G67" s="151"/>
      <c r="H67" s="151"/>
      <c r="I67" s="152"/>
      <c r="J67" s="135">
        <v>927293</v>
      </c>
    </row>
    <row r="68" spans="1:10" x14ac:dyDescent="0.25">
      <c r="A68" s="137"/>
      <c r="B68" s="138"/>
      <c r="C68" s="138"/>
      <c r="D68" s="139"/>
      <c r="E68" s="195"/>
      <c r="F68" s="195"/>
      <c r="G68" s="203"/>
      <c r="H68" s="203"/>
      <c r="I68" s="139"/>
      <c r="J68" s="140"/>
    </row>
    <row r="69" spans="1:10" x14ac:dyDescent="0.25">
      <c r="A69" s="150" t="s">
        <v>472</v>
      </c>
      <c r="B69" s="151"/>
      <c r="C69" s="151"/>
      <c r="D69" s="151"/>
      <c r="E69" s="150" t="s">
        <v>587</v>
      </c>
      <c r="F69" s="151"/>
      <c r="G69" s="151"/>
      <c r="H69" s="151"/>
      <c r="I69" s="152"/>
      <c r="J69" s="135">
        <v>5288339</v>
      </c>
    </row>
    <row r="70" spans="1:10" x14ac:dyDescent="0.25">
      <c r="A70" s="137"/>
      <c r="B70" s="138"/>
      <c r="C70" s="138"/>
      <c r="D70" s="139"/>
      <c r="E70" s="195"/>
      <c r="F70" s="195"/>
      <c r="G70" s="203"/>
      <c r="H70" s="203"/>
      <c r="I70" s="139"/>
      <c r="J70" s="140"/>
    </row>
    <row r="71" spans="1:10" x14ac:dyDescent="0.25">
      <c r="A71" s="150" t="s">
        <v>473</v>
      </c>
      <c r="B71" s="151"/>
      <c r="C71" s="151"/>
      <c r="D71" s="151"/>
      <c r="E71" s="150" t="s">
        <v>474</v>
      </c>
      <c r="F71" s="151"/>
      <c r="G71" s="151"/>
      <c r="H71" s="151"/>
      <c r="I71" s="152"/>
      <c r="J71" s="135" t="s">
        <v>475</v>
      </c>
    </row>
    <row r="72" spans="1:10" x14ac:dyDescent="0.25">
      <c r="A72" s="137"/>
      <c r="B72" s="138"/>
      <c r="C72" s="138"/>
      <c r="D72" s="139"/>
      <c r="E72" s="195"/>
      <c r="F72" s="195"/>
      <c r="G72" s="203"/>
      <c r="H72" s="203"/>
      <c r="I72" s="139"/>
      <c r="J72" s="140"/>
    </row>
    <row r="73" spans="1:10" x14ac:dyDescent="0.25">
      <c r="A73" s="150" t="s">
        <v>476</v>
      </c>
      <c r="B73" s="151"/>
      <c r="C73" s="151"/>
      <c r="D73" s="151"/>
      <c r="E73" s="150" t="s">
        <v>477</v>
      </c>
      <c r="F73" s="151"/>
      <c r="G73" s="151"/>
      <c r="H73" s="151"/>
      <c r="I73" s="152"/>
      <c r="J73" s="135">
        <v>5323859</v>
      </c>
    </row>
    <row r="74" spans="1:10" x14ac:dyDescent="0.25">
      <c r="A74" s="137"/>
      <c r="B74" s="138"/>
      <c r="C74" s="138"/>
      <c r="D74" s="139"/>
      <c r="E74" s="195"/>
      <c r="F74" s="195"/>
      <c r="G74" s="203"/>
      <c r="H74" s="203"/>
      <c r="I74" s="139"/>
      <c r="J74" s="140"/>
    </row>
    <row r="75" spans="1:10" x14ac:dyDescent="0.25">
      <c r="A75" s="150" t="s">
        <v>478</v>
      </c>
      <c r="B75" s="151"/>
      <c r="C75" s="151"/>
      <c r="D75" s="151"/>
      <c r="E75" s="150" t="s">
        <v>589</v>
      </c>
      <c r="F75" s="151"/>
      <c r="G75" s="151"/>
      <c r="H75" s="151"/>
      <c r="I75" s="152"/>
      <c r="J75" s="135" t="s">
        <v>479</v>
      </c>
    </row>
    <row r="76" spans="1:10" x14ac:dyDescent="0.25">
      <c r="A76" s="137"/>
      <c r="B76" s="138"/>
      <c r="C76" s="138"/>
      <c r="D76" s="139"/>
      <c r="E76" s="195"/>
      <c r="F76" s="195"/>
      <c r="G76" s="203"/>
      <c r="H76" s="203"/>
      <c r="I76" s="139"/>
      <c r="J76" s="140"/>
    </row>
    <row r="77" spans="1:10" x14ac:dyDescent="0.25">
      <c r="A77" s="150" t="s">
        <v>480</v>
      </c>
      <c r="B77" s="151"/>
      <c r="C77" s="151"/>
      <c r="D77" s="151"/>
      <c r="E77" s="150" t="s">
        <v>481</v>
      </c>
      <c r="F77" s="151"/>
      <c r="G77" s="151"/>
      <c r="H77" s="151"/>
      <c r="I77" s="152"/>
      <c r="J77" s="135" t="s">
        <v>482</v>
      </c>
    </row>
    <row r="78" spans="1:10" x14ac:dyDescent="0.25">
      <c r="A78" s="137"/>
      <c r="B78" s="138"/>
      <c r="C78" s="138"/>
      <c r="D78" s="139"/>
      <c r="E78" s="195"/>
      <c r="F78" s="195"/>
      <c r="G78" s="203"/>
      <c r="H78" s="203"/>
      <c r="I78" s="139"/>
      <c r="J78" s="140"/>
    </row>
    <row r="79" spans="1:10" x14ac:dyDescent="0.25">
      <c r="A79" s="150" t="s">
        <v>483</v>
      </c>
      <c r="B79" s="151"/>
      <c r="C79" s="151"/>
      <c r="D79" s="151"/>
      <c r="E79" s="150" t="s">
        <v>587</v>
      </c>
      <c r="F79" s="151"/>
      <c r="G79" s="151"/>
      <c r="H79" s="151"/>
      <c r="I79" s="152"/>
      <c r="J79" s="135">
        <v>81343542</v>
      </c>
    </row>
    <row r="80" spans="1:10" x14ac:dyDescent="0.25">
      <c r="A80" s="137"/>
      <c r="B80" s="138"/>
      <c r="C80" s="138"/>
      <c r="D80" s="139"/>
      <c r="E80" s="195"/>
      <c r="F80" s="195"/>
      <c r="G80" s="203"/>
      <c r="H80" s="203"/>
      <c r="I80" s="139"/>
      <c r="J80" s="140"/>
    </row>
    <row r="81" spans="1:10" x14ac:dyDescent="0.25">
      <c r="A81" s="150" t="s">
        <v>484</v>
      </c>
      <c r="B81" s="151"/>
      <c r="C81" s="151"/>
      <c r="D81" s="151"/>
      <c r="E81" s="150" t="s">
        <v>587</v>
      </c>
      <c r="F81" s="151"/>
      <c r="G81" s="151"/>
      <c r="H81" s="151"/>
      <c r="I81" s="152"/>
      <c r="J81" s="135">
        <v>81343559</v>
      </c>
    </row>
    <row r="82" spans="1:10" x14ac:dyDescent="0.25">
      <c r="A82" s="137"/>
      <c r="B82" s="138"/>
      <c r="C82" s="138"/>
      <c r="D82" s="139"/>
      <c r="E82" s="195"/>
      <c r="F82" s="195"/>
      <c r="G82" s="203"/>
      <c r="H82" s="203"/>
      <c r="I82" s="139"/>
      <c r="J82" s="140"/>
    </row>
    <row r="83" spans="1:10" x14ac:dyDescent="0.25">
      <c r="A83" s="150" t="s">
        <v>485</v>
      </c>
      <c r="B83" s="151"/>
      <c r="C83" s="151"/>
      <c r="D83" s="151"/>
      <c r="E83" s="150" t="s">
        <v>587</v>
      </c>
      <c r="F83" s="151"/>
      <c r="G83" s="151"/>
      <c r="H83" s="151"/>
      <c r="I83" s="152"/>
      <c r="J83" s="135">
        <v>81343567</v>
      </c>
    </row>
    <row r="84" spans="1:10" x14ac:dyDescent="0.25">
      <c r="A84" s="137"/>
      <c r="B84" s="138"/>
      <c r="C84" s="138"/>
      <c r="D84" s="139"/>
      <c r="E84" s="195"/>
      <c r="F84" s="195"/>
      <c r="G84" s="203"/>
      <c r="H84" s="203"/>
      <c r="I84" s="139"/>
      <c r="J84" s="140"/>
    </row>
    <row r="85" spans="1:10" x14ac:dyDescent="0.25">
      <c r="A85" s="150" t="s">
        <v>486</v>
      </c>
      <c r="B85" s="151"/>
      <c r="C85" s="151"/>
      <c r="D85" s="151"/>
      <c r="E85" s="150" t="s">
        <v>588</v>
      </c>
      <c r="F85" s="151"/>
      <c r="G85" s="151"/>
      <c r="H85" s="151"/>
      <c r="I85" s="152"/>
      <c r="J85" s="135">
        <v>80568105</v>
      </c>
    </row>
    <row r="86" spans="1:10" x14ac:dyDescent="0.25">
      <c r="A86" s="137"/>
      <c r="B86" s="138"/>
      <c r="C86" s="138"/>
      <c r="D86" s="139"/>
      <c r="E86" s="195"/>
      <c r="F86" s="195"/>
      <c r="G86" s="203"/>
      <c r="H86" s="203"/>
      <c r="I86" s="139"/>
      <c r="J86" s="140"/>
    </row>
    <row r="87" spans="1:10" x14ac:dyDescent="0.25">
      <c r="A87" s="150" t="s">
        <v>487</v>
      </c>
      <c r="B87" s="151"/>
      <c r="C87" s="151"/>
      <c r="D87" s="151"/>
      <c r="E87" s="150" t="s">
        <v>588</v>
      </c>
      <c r="F87" s="151"/>
      <c r="G87" s="151"/>
      <c r="H87" s="151"/>
      <c r="I87" s="152"/>
      <c r="J87" s="135">
        <v>81348048</v>
      </c>
    </row>
    <row r="88" spans="1:10" x14ac:dyDescent="0.25">
      <c r="A88" s="137"/>
      <c r="B88" s="138"/>
      <c r="C88" s="138"/>
      <c r="D88" s="139"/>
      <c r="E88" s="195"/>
      <c r="F88" s="195"/>
      <c r="G88" s="203"/>
      <c r="H88" s="203"/>
      <c r="I88" s="139"/>
      <c r="J88" s="140"/>
    </row>
    <row r="89" spans="1:10" x14ac:dyDescent="0.25">
      <c r="A89" s="150" t="s">
        <v>570</v>
      </c>
      <c r="B89" s="151"/>
      <c r="C89" s="151"/>
      <c r="D89" s="151"/>
      <c r="E89" s="150" t="s">
        <v>488</v>
      </c>
      <c r="F89" s="151"/>
      <c r="G89" s="151"/>
      <c r="H89" s="151"/>
      <c r="I89" s="152"/>
      <c r="J89" s="135">
        <v>405483007</v>
      </c>
    </row>
    <row r="90" spans="1:10" x14ac:dyDescent="0.25">
      <c r="A90" s="137"/>
      <c r="B90" s="138"/>
      <c r="C90" s="138"/>
      <c r="D90" s="139"/>
      <c r="E90" s="195"/>
      <c r="F90" s="195"/>
      <c r="G90" s="203"/>
      <c r="H90" s="203"/>
      <c r="I90" s="139"/>
      <c r="J90" s="140"/>
    </row>
    <row r="91" spans="1:10" x14ac:dyDescent="0.25">
      <c r="A91" s="150" t="s">
        <v>489</v>
      </c>
      <c r="B91" s="151"/>
      <c r="C91" s="151"/>
      <c r="D91" s="151"/>
      <c r="E91" s="199" t="s">
        <v>590</v>
      </c>
      <c r="F91" s="200"/>
      <c r="G91" s="200"/>
      <c r="H91" s="200"/>
      <c r="I91" s="201"/>
      <c r="J91" s="135" t="s">
        <v>490</v>
      </c>
    </row>
    <row r="92" spans="1:10" x14ac:dyDescent="0.25">
      <c r="A92" s="137"/>
      <c r="B92" s="138"/>
      <c r="C92" s="138"/>
      <c r="D92" s="139"/>
      <c r="E92" s="195"/>
      <c r="F92" s="195"/>
      <c r="G92" s="203"/>
      <c r="H92" s="203"/>
      <c r="I92" s="139"/>
      <c r="J92" s="140"/>
    </row>
    <row r="93" spans="1:10" x14ac:dyDescent="0.25">
      <c r="A93" s="150" t="s">
        <v>596</v>
      </c>
      <c r="B93" s="151"/>
      <c r="C93" s="151"/>
      <c r="D93" s="151"/>
      <c r="E93" s="199" t="s">
        <v>597</v>
      </c>
      <c r="F93" s="200"/>
      <c r="G93" s="200"/>
      <c r="H93" s="200"/>
      <c r="I93" s="201"/>
      <c r="J93" s="135">
        <v>7795475</v>
      </c>
    </row>
    <row r="94" spans="1:10" x14ac:dyDescent="0.25">
      <c r="A94" s="137"/>
      <c r="B94" s="138"/>
      <c r="C94" s="138"/>
      <c r="D94" s="139"/>
      <c r="E94" s="195"/>
      <c r="F94" s="195"/>
      <c r="G94" s="203"/>
      <c r="H94" s="203"/>
      <c r="I94" s="139"/>
      <c r="J94" s="140"/>
    </row>
    <row r="95" spans="1:10" x14ac:dyDescent="0.25">
      <c r="A95" s="150" t="s">
        <v>586</v>
      </c>
      <c r="B95" s="151"/>
      <c r="C95" s="151"/>
      <c r="D95" s="151"/>
      <c r="E95" s="199" t="s">
        <v>590</v>
      </c>
      <c r="F95" s="200"/>
      <c r="G95" s="200"/>
      <c r="H95" s="200"/>
      <c r="I95" s="201"/>
      <c r="J95" s="135" t="s">
        <v>491</v>
      </c>
    </row>
    <row r="96" spans="1:10" x14ac:dyDescent="0.25">
      <c r="A96" s="137"/>
      <c r="B96" s="138"/>
      <c r="C96" s="138"/>
      <c r="D96" s="139"/>
      <c r="E96" s="195"/>
      <c r="F96" s="195"/>
      <c r="G96" s="203"/>
      <c r="H96" s="203"/>
      <c r="I96" s="139"/>
      <c r="J96" s="140"/>
    </row>
    <row r="97" spans="1:10" x14ac:dyDescent="0.25">
      <c r="A97" s="150" t="s">
        <v>571</v>
      </c>
      <c r="B97" s="151"/>
      <c r="C97" s="151"/>
      <c r="D97" s="151"/>
      <c r="E97" s="199" t="s">
        <v>590</v>
      </c>
      <c r="F97" s="200"/>
      <c r="G97" s="200"/>
      <c r="H97" s="200"/>
      <c r="I97" s="201"/>
      <c r="J97" s="135" t="s">
        <v>492</v>
      </c>
    </row>
    <row r="98" spans="1:10" x14ac:dyDescent="0.25">
      <c r="A98" s="137"/>
      <c r="B98" s="138"/>
      <c r="C98" s="138"/>
      <c r="D98" s="139"/>
      <c r="E98" s="224"/>
      <c r="F98" s="224"/>
      <c r="G98" s="225"/>
      <c r="H98" s="225"/>
      <c r="I98" s="144"/>
      <c r="J98" s="145"/>
    </row>
    <row r="99" spans="1:10" x14ac:dyDescent="0.25">
      <c r="A99" s="150" t="s">
        <v>573</v>
      </c>
      <c r="B99" s="151"/>
      <c r="C99" s="151"/>
      <c r="D99" s="151"/>
      <c r="E99" s="150" t="s">
        <v>493</v>
      </c>
      <c r="F99" s="151"/>
      <c r="G99" s="151"/>
      <c r="H99" s="151"/>
      <c r="I99" s="152"/>
      <c r="J99" s="135" t="s">
        <v>494</v>
      </c>
    </row>
    <row r="100" spans="1:10" x14ac:dyDescent="0.25">
      <c r="A100" s="137"/>
      <c r="B100" s="138"/>
      <c r="C100" s="138"/>
      <c r="D100" s="139"/>
      <c r="E100" s="224"/>
      <c r="F100" s="224"/>
      <c r="G100" s="225"/>
      <c r="H100" s="225"/>
      <c r="I100" s="144"/>
      <c r="J100" s="145"/>
    </row>
    <row r="101" spans="1:10" x14ac:dyDescent="0.25">
      <c r="A101" s="150" t="s">
        <v>572</v>
      </c>
      <c r="B101" s="151"/>
      <c r="C101" s="151"/>
      <c r="D101" s="151"/>
      <c r="E101" s="150" t="s">
        <v>495</v>
      </c>
      <c r="F101" s="151"/>
      <c r="G101" s="151"/>
      <c r="H101" s="151"/>
      <c r="I101" s="152"/>
      <c r="J101" s="135" t="s">
        <v>496</v>
      </c>
    </row>
    <row r="102" spans="1:10" x14ac:dyDescent="0.25">
      <c r="A102" s="146"/>
      <c r="B102" s="147"/>
      <c r="C102" s="147"/>
      <c r="D102" s="144"/>
      <c r="E102" s="224"/>
      <c r="F102" s="224"/>
      <c r="G102" s="225"/>
      <c r="H102" s="225"/>
      <c r="I102" s="144"/>
      <c r="J102" s="145"/>
    </row>
    <row r="103" spans="1:10" x14ac:dyDescent="0.25">
      <c r="A103" s="150" t="s">
        <v>574</v>
      </c>
      <c r="B103" s="151"/>
      <c r="C103" s="151"/>
      <c r="D103" s="151"/>
      <c r="E103" s="150" t="s">
        <v>497</v>
      </c>
      <c r="F103" s="151"/>
      <c r="G103" s="151"/>
      <c r="H103" s="151"/>
      <c r="I103" s="152"/>
      <c r="J103" s="135" t="s">
        <v>498</v>
      </c>
    </row>
    <row r="104" spans="1:10" x14ac:dyDescent="0.25">
      <c r="A104" s="137"/>
      <c r="B104" s="138"/>
      <c r="C104" s="138"/>
      <c r="D104" s="139"/>
      <c r="E104" s="224"/>
      <c r="F104" s="224"/>
      <c r="G104" s="225"/>
      <c r="H104" s="225"/>
      <c r="I104" s="144"/>
      <c r="J104" s="145"/>
    </row>
    <row r="105" spans="1:10" x14ac:dyDescent="0.25">
      <c r="A105" s="150" t="s">
        <v>575</v>
      </c>
      <c r="B105" s="151"/>
      <c r="C105" s="151"/>
      <c r="D105" s="151"/>
      <c r="E105" s="150" t="s">
        <v>499</v>
      </c>
      <c r="F105" s="151"/>
      <c r="G105" s="151"/>
      <c r="H105" s="151"/>
      <c r="I105" s="152"/>
      <c r="J105" s="135" t="s">
        <v>500</v>
      </c>
    </row>
    <row r="106" spans="1:10" x14ac:dyDescent="0.25">
      <c r="A106" s="137"/>
      <c r="B106" s="138"/>
      <c r="C106" s="138"/>
      <c r="D106" s="139"/>
      <c r="E106" s="224"/>
      <c r="F106" s="224"/>
      <c r="G106" s="225"/>
      <c r="H106" s="225"/>
      <c r="I106" s="144"/>
      <c r="J106" s="145"/>
    </row>
    <row r="107" spans="1:10" x14ac:dyDescent="0.25">
      <c r="A107" s="150" t="s">
        <v>584</v>
      </c>
      <c r="B107" s="151"/>
      <c r="C107" s="151"/>
      <c r="D107" s="151"/>
      <c r="E107" s="199" t="s">
        <v>590</v>
      </c>
      <c r="F107" s="200"/>
      <c r="G107" s="200"/>
      <c r="H107" s="200"/>
      <c r="I107" s="201"/>
      <c r="J107" s="135" t="s">
        <v>501</v>
      </c>
    </row>
    <row r="108" spans="1:10" x14ac:dyDescent="0.25">
      <c r="A108" s="137"/>
      <c r="B108" s="138"/>
      <c r="C108" s="138"/>
      <c r="D108" s="139"/>
      <c r="E108" s="224"/>
      <c r="F108" s="224"/>
      <c r="G108" s="225"/>
      <c r="H108" s="225"/>
      <c r="I108" s="144"/>
      <c r="J108" s="145"/>
    </row>
    <row r="109" spans="1:10" x14ac:dyDescent="0.25">
      <c r="A109" s="150" t="s">
        <v>502</v>
      </c>
      <c r="B109" s="151"/>
      <c r="C109" s="151"/>
      <c r="D109" s="151"/>
      <c r="E109" s="199" t="s">
        <v>590</v>
      </c>
      <c r="F109" s="200"/>
      <c r="G109" s="200"/>
      <c r="H109" s="200"/>
      <c r="I109" s="201"/>
      <c r="J109" s="135" t="s">
        <v>503</v>
      </c>
    </row>
    <row r="110" spans="1:10" x14ac:dyDescent="0.25">
      <c r="A110" s="137"/>
      <c r="B110" s="138"/>
      <c r="C110" s="138"/>
      <c r="D110" s="139"/>
      <c r="E110" s="224"/>
      <c r="F110" s="224"/>
      <c r="G110" s="225"/>
      <c r="H110" s="225"/>
      <c r="I110" s="144"/>
      <c r="J110" s="145"/>
    </row>
    <row r="111" spans="1:10" x14ac:dyDescent="0.25">
      <c r="A111" s="150" t="s">
        <v>576</v>
      </c>
      <c r="B111" s="151"/>
      <c r="C111" s="151"/>
      <c r="D111" s="151"/>
      <c r="E111" s="150" t="s">
        <v>504</v>
      </c>
      <c r="F111" s="151"/>
      <c r="G111" s="151"/>
      <c r="H111" s="151"/>
      <c r="I111" s="152"/>
      <c r="J111" s="135" t="s">
        <v>505</v>
      </c>
    </row>
    <row r="112" spans="1:10" x14ac:dyDescent="0.25">
      <c r="A112" s="137"/>
      <c r="B112" s="138"/>
      <c r="C112" s="138"/>
      <c r="D112" s="139"/>
      <c r="E112" s="224"/>
      <c r="F112" s="224"/>
      <c r="G112" s="225"/>
      <c r="H112" s="225"/>
      <c r="I112" s="144"/>
      <c r="J112" s="145"/>
    </row>
    <row r="113" spans="1:10" x14ac:dyDescent="0.25">
      <c r="A113" s="150" t="s">
        <v>577</v>
      </c>
      <c r="B113" s="151"/>
      <c r="C113" s="151"/>
      <c r="D113" s="151"/>
      <c r="E113" s="199" t="s">
        <v>590</v>
      </c>
      <c r="F113" s="200"/>
      <c r="G113" s="200"/>
      <c r="H113" s="200"/>
      <c r="I113" s="201"/>
      <c r="J113" s="135" t="s">
        <v>506</v>
      </c>
    </row>
    <row r="114" spans="1:10" x14ac:dyDescent="0.25">
      <c r="A114" s="146"/>
      <c r="B114" s="147"/>
      <c r="C114" s="147"/>
      <c r="D114" s="144"/>
      <c r="E114" s="224"/>
      <c r="F114" s="224"/>
      <c r="G114" s="225"/>
      <c r="H114" s="225"/>
      <c r="I114" s="144"/>
      <c r="J114" s="145"/>
    </row>
    <row r="115" spans="1:10" x14ac:dyDescent="0.25">
      <c r="A115" s="150" t="s">
        <v>578</v>
      </c>
      <c r="B115" s="151"/>
      <c r="C115" s="151"/>
      <c r="D115" s="151"/>
      <c r="E115" s="150" t="s">
        <v>591</v>
      </c>
      <c r="F115" s="151"/>
      <c r="G115" s="151"/>
      <c r="H115" s="151"/>
      <c r="I115" s="152"/>
      <c r="J115" s="135" t="s">
        <v>507</v>
      </c>
    </row>
    <row r="116" spans="1:10" x14ac:dyDescent="0.25">
      <c r="A116" s="137"/>
      <c r="B116" s="138"/>
      <c r="C116" s="138"/>
      <c r="D116" s="139"/>
      <c r="E116" s="224"/>
      <c r="F116" s="224"/>
      <c r="G116" s="225"/>
      <c r="H116" s="225"/>
      <c r="I116" s="144"/>
      <c r="J116" s="145"/>
    </row>
    <row r="117" spans="1:10" x14ac:dyDescent="0.25">
      <c r="A117" s="150" t="s">
        <v>579</v>
      </c>
      <c r="B117" s="151"/>
      <c r="C117" s="151"/>
      <c r="D117" s="151"/>
      <c r="E117" s="150" t="s">
        <v>508</v>
      </c>
      <c r="F117" s="151"/>
      <c r="G117" s="151"/>
      <c r="H117" s="151"/>
      <c r="I117" s="152"/>
      <c r="J117" s="135" t="s">
        <v>509</v>
      </c>
    </row>
    <row r="118" spans="1:10" x14ac:dyDescent="0.25">
      <c r="A118" s="137"/>
      <c r="B118" s="138"/>
      <c r="C118" s="138"/>
      <c r="D118" s="139"/>
      <c r="E118" s="224"/>
      <c r="F118" s="224"/>
      <c r="G118" s="225"/>
      <c r="H118" s="225"/>
      <c r="I118" s="144"/>
      <c r="J118" s="145"/>
    </row>
    <row r="119" spans="1:10" x14ac:dyDescent="0.25">
      <c r="A119" s="150" t="s">
        <v>580</v>
      </c>
      <c r="B119" s="151"/>
      <c r="C119" s="151"/>
      <c r="D119" s="151"/>
      <c r="E119" s="150" t="s">
        <v>510</v>
      </c>
      <c r="F119" s="151"/>
      <c r="G119" s="151"/>
      <c r="H119" s="151"/>
      <c r="I119" s="152"/>
      <c r="J119" s="135" t="s">
        <v>511</v>
      </c>
    </row>
    <row r="120" spans="1:10" x14ac:dyDescent="0.25">
      <c r="A120" s="137"/>
      <c r="B120" s="138"/>
      <c r="C120" s="138"/>
      <c r="D120" s="139"/>
      <c r="E120" s="224"/>
      <c r="F120" s="224"/>
      <c r="G120" s="225"/>
      <c r="H120" s="225"/>
      <c r="I120" s="144"/>
      <c r="J120" s="145"/>
    </row>
    <row r="121" spans="1:10" x14ac:dyDescent="0.25">
      <c r="A121" s="150" t="s">
        <v>585</v>
      </c>
      <c r="B121" s="151"/>
      <c r="C121" s="151"/>
      <c r="D121" s="151"/>
      <c r="E121" s="150" t="s">
        <v>512</v>
      </c>
      <c r="F121" s="151"/>
      <c r="G121" s="151"/>
      <c r="H121" s="151"/>
      <c r="I121" s="152"/>
      <c r="J121" s="135" t="s">
        <v>513</v>
      </c>
    </row>
    <row r="122" spans="1:10" x14ac:dyDescent="0.25">
      <c r="A122" s="137"/>
      <c r="B122" s="138"/>
      <c r="C122" s="138"/>
      <c r="D122" s="139"/>
      <c r="E122" s="224"/>
      <c r="F122" s="224"/>
      <c r="G122" s="225"/>
      <c r="H122" s="225"/>
      <c r="I122" s="144"/>
      <c r="J122" s="145"/>
    </row>
    <row r="123" spans="1:10" x14ac:dyDescent="0.25">
      <c r="A123" s="150" t="s">
        <v>581</v>
      </c>
      <c r="B123" s="151"/>
      <c r="C123" s="151"/>
      <c r="D123" s="151"/>
      <c r="E123" s="150" t="s">
        <v>514</v>
      </c>
      <c r="F123" s="151"/>
      <c r="G123" s="151"/>
      <c r="H123" s="151"/>
      <c r="I123" s="152"/>
      <c r="J123" s="135">
        <v>24842680</v>
      </c>
    </row>
    <row r="124" spans="1:10" x14ac:dyDescent="0.25">
      <c r="A124" s="137"/>
      <c r="B124" s="138"/>
      <c r="C124" s="138"/>
      <c r="D124" s="139"/>
      <c r="E124" s="224"/>
      <c r="F124" s="224"/>
      <c r="G124" s="225"/>
      <c r="H124" s="225"/>
      <c r="I124" s="144"/>
      <c r="J124" s="145"/>
    </row>
    <row r="125" spans="1:10" x14ac:dyDescent="0.25">
      <c r="A125" s="150" t="s">
        <v>582</v>
      </c>
      <c r="B125" s="151"/>
      <c r="C125" s="151"/>
      <c r="D125" s="151"/>
      <c r="E125" s="150" t="s">
        <v>515</v>
      </c>
      <c r="F125" s="151"/>
      <c r="G125" s="151"/>
      <c r="H125" s="151"/>
      <c r="I125" s="152"/>
      <c r="J125" s="135" t="s">
        <v>516</v>
      </c>
    </row>
    <row r="126" spans="1:10" x14ac:dyDescent="0.25">
      <c r="A126" s="146"/>
      <c r="B126" s="147"/>
      <c r="C126" s="147"/>
      <c r="D126" s="144"/>
      <c r="E126" s="224"/>
      <c r="F126" s="224"/>
      <c r="G126" s="225"/>
      <c r="H126" s="225"/>
      <c r="I126" s="144"/>
      <c r="J126" s="145"/>
    </row>
    <row r="127" spans="1:10" x14ac:dyDescent="0.25">
      <c r="A127" s="150" t="s">
        <v>517</v>
      </c>
      <c r="B127" s="151"/>
      <c r="C127" s="151"/>
      <c r="D127" s="151"/>
      <c r="E127" s="150" t="s">
        <v>592</v>
      </c>
      <c r="F127" s="151"/>
      <c r="G127" s="151"/>
      <c r="H127" s="151"/>
      <c r="I127" s="152"/>
      <c r="J127" s="135">
        <v>46271350</v>
      </c>
    </row>
    <row r="128" spans="1:10" x14ac:dyDescent="0.25">
      <c r="A128" s="146"/>
      <c r="B128" s="147"/>
      <c r="C128" s="147"/>
      <c r="D128" s="144"/>
      <c r="E128" s="224"/>
      <c r="F128" s="224"/>
      <c r="G128" s="225"/>
      <c r="H128" s="225"/>
      <c r="I128" s="144"/>
      <c r="J128" s="145"/>
    </row>
    <row r="129" spans="1:10" x14ac:dyDescent="0.25">
      <c r="A129" s="150" t="s">
        <v>560</v>
      </c>
      <c r="B129" s="151"/>
      <c r="C129" s="151"/>
      <c r="D129" s="151"/>
      <c r="E129" s="150" t="s">
        <v>593</v>
      </c>
      <c r="F129" s="151"/>
      <c r="G129" s="151"/>
      <c r="H129" s="151"/>
      <c r="I129" s="152"/>
      <c r="J129" s="135">
        <v>6137300000</v>
      </c>
    </row>
    <row r="130" spans="1:10" x14ac:dyDescent="0.25">
      <c r="A130" s="146"/>
      <c r="B130" s="147"/>
      <c r="C130" s="147"/>
      <c r="D130" s="144"/>
      <c r="E130" s="142"/>
      <c r="F130" s="142"/>
      <c r="G130" s="143"/>
      <c r="H130" s="143"/>
      <c r="I130" s="144"/>
      <c r="J130" s="145"/>
    </row>
    <row r="131" spans="1:10" x14ac:dyDescent="0.25">
      <c r="A131" s="126" t="s">
        <v>518</v>
      </c>
      <c r="B131" s="127"/>
      <c r="C131" s="127"/>
      <c r="D131" s="127"/>
      <c r="E131" s="150" t="s">
        <v>588</v>
      </c>
      <c r="F131" s="151"/>
      <c r="G131" s="151"/>
      <c r="H131" s="151"/>
      <c r="I131" s="152"/>
      <c r="J131" s="135" t="s">
        <v>520</v>
      </c>
    </row>
    <row r="132" spans="1:10" x14ac:dyDescent="0.25">
      <c r="A132" s="146"/>
      <c r="B132" s="147"/>
      <c r="C132" s="147"/>
      <c r="D132" s="144"/>
      <c r="E132" s="142"/>
      <c r="F132" s="142"/>
      <c r="G132" s="143"/>
      <c r="H132" s="143"/>
      <c r="I132" s="144"/>
      <c r="J132" s="145"/>
    </row>
    <row r="133" spans="1:10" x14ac:dyDescent="0.25">
      <c r="A133" s="150" t="s">
        <v>583</v>
      </c>
      <c r="B133" s="151"/>
      <c r="C133" s="151"/>
      <c r="D133" s="151"/>
      <c r="E133" s="150" t="s">
        <v>588</v>
      </c>
      <c r="F133" s="151"/>
      <c r="G133" s="151"/>
      <c r="H133" s="151"/>
      <c r="I133" s="152"/>
      <c r="J133" s="135" t="s">
        <v>521</v>
      </c>
    </row>
    <row r="134" spans="1:10" x14ac:dyDescent="0.25">
      <c r="A134" s="146"/>
      <c r="B134" s="147"/>
      <c r="C134" s="147"/>
      <c r="D134" s="144"/>
      <c r="E134" s="142"/>
      <c r="F134" s="142"/>
      <c r="G134" s="143"/>
      <c r="H134" s="143"/>
      <c r="I134" s="144"/>
      <c r="J134" s="145"/>
    </row>
    <row r="135" spans="1:10" x14ac:dyDescent="0.25">
      <c r="A135" s="126" t="s">
        <v>522</v>
      </c>
      <c r="B135" s="127"/>
      <c r="C135" s="127"/>
      <c r="D135" s="127"/>
      <c r="E135" s="126" t="s">
        <v>523</v>
      </c>
      <c r="F135" s="127"/>
      <c r="G135" s="127"/>
      <c r="H135" s="127"/>
      <c r="I135" s="128"/>
      <c r="J135" s="135" t="s">
        <v>524</v>
      </c>
    </row>
    <row r="136" spans="1:10" x14ac:dyDescent="0.25">
      <c r="A136" s="146"/>
      <c r="B136" s="147"/>
      <c r="C136" s="147"/>
      <c r="D136" s="144"/>
      <c r="E136" s="142"/>
      <c r="F136" s="142"/>
      <c r="G136" s="143"/>
      <c r="H136" s="143"/>
      <c r="I136" s="144"/>
      <c r="J136" s="145"/>
    </row>
    <row r="137" spans="1:10" x14ac:dyDescent="0.25">
      <c r="A137" s="126" t="s">
        <v>525</v>
      </c>
      <c r="B137" s="127"/>
      <c r="C137" s="127"/>
      <c r="D137" s="127"/>
      <c r="E137" s="126" t="s">
        <v>594</v>
      </c>
      <c r="F137" s="127"/>
      <c r="G137" s="127"/>
      <c r="H137" s="127"/>
      <c r="I137" s="128"/>
      <c r="J137" s="135" t="s">
        <v>526</v>
      </c>
    </row>
    <row r="138" spans="1:10" x14ac:dyDescent="0.25">
      <c r="A138" s="118"/>
      <c r="B138" s="110"/>
      <c r="C138" s="110"/>
      <c r="D138" s="104"/>
      <c r="E138" s="171"/>
      <c r="F138" s="171"/>
      <c r="G138" s="202"/>
      <c r="H138" s="202"/>
      <c r="I138" s="104"/>
      <c r="J138" s="119" t="s">
        <v>340</v>
      </c>
    </row>
    <row r="139" spans="1:10" x14ac:dyDescent="0.25">
      <c r="A139" s="148" t="s">
        <v>530</v>
      </c>
      <c r="B139" s="127"/>
      <c r="C139" s="127"/>
      <c r="D139" s="127"/>
      <c r="E139" s="126" t="s">
        <v>519</v>
      </c>
      <c r="F139" s="127"/>
      <c r="G139" s="127"/>
      <c r="H139" s="127"/>
      <c r="I139" s="128"/>
      <c r="J139" s="135">
        <v>5188261</v>
      </c>
    </row>
    <row r="140" spans="1:10" x14ac:dyDescent="0.25">
      <c r="A140" s="118"/>
      <c r="B140" s="110"/>
      <c r="C140" s="110"/>
      <c r="D140" s="104"/>
      <c r="E140" s="171"/>
      <c r="F140" s="171"/>
      <c r="G140" s="202"/>
      <c r="H140" s="202"/>
      <c r="I140" s="104"/>
      <c r="J140" s="119" t="s">
        <v>341</v>
      </c>
    </row>
    <row r="141" spans="1:10" x14ac:dyDescent="0.25">
      <c r="A141" s="148" t="s">
        <v>531</v>
      </c>
      <c r="B141" s="127"/>
      <c r="C141" s="127"/>
      <c r="D141" s="127"/>
      <c r="E141" s="126" t="s">
        <v>519</v>
      </c>
      <c r="F141" s="127"/>
      <c r="G141" s="127"/>
      <c r="H141" s="127"/>
      <c r="I141" s="128"/>
      <c r="J141" s="135">
        <v>5688116</v>
      </c>
    </row>
    <row r="142" spans="1:10" x14ac:dyDescent="0.25">
      <c r="A142" s="118"/>
      <c r="B142" s="110"/>
      <c r="C142" s="110"/>
      <c r="D142" s="104"/>
      <c r="E142" s="104"/>
      <c r="F142" s="104"/>
      <c r="G142" s="110"/>
      <c r="H142" s="110"/>
      <c r="I142" s="104"/>
      <c r="J142" s="119"/>
    </row>
    <row r="143" spans="1:10" x14ac:dyDescent="0.25">
      <c r="A143" s="148" t="s">
        <v>534</v>
      </c>
      <c r="B143" s="127"/>
      <c r="C143" s="127"/>
      <c r="D143" s="127"/>
      <c r="E143" s="126" t="s">
        <v>535</v>
      </c>
      <c r="F143" s="127"/>
      <c r="G143" s="127"/>
      <c r="H143" s="127"/>
      <c r="I143" s="128"/>
      <c r="J143" s="135">
        <v>21551295</v>
      </c>
    </row>
    <row r="144" spans="1:10" x14ac:dyDescent="0.25">
      <c r="A144" s="118"/>
      <c r="B144" s="110"/>
      <c r="C144" s="110"/>
      <c r="D144" s="104"/>
      <c r="E144" s="104"/>
      <c r="F144" s="104"/>
      <c r="G144" s="110"/>
      <c r="H144" s="110"/>
      <c r="I144" s="104"/>
      <c r="J144" s="119"/>
    </row>
    <row r="145" spans="1:10" x14ac:dyDescent="0.25">
      <c r="A145" s="148" t="s">
        <v>536</v>
      </c>
      <c r="B145" s="127"/>
      <c r="C145" s="127"/>
      <c r="D145" s="127"/>
      <c r="E145" s="126" t="s">
        <v>535</v>
      </c>
      <c r="F145" s="127"/>
      <c r="G145" s="127"/>
      <c r="H145" s="127"/>
      <c r="I145" s="128"/>
      <c r="J145" s="135">
        <v>21576972</v>
      </c>
    </row>
    <row r="146" spans="1:10" x14ac:dyDescent="0.25">
      <c r="A146" s="118"/>
      <c r="B146" s="110"/>
      <c r="C146" s="110"/>
      <c r="D146" s="104"/>
      <c r="E146" s="104"/>
      <c r="F146" s="104"/>
      <c r="G146" s="110"/>
      <c r="H146" s="110"/>
      <c r="I146" s="104"/>
      <c r="J146" s="119"/>
    </row>
    <row r="147" spans="1:10" x14ac:dyDescent="0.25">
      <c r="A147" s="148" t="s">
        <v>537</v>
      </c>
      <c r="B147" s="127"/>
      <c r="C147" s="127"/>
      <c r="D147" s="127"/>
      <c r="E147" s="126" t="s">
        <v>538</v>
      </c>
      <c r="F147" s="127"/>
      <c r="G147" s="127"/>
      <c r="H147" s="127"/>
      <c r="I147" s="128"/>
      <c r="J147" s="135">
        <v>5025077677</v>
      </c>
    </row>
    <row r="148" spans="1:10" x14ac:dyDescent="0.25">
      <c r="A148" s="118"/>
      <c r="B148" s="110"/>
      <c r="C148" s="110"/>
      <c r="D148" s="104"/>
      <c r="E148" s="104"/>
      <c r="F148" s="104"/>
      <c r="G148" s="110"/>
      <c r="H148" s="110"/>
      <c r="I148" s="104"/>
      <c r="J148" s="119"/>
    </row>
    <row r="149" spans="1:10" x14ac:dyDescent="0.25">
      <c r="A149" s="127" t="s">
        <v>539</v>
      </c>
      <c r="B149" s="127"/>
      <c r="C149" s="127"/>
      <c r="D149" s="127"/>
      <c r="E149" s="126" t="s">
        <v>540</v>
      </c>
      <c r="F149" s="127"/>
      <c r="G149" s="127"/>
      <c r="H149" s="127"/>
      <c r="I149" s="128"/>
      <c r="J149" s="135">
        <v>175085777</v>
      </c>
    </row>
    <row r="150" spans="1:10" x14ac:dyDescent="0.25">
      <c r="A150" s="118"/>
      <c r="B150" s="110"/>
      <c r="C150" s="110"/>
      <c r="D150" s="104"/>
      <c r="E150" s="104"/>
      <c r="F150" s="104"/>
      <c r="G150" s="110"/>
      <c r="H150" s="110"/>
      <c r="I150" s="104"/>
      <c r="J150" s="119"/>
    </row>
    <row r="151" spans="1:10" x14ac:dyDescent="0.25">
      <c r="A151" s="148" t="s">
        <v>541</v>
      </c>
      <c r="B151" s="127"/>
      <c r="C151" s="127"/>
      <c r="D151" s="127"/>
      <c r="E151" s="126" t="s">
        <v>540</v>
      </c>
      <c r="F151" s="127"/>
      <c r="G151" s="127"/>
      <c r="H151" s="127"/>
      <c r="I151" s="128"/>
      <c r="J151" s="135">
        <v>175110216</v>
      </c>
    </row>
    <row r="152" spans="1:10" x14ac:dyDescent="0.25">
      <c r="A152" s="118"/>
      <c r="B152" s="110"/>
      <c r="C152" s="110"/>
      <c r="D152" s="104"/>
      <c r="E152" s="104"/>
      <c r="F152" s="104"/>
      <c r="G152" s="110"/>
      <c r="H152" s="110"/>
      <c r="I152" s="104"/>
      <c r="J152" s="119"/>
    </row>
    <row r="153" spans="1:10" x14ac:dyDescent="0.25">
      <c r="A153" s="148" t="s">
        <v>542</v>
      </c>
      <c r="B153" s="127"/>
      <c r="C153" s="127"/>
      <c r="D153" s="127"/>
      <c r="E153" s="126" t="s">
        <v>543</v>
      </c>
      <c r="F153" s="127"/>
      <c r="G153" s="127"/>
      <c r="H153" s="127"/>
      <c r="I153" s="128"/>
      <c r="J153" s="135">
        <v>21654183</v>
      </c>
    </row>
    <row r="154" spans="1:10" x14ac:dyDescent="0.25">
      <c r="A154" s="118"/>
      <c r="B154" s="110"/>
      <c r="C154" s="110"/>
      <c r="D154" s="104"/>
      <c r="E154" s="104"/>
      <c r="F154" s="104"/>
      <c r="G154" s="110"/>
      <c r="H154" s="110"/>
      <c r="I154" s="104"/>
      <c r="J154" s="119"/>
    </row>
    <row r="155" spans="1:10" x14ac:dyDescent="0.25">
      <c r="A155" s="148" t="s">
        <v>544</v>
      </c>
      <c r="B155" s="127"/>
      <c r="C155" s="127"/>
      <c r="D155" s="127"/>
      <c r="E155" s="126" t="s">
        <v>545</v>
      </c>
      <c r="F155" s="127"/>
      <c r="G155" s="127"/>
      <c r="H155" s="127"/>
      <c r="I155" s="128"/>
      <c r="J155" s="135" t="s">
        <v>546</v>
      </c>
    </row>
    <row r="156" spans="1:10" x14ac:dyDescent="0.25">
      <c r="A156" s="118"/>
      <c r="B156" s="110"/>
      <c r="C156" s="110"/>
      <c r="D156" s="104"/>
      <c r="E156" s="104"/>
      <c r="F156" s="104"/>
      <c r="G156" s="110"/>
      <c r="H156" s="110"/>
      <c r="I156" s="104"/>
      <c r="J156" s="119"/>
    </row>
    <row r="157" spans="1:10" x14ac:dyDescent="0.25">
      <c r="A157" s="148" t="s">
        <v>547</v>
      </c>
      <c r="B157" s="127"/>
      <c r="C157" s="127"/>
      <c r="D157" s="127"/>
      <c r="E157" s="126" t="s">
        <v>545</v>
      </c>
      <c r="F157" s="127"/>
      <c r="G157" s="127"/>
      <c r="H157" s="127"/>
      <c r="I157" s="128"/>
      <c r="J157" s="135" t="s">
        <v>548</v>
      </c>
    </row>
    <row r="158" spans="1:10" x14ac:dyDescent="0.25">
      <c r="A158" s="118"/>
      <c r="B158" s="110"/>
      <c r="C158" s="110"/>
      <c r="D158" s="104"/>
      <c r="E158" s="104"/>
      <c r="F158" s="104"/>
      <c r="G158" s="110"/>
      <c r="H158" s="110"/>
      <c r="I158" s="104"/>
      <c r="J158" s="119"/>
    </row>
    <row r="159" spans="1:10" x14ac:dyDescent="0.25">
      <c r="A159" s="148" t="s">
        <v>549</v>
      </c>
      <c r="B159" s="127"/>
      <c r="C159" s="127"/>
      <c r="D159" s="127"/>
      <c r="E159" s="126" t="s">
        <v>519</v>
      </c>
      <c r="F159" s="127"/>
      <c r="G159" s="127"/>
      <c r="H159" s="127"/>
      <c r="I159" s="128"/>
      <c r="J159" s="135">
        <v>80675552</v>
      </c>
    </row>
    <row r="160" spans="1:10" x14ac:dyDescent="0.25">
      <c r="A160" s="118"/>
      <c r="B160" s="110"/>
      <c r="C160" s="110"/>
      <c r="D160" s="104"/>
      <c r="E160" s="104"/>
      <c r="F160" s="104"/>
      <c r="G160" s="110"/>
      <c r="H160" s="110"/>
      <c r="I160" s="104"/>
      <c r="J160" s="119"/>
    </row>
    <row r="161" spans="1:10" x14ac:dyDescent="0.25">
      <c r="A161" s="148" t="s">
        <v>550</v>
      </c>
      <c r="B161" s="127"/>
      <c r="C161" s="127"/>
      <c r="D161" s="127"/>
      <c r="E161" s="126" t="s">
        <v>519</v>
      </c>
      <c r="F161" s="127"/>
      <c r="G161" s="127"/>
      <c r="H161" s="127"/>
      <c r="I161" s="128"/>
      <c r="J161" s="135">
        <v>80675501</v>
      </c>
    </row>
    <row r="162" spans="1:10" x14ac:dyDescent="0.25">
      <c r="A162" s="118"/>
      <c r="B162" s="110"/>
      <c r="C162" s="110"/>
      <c r="D162" s="104"/>
      <c r="E162" s="104"/>
      <c r="F162" s="104"/>
      <c r="G162" s="110"/>
      <c r="H162" s="110"/>
      <c r="I162" s="104"/>
      <c r="J162" s="119"/>
    </row>
    <row r="163" spans="1:10" x14ac:dyDescent="0.25">
      <c r="A163" s="148" t="s">
        <v>549</v>
      </c>
      <c r="B163" s="127"/>
      <c r="C163" s="127"/>
      <c r="D163" s="127"/>
      <c r="E163" s="126" t="s">
        <v>535</v>
      </c>
      <c r="F163" s="127"/>
      <c r="G163" s="127"/>
      <c r="H163" s="127"/>
      <c r="I163" s="128"/>
      <c r="J163" s="135">
        <v>20409550</v>
      </c>
    </row>
    <row r="164" spans="1:10" x14ac:dyDescent="0.25">
      <c r="A164" s="118"/>
      <c r="B164" s="110"/>
      <c r="C164" s="110"/>
      <c r="D164" s="104"/>
      <c r="E164" s="104"/>
      <c r="F164" s="104"/>
      <c r="G164" s="110"/>
      <c r="H164" s="110"/>
      <c r="I164" s="104"/>
      <c r="J164" s="119"/>
    </row>
    <row r="165" spans="1:10" x14ac:dyDescent="0.25">
      <c r="A165" s="148" t="s">
        <v>549</v>
      </c>
      <c r="B165" s="127"/>
      <c r="C165" s="127"/>
      <c r="D165" s="127"/>
      <c r="E165" s="126" t="s">
        <v>551</v>
      </c>
      <c r="F165" s="127"/>
      <c r="G165" s="127"/>
      <c r="H165" s="127"/>
      <c r="I165" s="128"/>
      <c r="J165" s="135" t="s">
        <v>552</v>
      </c>
    </row>
    <row r="166" spans="1:10" x14ac:dyDescent="0.25">
      <c r="A166" s="118"/>
      <c r="B166" s="110"/>
      <c r="C166" s="110"/>
      <c r="D166" s="104"/>
      <c r="E166" s="104"/>
      <c r="F166" s="104"/>
      <c r="G166" s="110"/>
      <c r="H166" s="110"/>
      <c r="I166" s="104"/>
      <c r="J166" s="119"/>
    </row>
    <row r="167" spans="1:10" x14ac:dyDescent="0.25">
      <c r="A167" s="148" t="s">
        <v>553</v>
      </c>
      <c r="B167" s="127"/>
      <c r="C167" s="127"/>
      <c r="D167" s="127"/>
      <c r="E167" s="126" t="s">
        <v>535</v>
      </c>
      <c r="F167" s="127"/>
      <c r="G167" s="127"/>
      <c r="H167" s="127"/>
      <c r="I167" s="128"/>
      <c r="J167" s="135">
        <v>20666528</v>
      </c>
    </row>
    <row r="168" spans="1:10" x14ac:dyDescent="0.25">
      <c r="A168" s="118"/>
      <c r="B168" s="110"/>
      <c r="C168" s="110"/>
      <c r="D168" s="104"/>
      <c r="E168" s="104"/>
      <c r="F168" s="104"/>
      <c r="G168" s="110"/>
      <c r="H168" s="110"/>
      <c r="I168" s="104"/>
      <c r="J168" s="119"/>
    </row>
    <row r="169" spans="1:10" x14ac:dyDescent="0.25">
      <c r="A169" s="148" t="s">
        <v>559</v>
      </c>
      <c r="B169" s="127"/>
      <c r="C169" s="127"/>
      <c r="D169" s="127"/>
      <c r="E169" s="126" t="s">
        <v>557</v>
      </c>
      <c r="F169" s="127"/>
      <c r="G169" s="127"/>
      <c r="H169" s="127"/>
      <c r="I169" s="128"/>
      <c r="J169" s="135" t="s">
        <v>558</v>
      </c>
    </row>
    <row r="170" spans="1:10" x14ac:dyDescent="0.25">
      <c r="A170" s="118"/>
      <c r="B170" s="110"/>
      <c r="C170" s="110"/>
      <c r="D170" s="104"/>
      <c r="E170" s="104"/>
      <c r="F170" s="104"/>
      <c r="G170" s="110"/>
      <c r="H170" s="110"/>
      <c r="I170" s="104"/>
      <c r="J170" s="119"/>
    </row>
    <row r="171" spans="1:10" x14ac:dyDescent="0.25">
      <c r="A171" s="148" t="s">
        <v>554</v>
      </c>
      <c r="B171" s="127"/>
      <c r="C171" s="127"/>
      <c r="D171" s="127"/>
      <c r="E171" s="126" t="s">
        <v>555</v>
      </c>
      <c r="F171" s="127"/>
      <c r="G171" s="127"/>
      <c r="H171" s="127"/>
      <c r="I171" s="128"/>
      <c r="J171" s="135" t="s">
        <v>556</v>
      </c>
    </row>
    <row r="172" spans="1:10" x14ac:dyDescent="0.25">
      <c r="A172" s="118"/>
      <c r="B172" s="110"/>
      <c r="C172" s="110"/>
      <c r="D172" s="104"/>
      <c r="E172" s="104"/>
      <c r="F172" s="104"/>
      <c r="G172" s="110"/>
      <c r="H172" s="110"/>
      <c r="I172" s="104"/>
      <c r="J172" s="119"/>
    </row>
    <row r="173" spans="1:10" x14ac:dyDescent="0.25">
      <c r="A173" s="148" t="s">
        <v>599</v>
      </c>
      <c r="B173" s="127"/>
      <c r="C173" s="127"/>
      <c r="D173" s="127"/>
      <c r="E173" s="126" t="s">
        <v>595</v>
      </c>
      <c r="F173" s="127"/>
      <c r="G173" s="127"/>
      <c r="H173" s="127"/>
      <c r="I173" s="128"/>
      <c r="J173" s="135">
        <v>6380537000</v>
      </c>
    </row>
    <row r="174" spans="1:10" x14ac:dyDescent="0.25">
      <c r="A174" s="118"/>
      <c r="B174" s="110"/>
      <c r="C174" s="110"/>
      <c r="D174" s="104"/>
      <c r="E174" s="104"/>
      <c r="F174" s="104"/>
      <c r="G174" s="110"/>
      <c r="H174" s="110"/>
      <c r="I174" s="104"/>
      <c r="J174" s="119"/>
    </row>
    <row r="175" spans="1:10" x14ac:dyDescent="0.25">
      <c r="A175" s="148" t="s">
        <v>612</v>
      </c>
      <c r="B175" s="127"/>
      <c r="C175" s="127"/>
      <c r="D175" s="127"/>
      <c r="E175" s="150" t="s">
        <v>588</v>
      </c>
      <c r="F175" s="151"/>
      <c r="G175" s="151"/>
      <c r="H175" s="151"/>
      <c r="I175" s="152"/>
      <c r="J175" s="149" t="s">
        <v>613</v>
      </c>
    </row>
    <row r="176" spans="1:10" x14ac:dyDescent="0.25">
      <c r="A176" s="118"/>
      <c r="B176" s="110"/>
      <c r="C176" s="110"/>
      <c r="D176" s="104"/>
      <c r="E176" s="104"/>
      <c r="F176" s="104"/>
      <c r="G176" s="110"/>
      <c r="H176" s="110"/>
      <c r="I176" s="104"/>
      <c r="J176" s="119"/>
    </row>
    <row r="177" spans="1:10" x14ac:dyDescent="0.25">
      <c r="A177" s="148" t="s">
        <v>611</v>
      </c>
      <c r="B177" s="127"/>
      <c r="C177" s="127"/>
      <c r="D177" s="127"/>
      <c r="E177" s="150" t="s">
        <v>588</v>
      </c>
      <c r="F177" s="151"/>
      <c r="G177" s="151"/>
      <c r="H177" s="151"/>
      <c r="I177" s="152"/>
      <c r="J177" s="149" t="s">
        <v>614</v>
      </c>
    </row>
    <row r="178" spans="1:10" x14ac:dyDescent="0.25">
      <c r="A178" s="118"/>
      <c r="B178" s="110"/>
      <c r="C178" s="110"/>
      <c r="D178" s="104"/>
      <c r="E178" s="104"/>
      <c r="F178" s="104"/>
      <c r="G178" s="110"/>
      <c r="H178" s="110"/>
      <c r="I178" s="104"/>
      <c r="J178" s="119"/>
    </row>
    <row r="179" spans="1:10" x14ac:dyDescent="0.25">
      <c r="A179" s="148" t="s">
        <v>600</v>
      </c>
      <c r="B179" s="127"/>
      <c r="C179" s="127"/>
      <c r="D179" s="127"/>
      <c r="E179" s="126" t="s">
        <v>637</v>
      </c>
      <c r="F179" s="127"/>
      <c r="G179" s="127"/>
      <c r="H179" s="127"/>
      <c r="I179" s="128"/>
      <c r="J179" s="135" t="s">
        <v>617</v>
      </c>
    </row>
    <row r="180" spans="1:10" x14ac:dyDescent="0.25">
      <c r="A180" s="118"/>
      <c r="B180" s="110"/>
      <c r="C180" s="110"/>
      <c r="D180" s="104"/>
      <c r="E180" s="104"/>
      <c r="F180" s="104"/>
      <c r="G180" s="110"/>
      <c r="H180" s="110"/>
      <c r="I180" s="104"/>
      <c r="J180" s="119"/>
    </row>
    <row r="181" spans="1:10" x14ac:dyDescent="0.25">
      <c r="A181" s="148" t="s">
        <v>601</v>
      </c>
      <c r="B181" s="127"/>
      <c r="C181" s="127"/>
      <c r="D181" s="127"/>
      <c r="E181" s="126" t="s">
        <v>637</v>
      </c>
      <c r="F181" s="127"/>
      <c r="G181" s="127"/>
      <c r="H181" s="127"/>
      <c r="I181" s="128"/>
      <c r="J181" s="135" t="s">
        <v>618</v>
      </c>
    </row>
    <row r="182" spans="1:10" x14ac:dyDescent="0.25">
      <c r="A182" s="118"/>
      <c r="B182" s="110"/>
      <c r="C182" s="110"/>
      <c r="D182" s="104"/>
      <c r="E182" s="104"/>
      <c r="F182" s="104"/>
      <c r="G182" s="110"/>
      <c r="H182" s="110"/>
      <c r="I182" s="104"/>
      <c r="J182" s="119"/>
    </row>
    <row r="183" spans="1:10" x14ac:dyDescent="0.25">
      <c r="A183" s="148" t="s">
        <v>602</v>
      </c>
      <c r="B183" s="127"/>
      <c r="C183" s="127"/>
      <c r="D183" s="127"/>
      <c r="E183" s="126" t="s">
        <v>642</v>
      </c>
      <c r="F183" s="127"/>
      <c r="G183" s="127"/>
      <c r="H183" s="127"/>
      <c r="I183" s="128"/>
      <c r="J183" s="135" t="s">
        <v>620</v>
      </c>
    </row>
    <row r="184" spans="1:10" x14ac:dyDescent="0.25">
      <c r="A184" s="118"/>
      <c r="B184" s="110"/>
      <c r="C184" s="110"/>
      <c r="D184" s="104"/>
      <c r="E184" s="104"/>
      <c r="F184" s="104"/>
      <c r="G184" s="110"/>
      <c r="H184" s="110"/>
      <c r="I184" s="104"/>
      <c r="J184" s="119"/>
    </row>
    <row r="185" spans="1:10" x14ac:dyDescent="0.25">
      <c r="A185" s="148" t="s">
        <v>603</v>
      </c>
      <c r="B185" s="127"/>
      <c r="C185" s="127"/>
      <c r="D185" s="127"/>
      <c r="E185" s="126" t="s">
        <v>641</v>
      </c>
      <c r="F185" s="127"/>
      <c r="G185" s="127"/>
      <c r="H185" s="127"/>
      <c r="I185" s="128"/>
      <c r="J185" s="135" t="s">
        <v>621</v>
      </c>
    </row>
    <row r="186" spans="1:10" x14ac:dyDescent="0.25">
      <c r="A186" s="118"/>
      <c r="B186" s="110"/>
      <c r="C186" s="110"/>
      <c r="D186" s="104"/>
      <c r="E186" s="104"/>
      <c r="F186" s="104"/>
      <c r="G186" s="110"/>
      <c r="H186" s="110"/>
      <c r="I186" s="104"/>
      <c r="J186" s="119"/>
    </row>
    <row r="187" spans="1:10" x14ac:dyDescent="0.25">
      <c r="A187" s="148" t="s">
        <v>604</v>
      </c>
      <c r="B187" s="127"/>
      <c r="C187" s="127"/>
      <c r="D187" s="127"/>
      <c r="E187" s="126" t="s">
        <v>640</v>
      </c>
      <c r="F187" s="127"/>
      <c r="G187" s="127"/>
      <c r="H187" s="127"/>
      <c r="I187" s="128"/>
      <c r="J187" s="135" t="s">
        <v>622</v>
      </c>
    </row>
    <row r="188" spans="1:10" x14ac:dyDescent="0.25">
      <c r="A188" s="118"/>
      <c r="B188" s="110"/>
      <c r="C188" s="110"/>
      <c r="D188" s="104"/>
      <c r="E188" s="104"/>
      <c r="F188" s="104"/>
      <c r="G188" s="110"/>
      <c r="H188" s="110"/>
      <c r="I188" s="104"/>
      <c r="J188" s="119"/>
    </row>
    <row r="189" spans="1:10" x14ac:dyDescent="0.25">
      <c r="A189" s="148" t="s">
        <v>605</v>
      </c>
      <c r="B189" s="127"/>
      <c r="C189" s="127"/>
      <c r="D189" s="127"/>
      <c r="E189" s="126" t="s">
        <v>638</v>
      </c>
      <c r="F189" s="127"/>
      <c r="G189" s="127"/>
      <c r="H189" s="127"/>
      <c r="I189" s="128"/>
      <c r="J189" s="135" t="s">
        <v>623</v>
      </c>
    </row>
    <row r="190" spans="1:10" x14ac:dyDescent="0.25">
      <c r="A190" s="118"/>
      <c r="B190" s="110"/>
      <c r="C190" s="110"/>
      <c r="D190" s="104"/>
      <c r="E190" s="110"/>
      <c r="F190" s="104"/>
      <c r="G190" s="110"/>
      <c r="H190" s="110"/>
      <c r="I190" s="104"/>
      <c r="J190" s="119"/>
    </row>
    <row r="191" spans="1:10" x14ac:dyDescent="0.25">
      <c r="A191" s="148" t="s">
        <v>606</v>
      </c>
      <c r="B191" s="127"/>
      <c r="C191" s="127"/>
      <c r="D191" s="127"/>
      <c r="E191" s="126" t="s">
        <v>638</v>
      </c>
      <c r="F191" s="127"/>
      <c r="G191" s="127"/>
      <c r="H191" s="127"/>
      <c r="I191" s="128"/>
      <c r="J191" s="135" t="s">
        <v>624</v>
      </c>
    </row>
    <row r="192" spans="1:10" x14ac:dyDescent="0.25">
      <c r="A192" s="118"/>
      <c r="B192" s="110"/>
      <c r="C192" s="110"/>
      <c r="D192" s="104"/>
      <c r="E192" s="104"/>
      <c r="F192" s="104"/>
      <c r="G192" s="110"/>
      <c r="H192" s="110"/>
      <c r="I192" s="104"/>
      <c r="J192" s="119"/>
    </row>
    <row r="193" spans="1:10" x14ac:dyDescent="0.25">
      <c r="A193" s="148" t="s">
        <v>607</v>
      </c>
      <c r="B193" s="127"/>
      <c r="C193" s="127"/>
      <c r="D193" s="127"/>
      <c r="E193" s="126" t="s">
        <v>638</v>
      </c>
      <c r="F193" s="127"/>
      <c r="G193" s="127"/>
      <c r="H193" s="127"/>
      <c r="I193" s="128"/>
      <c r="J193" s="135" t="s">
        <v>625</v>
      </c>
    </row>
    <row r="194" spans="1:10" x14ac:dyDescent="0.25">
      <c r="A194" s="118"/>
      <c r="B194" s="110"/>
      <c r="C194" s="110"/>
      <c r="D194" s="104"/>
      <c r="E194" s="104"/>
      <c r="F194" s="104"/>
      <c r="G194" s="110"/>
      <c r="H194" s="110"/>
      <c r="I194" s="104"/>
      <c r="J194" s="119"/>
    </row>
    <row r="195" spans="1:10" x14ac:dyDescent="0.25">
      <c r="A195" s="148" t="s">
        <v>608</v>
      </c>
      <c r="B195" s="127"/>
      <c r="C195" s="127"/>
      <c r="D195" s="127"/>
      <c r="E195" s="126" t="s">
        <v>638</v>
      </c>
      <c r="F195" s="127"/>
      <c r="G195" s="127"/>
      <c r="H195" s="127"/>
      <c r="I195" s="128"/>
      <c r="J195" s="135" t="s">
        <v>626</v>
      </c>
    </row>
    <row r="196" spans="1:10" x14ac:dyDescent="0.25">
      <c r="A196" s="118"/>
      <c r="B196" s="110"/>
      <c r="C196" s="110"/>
      <c r="D196" s="104"/>
      <c r="E196" s="104"/>
      <c r="F196" s="104"/>
      <c r="G196" s="110"/>
      <c r="H196" s="110"/>
      <c r="I196" s="104"/>
      <c r="J196" s="119"/>
    </row>
    <row r="197" spans="1:10" x14ac:dyDescent="0.25">
      <c r="A197" s="148" t="s">
        <v>632</v>
      </c>
      <c r="B197" s="127"/>
      <c r="C197" s="127"/>
      <c r="D197" s="127"/>
      <c r="E197" s="126" t="s">
        <v>638</v>
      </c>
      <c r="F197" s="127"/>
      <c r="G197" s="127"/>
      <c r="H197" s="127"/>
      <c r="I197" s="128"/>
      <c r="J197" s="135" t="s">
        <v>627</v>
      </c>
    </row>
    <row r="198" spans="1:10" x14ac:dyDescent="0.25">
      <c r="A198" s="118"/>
      <c r="B198" s="110"/>
      <c r="C198" s="110"/>
      <c r="D198" s="104"/>
      <c r="E198" s="104"/>
      <c r="F198" s="104"/>
      <c r="G198" s="110"/>
      <c r="H198" s="110"/>
      <c r="I198" s="104"/>
      <c r="J198" s="119"/>
    </row>
    <row r="199" spans="1:10" x14ac:dyDescent="0.25">
      <c r="A199" s="148" t="s">
        <v>609</v>
      </c>
      <c r="B199" s="127"/>
      <c r="C199" s="127"/>
      <c r="D199" s="127"/>
      <c r="E199" s="126" t="s">
        <v>639</v>
      </c>
      <c r="F199" s="127"/>
      <c r="G199" s="127"/>
      <c r="H199" s="127"/>
      <c r="I199" s="128"/>
      <c r="J199" s="135" t="s">
        <v>628</v>
      </c>
    </row>
    <row r="200" spans="1:10" x14ac:dyDescent="0.25">
      <c r="A200" s="118"/>
      <c r="B200" s="110"/>
      <c r="C200" s="110"/>
      <c r="D200" s="104"/>
      <c r="E200" s="104"/>
      <c r="F200" s="104"/>
      <c r="G200" s="110"/>
      <c r="H200" s="110"/>
      <c r="I200" s="104"/>
      <c r="J200" s="119"/>
    </row>
    <row r="201" spans="1:10" x14ac:dyDescent="0.25">
      <c r="A201" s="148" t="s">
        <v>610</v>
      </c>
      <c r="B201" s="127"/>
      <c r="C201" s="127"/>
      <c r="D201" s="127"/>
      <c r="E201" s="126" t="s">
        <v>619</v>
      </c>
      <c r="F201" s="127"/>
      <c r="G201" s="127"/>
      <c r="H201" s="127"/>
      <c r="I201" s="128"/>
      <c r="J201" s="135" t="s">
        <v>629</v>
      </c>
    </row>
    <row r="202" spans="1:10" x14ac:dyDescent="0.25">
      <c r="A202" s="118"/>
      <c r="B202" s="110"/>
      <c r="C202" s="110"/>
      <c r="D202" s="104"/>
      <c r="E202" s="104"/>
      <c r="F202" s="104"/>
      <c r="G202" s="110"/>
      <c r="H202" s="110"/>
      <c r="I202" s="104"/>
      <c r="J202" s="119"/>
    </row>
    <row r="203" spans="1:10" x14ac:dyDescent="0.25">
      <c r="A203" s="148" t="s">
        <v>615</v>
      </c>
      <c r="B203" s="127"/>
      <c r="C203" s="127"/>
      <c r="D203" s="127"/>
      <c r="E203" s="150" t="s">
        <v>588</v>
      </c>
      <c r="F203" s="151"/>
      <c r="G203" s="151"/>
      <c r="H203" s="151"/>
      <c r="I203" s="152"/>
      <c r="J203" s="149" t="s">
        <v>616</v>
      </c>
    </row>
    <row r="204" spans="1:10" x14ac:dyDescent="0.25">
      <c r="A204" s="118"/>
      <c r="B204" s="110"/>
      <c r="C204" s="110"/>
      <c r="D204" s="104"/>
      <c r="E204" s="104"/>
      <c r="F204" s="104"/>
      <c r="G204" s="110"/>
      <c r="H204" s="110"/>
      <c r="I204" s="104"/>
      <c r="J204" s="119"/>
    </row>
    <row r="205" spans="1:10" x14ac:dyDescent="0.25">
      <c r="A205" s="148" t="s">
        <v>636</v>
      </c>
      <c r="B205" s="127"/>
      <c r="C205" s="127"/>
      <c r="D205" s="127"/>
      <c r="E205" s="150" t="s">
        <v>644</v>
      </c>
      <c r="F205" s="151"/>
      <c r="G205" s="151"/>
      <c r="H205" s="151"/>
      <c r="I205" s="152"/>
      <c r="J205" s="149" t="s">
        <v>643</v>
      </c>
    </row>
    <row r="206" spans="1:10" x14ac:dyDescent="0.25">
      <c r="A206" s="118"/>
      <c r="B206" s="110"/>
      <c r="C206" s="110"/>
      <c r="D206" s="104"/>
      <c r="E206" s="104"/>
      <c r="F206" s="104"/>
      <c r="G206" s="110"/>
      <c r="H206" s="110"/>
      <c r="I206" s="104"/>
      <c r="J206" s="119"/>
    </row>
    <row r="207" spans="1:10" x14ac:dyDescent="0.25">
      <c r="A207" s="118"/>
      <c r="B207" s="110"/>
      <c r="C207" s="110"/>
      <c r="D207" s="104"/>
      <c r="E207" s="104"/>
      <c r="F207" s="104"/>
      <c r="G207" s="110"/>
      <c r="H207" s="110"/>
      <c r="I207" s="104"/>
      <c r="J207" s="119"/>
    </row>
    <row r="208" spans="1:10" ht="14.45" customHeight="1" x14ac:dyDescent="0.25">
      <c r="A208" s="165" t="s">
        <v>319</v>
      </c>
      <c r="B208" s="176"/>
      <c r="C208" s="208" t="s">
        <v>341</v>
      </c>
      <c r="D208" s="209"/>
      <c r="E208" s="210" t="s">
        <v>342</v>
      </c>
      <c r="F208" s="211"/>
      <c r="G208" s="212" t="s">
        <v>527</v>
      </c>
      <c r="H208" s="213"/>
      <c r="I208" s="213"/>
      <c r="J208" s="214"/>
    </row>
    <row r="209" spans="1:10" x14ac:dyDescent="0.25">
      <c r="A209" s="118"/>
      <c r="B209" s="110"/>
      <c r="C209" s="202"/>
      <c r="D209" s="202"/>
      <c r="E209" s="171"/>
      <c r="F209" s="171"/>
      <c r="G209" s="215" t="s">
        <v>343</v>
      </c>
      <c r="H209" s="215"/>
      <c r="I209" s="215"/>
      <c r="J209" s="96"/>
    </row>
    <row r="210" spans="1:10" ht="14.1" customHeight="1" x14ac:dyDescent="0.25">
      <c r="A210" s="165" t="s">
        <v>320</v>
      </c>
      <c r="B210" s="176"/>
      <c r="C210" s="182" t="s">
        <v>532</v>
      </c>
      <c r="D210" s="183"/>
      <c r="E210" s="183"/>
      <c r="F210" s="183"/>
      <c r="G210" s="183"/>
      <c r="H210" s="183"/>
      <c r="I210" s="183"/>
      <c r="J210" s="184"/>
    </row>
    <row r="211" spans="1:10" x14ac:dyDescent="0.25">
      <c r="A211" s="103"/>
      <c r="B211" s="104"/>
      <c r="C211" s="189" t="s">
        <v>321</v>
      </c>
      <c r="D211" s="189"/>
      <c r="E211" s="189"/>
      <c r="F211" s="189"/>
      <c r="G211" s="189"/>
      <c r="H211" s="189"/>
      <c r="I211" s="189"/>
      <c r="J211" s="107"/>
    </row>
    <row r="212" spans="1:10" x14ac:dyDescent="0.25">
      <c r="A212" s="165" t="s">
        <v>322</v>
      </c>
      <c r="B212" s="176"/>
      <c r="C212" s="204" t="s">
        <v>528</v>
      </c>
      <c r="D212" s="205"/>
      <c r="E212" s="206"/>
      <c r="F212" s="171"/>
      <c r="G212" s="171"/>
      <c r="H212" s="194"/>
      <c r="I212" s="194"/>
      <c r="J212" s="207"/>
    </row>
    <row r="213" spans="1:10" x14ac:dyDescent="0.25">
      <c r="A213" s="103"/>
      <c r="B213" s="104"/>
      <c r="C213" s="110"/>
      <c r="D213" s="104"/>
      <c r="E213" s="171"/>
      <c r="F213" s="171"/>
      <c r="G213" s="171"/>
      <c r="H213" s="171"/>
      <c r="I213" s="104"/>
      <c r="J213" s="107"/>
    </row>
    <row r="214" spans="1:10" ht="14.45" customHeight="1" x14ac:dyDescent="0.25">
      <c r="A214" s="165" t="s">
        <v>314</v>
      </c>
      <c r="B214" s="176"/>
      <c r="C214" s="221" t="s">
        <v>533</v>
      </c>
      <c r="D214" s="222"/>
      <c r="E214" s="222"/>
      <c r="F214" s="222"/>
      <c r="G214" s="222"/>
      <c r="H214" s="222"/>
      <c r="I214" s="222"/>
      <c r="J214" s="223"/>
    </row>
    <row r="215" spans="1:10" x14ac:dyDescent="0.25">
      <c r="A215" s="103"/>
      <c r="B215" s="104"/>
      <c r="C215" s="104"/>
      <c r="D215" s="104"/>
      <c r="E215" s="171"/>
      <c r="F215" s="171"/>
      <c r="G215" s="171"/>
      <c r="H215" s="171"/>
      <c r="I215" s="104"/>
      <c r="J215" s="107"/>
    </row>
    <row r="216" spans="1:10" x14ac:dyDescent="0.25">
      <c r="A216" s="165" t="s">
        <v>344</v>
      </c>
      <c r="B216" s="176"/>
      <c r="C216" s="216" t="s">
        <v>527</v>
      </c>
      <c r="D216" s="217"/>
      <c r="E216" s="217"/>
      <c r="F216" s="217"/>
      <c r="G216" s="217"/>
      <c r="H216" s="217"/>
      <c r="I216" s="217"/>
      <c r="J216" s="218"/>
    </row>
    <row r="217" spans="1:10" ht="14.45" customHeight="1" x14ac:dyDescent="0.25">
      <c r="A217" s="103"/>
      <c r="B217" s="104"/>
      <c r="C217" s="219" t="s">
        <v>345</v>
      </c>
      <c r="D217" s="219"/>
      <c r="E217" s="219"/>
      <c r="F217" s="219"/>
      <c r="G217" s="104"/>
      <c r="H217" s="104"/>
      <c r="I217" s="104"/>
      <c r="J217" s="107"/>
    </row>
    <row r="218" spans="1:10" x14ac:dyDescent="0.25">
      <c r="A218" s="165" t="s">
        <v>346</v>
      </c>
      <c r="B218" s="176"/>
      <c r="C218" s="216" t="s">
        <v>527</v>
      </c>
      <c r="D218" s="217"/>
      <c r="E218" s="217"/>
      <c r="F218" s="217"/>
      <c r="G218" s="217"/>
      <c r="H218" s="217"/>
      <c r="I218" s="217"/>
      <c r="J218" s="218"/>
    </row>
    <row r="219" spans="1:10" ht="14.45" customHeight="1" x14ac:dyDescent="0.25">
      <c r="A219" s="120"/>
      <c r="B219" s="121"/>
      <c r="C219" s="220" t="s">
        <v>347</v>
      </c>
      <c r="D219" s="220"/>
      <c r="E219" s="220"/>
      <c r="F219" s="220"/>
      <c r="G219" s="220"/>
      <c r="H219" s="121"/>
      <c r="I219" s="121"/>
      <c r="J219" s="122"/>
    </row>
    <row r="226" ht="27" customHeight="1" x14ac:dyDescent="0.25"/>
    <row r="230" ht="38.450000000000003" customHeight="1" x14ac:dyDescent="0.25"/>
  </sheetData>
  <sheetProtection formatCells="0" insertRows="0"/>
  <mergeCells count="294">
    <mergeCell ref="E203:I203"/>
    <mergeCell ref="E123:I123"/>
    <mergeCell ref="E114:F114"/>
    <mergeCell ref="G114:H114"/>
    <mergeCell ref="G112:H112"/>
    <mergeCell ref="A113:D113"/>
    <mergeCell ref="E113:I113"/>
    <mergeCell ref="G44:H44"/>
    <mergeCell ref="A129:D129"/>
    <mergeCell ref="E129:I129"/>
    <mergeCell ref="E124:F124"/>
    <mergeCell ref="G124:H124"/>
    <mergeCell ref="A125:D125"/>
    <mergeCell ref="E125:I125"/>
    <mergeCell ref="E126:F126"/>
    <mergeCell ref="G126:H126"/>
    <mergeCell ref="A127:D127"/>
    <mergeCell ref="E127:I127"/>
    <mergeCell ref="E128:F128"/>
    <mergeCell ref="G128:H128"/>
    <mergeCell ref="A119:D119"/>
    <mergeCell ref="E119:I119"/>
    <mergeCell ref="E120:F120"/>
    <mergeCell ref="G120:H120"/>
    <mergeCell ref="A121:D121"/>
    <mergeCell ref="E121:I121"/>
    <mergeCell ref="E122:F122"/>
    <mergeCell ref="A123:D123"/>
    <mergeCell ref="G122:H122"/>
    <mergeCell ref="A105:D105"/>
    <mergeCell ref="E105:I105"/>
    <mergeCell ref="E106:F106"/>
    <mergeCell ref="G106:H106"/>
    <mergeCell ref="A107:D107"/>
    <mergeCell ref="E107:I107"/>
    <mergeCell ref="E108:F108"/>
    <mergeCell ref="G108:H108"/>
    <mergeCell ref="A109:D109"/>
    <mergeCell ref="E109:I109"/>
    <mergeCell ref="A115:D115"/>
    <mergeCell ref="E115:I115"/>
    <mergeCell ref="E116:F116"/>
    <mergeCell ref="G116:H116"/>
    <mergeCell ref="A117:D117"/>
    <mergeCell ref="E117:I117"/>
    <mergeCell ref="E118:F118"/>
    <mergeCell ref="G118:H118"/>
    <mergeCell ref="E110:F110"/>
    <mergeCell ref="G110:H110"/>
    <mergeCell ref="A99:D99"/>
    <mergeCell ref="E99:I99"/>
    <mergeCell ref="A111:D111"/>
    <mergeCell ref="E111:I111"/>
    <mergeCell ref="E112:F112"/>
    <mergeCell ref="E100:F100"/>
    <mergeCell ref="G100:H100"/>
    <mergeCell ref="A101:D101"/>
    <mergeCell ref="E101:I101"/>
    <mergeCell ref="E102:F102"/>
    <mergeCell ref="G102:H102"/>
    <mergeCell ref="A103:D103"/>
    <mergeCell ref="E103:I103"/>
    <mergeCell ref="E104:F104"/>
    <mergeCell ref="G104:H104"/>
    <mergeCell ref="E94:F94"/>
    <mergeCell ref="G94:H94"/>
    <mergeCell ref="A95:D95"/>
    <mergeCell ref="E95:I95"/>
    <mergeCell ref="E96:F96"/>
    <mergeCell ref="G96:H96"/>
    <mergeCell ref="A97:D97"/>
    <mergeCell ref="E97:I97"/>
    <mergeCell ref="E98:F98"/>
    <mergeCell ref="G98:H98"/>
    <mergeCell ref="A89:D89"/>
    <mergeCell ref="E89:I89"/>
    <mergeCell ref="E90:F90"/>
    <mergeCell ref="G90:H90"/>
    <mergeCell ref="A91:D91"/>
    <mergeCell ref="E91:I91"/>
    <mergeCell ref="E92:F92"/>
    <mergeCell ref="G92:H92"/>
    <mergeCell ref="A93:D93"/>
    <mergeCell ref="E93:I93"/>
    <mergeCell ref="E84:F84"/>
    <mergeCell ref="G84:H84"/>
    <mergeCell ref="A85:D85"/>
    <mergeCell ref="E85:I85"/>
    <mergeCell ref="E86:F86"/>
    <mergeCell ref="G86:H86"/>
    <mergeCell ref="A87:D87"/>
    <mergeCell ref="E87:I87"/>
    <mergeCell ref="E88:F88"/>
    <mergeCell ref="G88:H88"/>
    <mergeCell ref="A79:D79"/>
    <mergeCell ref="E79:I79"/>
    <mergeCell ref="E80:F80"/>
    <mergeCell ref="G80:H80"/>
    <mergeCell ref="A81:D81"/>
    <mergeCell ref="E81:I81"/>
    <mergeCell ref="E82:F82"/>
    <mergeCell ref="G82:H82"/>
    <mergeCell ref="A83:D83"/>
    <mergeCell ref="E83:I83"/>
    <mergeCell ref="E74:F74"/>
    <mergeCell ref="G74:H74"/>
    <mergeCell ref="A75:D75"/>
    <mergeCell ref="E75:I75"/>
    <mergeCell ref="E76:F76"/>
    <mergeCell ref="G76:H76"/>
    <mergeCell ref="A77:D77"/>
    <mergeCell ref="E77:I77"/>
    <mergeCell ref="E78:F78"/>
    <mergeCell ref="G78:H78"/>
    <mergeCell ref="A69:D69"/>
    <mergeCell ref="E69:I69"/>
    <mergeCell ref="E70:F70"/>
    <mergeCell ref="G70:H70"/>
    <mergeCell ref="A71:D71"/>
    <mergeCell ref="E71:I71"/>
    <mergeCell ref="E72:F72"/>
    <mergeCell ref="G72:H72"/>
    <mergeCell ref="A73:D73"/>
    <mergeCell ref="E73:I73"/>
    <mergeCell ref="E64:F64"/>
    <mergeCell ref="G64:H64"/>
    <mergeCell ref="A65:D65"/>
    <mergeCell ref="E65:I65"/>
    <mergeCell ref="E66:F66"/>
    <mergeCell ref="G66:H66"/>
    <mergeCell ref="A67:D67"/>
    <mergeCell ref="E67:I67"/>
    <mergeCell ref="E68:F68"/>
    <mergeCell ref="G68:H68"/>
    <mergeCell ref="A59:D59"/>
    <mergeCell ref="E59:I59"/>
    <mergeCell ref="E60:F60"/>
    <mergeCell ref="G60:H60"/>
    <mergeCell ref="A61:D61"/>
    <mergeCell ref="E61:I61"/>
    <mergeCell ref="E62:F62"/>
    <mergeCell ref="G62:H62"/>
    <mergeCell ref="A63:D63"/>
    <mergeCell ref="E63:I63"/>
    <mergeCell ref="G54:H54"/>
    <mergeCell ref="A55:D55"/>
    <mergeCell ref="E55:I55"/>
    <mergeCell ref="E56:F56"/>
    <mergeCell ref="G56:H56"/>
    <mergeCell ref="A57:D57"/>
    <mergeCell ref="E57:I57"/>
    <mergeCell ref="E58:F58"/>
    <mergeCell ref="G58:H58"/>
    <mergeCell ref="A216:B216"/>
    <mergeCell ref="C216:J216"/>
    <mergeCell ref="C217:F217"/>
    <mergeCell ref="A218:B218"/>
    <mergeCell ref="C218:J218"/>
    <mergeCell ref="C219:G219"/>
    <mergeCell ref="E213:F213"/>
    <mergeCell ref="G213:H213"/>
    <mergeCell ref="A214:B214"/>
    <mergeCell ref="C214:J214"/>
    <mergeCell ref="E215:F215"/>
    <mergeCell ref="G215:H215"/>
    <mergeCell ref="A210:B210"/>
    <mergeCell ref="C210:J210"/>
    <mergeCell ref="C211:I211"/>
    <mergeCell ref="A212:B212"/>
    <mergeCell ref="C212:E212"/>
    <mergeCell ref="F212:G212"/>
    <mergeCell ref="H212:J212"/>
    <mergeCell ref="A208:B208"/>
    <mergeCell ref="C208:D208"/>
    <mergeCell ref="E208:F208"/>
    <mergeCell ref="G208:J208"/>
    <mergeCell ref="C209:D209"/>
    <mergeCell ref="E209:F209"/>
    <mergeCell ref="G209:I209"/>
    <mergeCell ref="A47:D47"/>
    <mergeCell ref="E47:I47"/>
    <mergeCell ref="E138:F138"/>
    <mergeCell ref="G138:H138"/>
    <mergeCell ref="E140:F140"/>
    <mergeCell ref="G140:H140"/>
    <mergeCell ref="E44:F44"/>
    <mergeCell ref="A45:D45"/>
    <mergeCell ref="E45:I45"/>
    <mergeCell ref="E46:F46"/>
    <mergeCell ref="G46:H46"/>
    <mergeCell ref="E48:F48"/>
    <mergeCell ref="G48:H48"/>
    <mergeCell ref="A49:D49"/>
    <mergeCell ref="E49:I49"/>
    <mergeCell ref="E50:F50"/>
    <mergeCell ref="G50:H50"/>
    <mergeCell ref="A51:D51"/>
    <mergeCell ref="E51:I51"/>
    <mergeCell ref="E52:F52"/>
    <mergeCell ref="G52:H52"/>
    <mergeCell ref="A53:D53"/>
    <mergeCell ref="E53:I53"/>
    <mergeCell ref="E54:F54"/>
    <mergeCell ref="A41:D41"/>
    <mergeCell ref="E41:I41"/>
    <mergeCell ref="E42:F42"/>
    <mergeCell ref="G42:H42"/>
    <mergeCell ref="A43:D43"/>
    <mergeCell ref="E43:I43"/>
    <mergeCell ref="A37:D37"/>
    <mergeCell ref="E37:I37"/>
    <mergeCell ref="A39:D39"/>
    <mergeCell ref="E39:I39"/>
    <mergeCell ref="E40:F40"/>
    <mergeCell ref="E38:F38"/>
    <mergeCell ref="G38:H38"/>
    <mergeCell ref="C40:D40"/>
    <mergeCell ref="G40:I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05:I205"/>
    <mergeCell ref="E175:I175"/>
    <mergeCell ref="E177:I177"/>
    <mergeCell ref="E133:I133"/>
    <mergeCell ref="E131:I131"/>
    <mergeCell ref="A133:D133"/>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s>
  <phoneticPr fontId="39" type="noConversion"/>
  <dataValidations count="4">
    <dataValidation type="list" allowBlank="1" showInputMessage="1" showErrorMessage="1" sqref="C208:D208" xr:uid="{00000000-0002-0000-0000-000000000000}">
      <formula1>$J$138:$J$140</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14" r:id="rId1" xr:uid="{A5C9931C-E777-4379-BB09-E8988D92D83C}"/>
    <hyperlink ref="C25" r:id="rId2" xr:uid="{BF38F3C0-7E59-4C6F-A3BD-DEA2C00CB1F3}"/>
    <hyperlink ref="C27" r:id="rId3" xr:uid="{6EB03849-F9C7-48DF-A38B-6C1BCBB40E13}"/>
  </hyperlinks>
  <pageMargins left="0.7" right="0.7" top="0.75" bottom="0.75" header="0.3" footer="0.3"/>
  <pageSetup paperSize="9" orientation="portrait" r:id="rId4"/>
  <headerFooter>
    <oddHeader>&amp;L&amp;"Calibri"&amp;10&amp;KFF0000 This document / e-mail is 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2" zoomScale="114" zoomScaleNormal="100" zoomScaleSheetLayoutView="100" workbookViewId="0">
      <selection activeCell="M27" sqref="M27"/>
    </sheetView>
  </sheetViews>
  <sheetFormatPr defaultColWidth="8.85546875" defaultRowHeight="12.75" x14ac:dyDescent="0.2"/>
  <cols>
    <col min="1" max="7" width="8.85546875" style="78"/>
    <col min="8" max="9" width="16.42578125" style="81" customWidth="1"/>
    <col min="10" max="10" width="10.42578125" style="78" bestFit="1" customWidth="1"/>
    <col min="11" max="16384" width="8.85546875" style="78"/>
  </cols>
  <sheetData>
    <row r="1" spans="1:9" x14ac:dyDescent="0.2">
      <c r="A1" s="229" t="s">
        <v>1</v>
      </c>
      <c r="B1" s="230"/>
      <c r="C1" s="230"/>
      <c r="D1" s="230"/>
      <c r="E1" s="230"/>
      <c r="F1" s="230"/>
      <c r="G1" s="230"/>
      <c r="H1" s="230"/>
      <c r="I1" s="230"/>
    </row>
    <row r="2" spans="1:9" x14ac:dyDescent="0.2">
      <c r="A2" s="231" t="s">
        <v>633</v>
      </c>
      <c r="B2" s="232"/>
      <c r="C2" s="232"/>
      <c r="D2" s="232"/>
      <c r="E2" s="232"/>
      <c r="F2" s="232"/>
      <c r="G2" s="232"/>
      <c r="H2" s="232"/>
      <c r="I2" s="232"/>
    </row>
    <row r="3" spans="1:9" x14ac:dyDescent="0.2">
      <c r="A3" s="233" t="s">
        <v>446</v>
      </c>
      <c r="B3" s="233"/>
      <c r="C3" s="233"/>
      <c r="D3" s="233"/>
      <c r="E3" s="233"/>
      <c r="F3" s="233"/>
      <c r="G3" s="233"/>
      <c r="H3" s="233"/>
      <c r="I3" s="233"/>
    </row>
    <row r="4" spans="1:9" x14ac:dyDescent="0.2">
      <c r="A4" s="234" t="s">
        <v>564</v>
      </c>
      <c r="B4" s="235"/>
      <c r="C4" s="235"/>
      <c r="D4" s="235"/>
      <c r="E4" s="235"/>
      <c r="F4" s="235"/>
      <c r="G4" s="235"/>
      <c r="H4" s="235"/>
      <c r="I4" s="236"/>
    </row>
    <row r="5" spans="1:9" ht="45" x14ac:dyDescent="0.2">
      <c r="A5" s="239" t="s">
        <v>2</v>
      </c>
      <c r="B5" s="240"/>
      <c r="C5" s="240"/>
      <c r="D5" s="240"/>
      <c r="E5" s="240"/>
      <c r="F5" s="240"/>
      <c r="G5" s="83" t="s">
        <v>101</v>
      </c>
      <c r="H5" s="10" t="s">
        <v>296</v>
      </c>
      <c r="I5" s="10" t="s">
        <v>297</v>
      </c>
    </row>
    <row r="6" spans="1:9" x14ac:dyDescent="0.2">
      <c r="A6" s="237">
        <v>1</v>
      </c>
      <c r="B6" s="238"/>
      <c r="C6" s="238"/>
      <c r="D6" s="238"/>
      <c r="E6" s="238"/>
      <c r="F6" s="238"/>
      <c r="G6" s="82">
        <v>2</v>
      </c>
      <c r="H6" s="10">
        <v>3</v>
      </c>
      <c r="I6" s="10">
        <v>4</v>
      </c>
    </row>
    <row r="7" spans="1:9" x14ac:dyDescent="0.2">
      <c r="A7" s="241"/>
      <c r="B7" s="241"/>
      <c r="C7" s="241"/>
      <c r="D7" s="241"/>
      <c r="E7" s="241"/>
      <c r="F7" s="241"/>
      <c r="G7" s="241"/>
      <c r="H7" s="241"/>
      <c r="I7" s="241"/>
    </row>
    <row r="8" spans="1:9" ht="12.75" customHeight="1" x14ac:dyDescent="0.2">
      <c r="A8" s="242" t="s">
        <v>4</v>
      </c>
      <c r="B8" s="242"/>
      <c r="C8" s="242"/>
      <c r="D8" s="242"/>
      <c r="E8" s="242"/>
      <c r="F8" s="242"/>
      <c r="G8" s="11">
        <v>1</v>
      </c>
      <c r="H8" s="18">
        <v>0</v>
      </c>
      <c r="I8" s="18">
        <v>0</v>
      </c>
    </row>
    <row r="9" spans="1:9" ht="12.75" customHeight="1" x14ac:dyDescent="0.2">
      <c r="A9" s="228" t="s">
        <v>302</v>
      </c>
      <c r="B9" s="228"/>
      <c r="C9" s="228"/>
      <c r="D9" s="228"/>
      <c r="E9" s="228"/>
      <c r="F9" s="228"/>
      <c r="G9" s="12">
        <v>2</v>
      </c>
      <c r="H9" s="79">
        <f>H10+H17+H27+H38+H43</f>
        <v>264438668</v>
      </c>
      <c r="I9" s="79">
        <f>I10+I17+I27+I38+I43</f>
        <v>268610466</v>
      </c>
    </row>
    <row r="10" spans="1:9" ht="12.75" customHeight="1" x14ac:dyDescent="0.2">
      <c r="A10" s="227" t="s">
        <v>5</v>
      </c>
      <c r="B10" s="227"/>
      <c r="C10" s="227"/>
      <c r="D10" s="227"/>
      <c r="E10" s="227"/>
      <c r="F10" s="227"/>
      <c r="G10" s="12">
        <v>3</v>
      </c>
      <c r="H10" s="79">
        <f>H11+H12+H13+H14+H15+H16</f>
        <v>88451783</v>
      </c>
      <c r="I10" s="79">
        <f>I11+I12+I13+I14+I15+I16</f>
        <v>90450164</v>
      </c>
    </row>
    <row r="11" spans="1:9" ht="12.75" customHeight="1" x14ac:dyDescent="0.2">
      <c r="A11" s="226" t="s">
        <v>6</v>
      </c>
      <c r="B11" s="226"/>
      <c r="C11" s="226"/>
      <c r="D11" s="226"/>
      <c r="E11" s="226"/>
      <c r="F11" s="226"/>
      <c r="G11" s="11">
        <v>4</v>
      </c>
      <c r="H11" s="18">
        <v>7579085</v>
      </c>
      <c r="I11" s="18">
        <v>8014870</v>
      </c>
    </row>
    <row r="12" spans="1:9" ht="23.1" customHeight="1" x14ac:dyDescent="0.2">
      <c r="A12" s="226" t="s">
        <v>7</v>
      </c>
      <c r="B12" s="226"/>
      <c r="C12" s="226"/>
      <c r="D12" s="226"/>
      <c r="E12" s="226"/>
      <c r="F12" s="226"/>
      <c r="G12" s="11">
        <v>5</v>
      </c>
      <c r="H12" s="18">
        <v>16385747</v>
      </c>
      <c r="I12" s="18">
        <v>21385226</v>
      </c>
    </row>
    <row r="13" spans="1:9" ht="12.75" customHeight="1" x14ac:dyDescent="0.2">
      <c r="A13" s="226" t="s">
        <v>8</v>
      </c>
      <c r="B13" s="226"/>
      <c r="C13" s="226"/>
      <c r="D13" s="226"/>
      <c r="E13" s="226"/>
      <c r="F13" s="226"/>
      <c r="G13" s="11">
        <v>6</v>
      </c>
      <c r="H13" s="18">
        <v>30159415</v>
      </c>
      <c r="I13" s="18">
        <v>30159415</v>
      </c>
    </row>
    <row r="14" spans="1:9" ht="12.75" customHeight="1" x14ac:dyDescent="0.2">
      <c r="A14" s="226" t="s">
        <v>9</v>
      </c>
      <c r="B14" s="226"/>
      <c r="C14" s="226"/>
      <c r="D14" s="226"/>
      <c r="E14" s="226"/>
      <c r="F14" s="226"/>
      <c r="G14" s="11">
        <v>7</v>
      </c>
      <c r="H14" s="18">
        <v>0</v>
      </c>
      <c r="I14" s="18">
        <v>0</v>
      </c>
    </row>
    <row r="15" spans="1:9" ht="12.75" customHeight="1" x14ac:dyDescent="0.2">
      <c r="A15" s="226" t="s">
        <v>10</v>
      </c>
      <c r="B15" s="226"/>
      <c r="C15" s="226"/>
      <c r="D15" s="226"/>
      <c r="E15" s="226"/>
      <c r="F15" s="226"/>
      <c r="G15" s="11">
        <v>8</v>
      </c>
      <c r="H15" s="18">
        <v>1387866</v>
      </c>
      <c r="I15" s="18">
        <v>420115</v>
      </c>
    </row>
    <row r="16" spans="1:9" ht="12.75" customHeight="1" x14ac:dyDescent="0.2">
      <c r="A16" s="226" t="s">
        <v>11</v>
      </c>
      <c r="B16" s="226"/>
      <c r="C16" s="226"/>
      <c r="D16" s="226"/>
      <c r="E16" s="226"/>
      <c r="F16" s="226"/>
      <c r="G16" s="11">
        <v>9</v>
      </c>
      <c r="H16" s="18">
        <v>32939670</v>
      </c>
      <c r="I16" s="18">
        <v>30470538</v>
      </c>
    </row>
    <row r="17" spans="1:9" ht="12.75" customHeight="1" x14ac:dyDescent="0.2">
      <c r="A17" s="227" t="s">
        <v>12</v>
      </c>
      <c r="B17" s="227"/>
      <c r="C17" s="227"/>
      <c r="D17" s="227"/>
      <c r="E17" s="227"/>
      <c r="F17" s="227"/>
      <c r="G17" s="12">
        <v>10</v>
      </c>
      <c r="H17" s="79">
        <f>H18+H19+H20+H21+H22+H23+H24+H25+H26</f>
        <v>128806076</v>
      </c>
      <c r="I17" s="79">
        <f>I18+I19+I20+I21+I22+I23+I24+I25+I26</f>
        <v>132416340</v>
      </c>
    </row>
    <row r="18" spans="1:9" ht="12.75" customHeight="1" x14ac:dyDescent="0.2">
      <c r="A18" s="226" t="s">
        <v>13</v>
      </c>
      <c r="B18" s="226"/>
      <c r="C18" s="226"/>
      <c r="D18" s="226"/>
      <c r="E18" s="226"/>
      <c r="F18" s="226"/>
      <c r="G18" s="11">
        <v>11</v>
      </c>
      <c r="H18" s="18">
        <v>9706024</v>
      </c>
      <c r="I18" s="18">
        <v>9613892</v>
      </c>
    </row>
    <row r="19" spans="1:9" ht="12.75" customHeight="1" x14ac:dyDescent="0.2">
      <c r="A19" s="226" t="s">
        <v>14</v>
      </c>
      <c r="B19" s="226"/>
      <c r="C19" s="226"/>
      <c r="D19" s="226"/>
      <c r="E19" s="226"/>
      <c r="F19" s="226"/>
      <c r="G19" s="11">
        <v>12</v>
      </c>
      <c r="H19" s="18">
        <v>56840615</v>
      </c>
      <c r="I19" s="18">
        <v>60975614</v>
      </c>
    </row>
    <row r="20" spans="1:9" ht="12.75" customHeight="1" x14ac:dyDescent="0.2">
      <c r="A20" s="226" t="s">
        <v>15</v>
      </c>
      <c r="B20" s="226"/>
      <c r="C20" s="226"/>
      <c r="D20" s="226"/>
      <c r="E20" s="226"/>
      <c r="F20" s="226"/>
      <c r="G20" s="11">
        <v>13</v>
      </c>
      <c r="H20" s="18">
        <v>35142101</v>
      </c>
      <c r="I20" s="18">
        <v>33835878</v>
      </c>
    </row>
    <row r="21" spans="1:9" ht="12.75" customHeight="1" x14ac:dyDescent="0.2">
      <c r="A21" s="226" t="s">
        <v>16</v>
      </c>
      <c r="B21" s="226"/>
      <c r="C21" s="226"/>
      <c r="D21" s="226"/>
      <c r="E21" s="226"/>
      <c r="F21" s="226"/>
      <c r="G21" s="11">
        <v>14</v>
      </c>
      <c r="H21" s="18">
        <v>0</v>
      </c>
      <c r="I21" s="18">
        <v>0</v>
      </c>
    </row>
    <row r="22" spans="1:9" ht="12.75" customHeight="1" x14ac:dyDescent="0.2">
      <c r="A22" s="226" t="s">
        <v>17</v>
      </c>
      <c r="B22" s="226"/>
      <c r="C22" s="226"/>
      <c r="D22" s="226"/>
      <c r="E22" s="226"/>
      <c r="F22" s="226"/>
      <c r="G22" s="11">
        <v>15</v>
      </c>
      <c r="H22" s="18">
        <v>56460</v>
      </c>
      <c r="I22" s="18">
        <v>54425</v>
      </c>
    </row>
    <row r="23" spans="1:9" ht="12.75" customHeight="1" x14ac:dyDescent="0.2">
      <c r="A23" s="226" t="s">
        <v>18</v>
      </c>
      <c r="B23" s="226"/>
      <c r="C23" s="226"/>
      <c r="D23" s="226"/>
      <c r="E23" s="226"/>
      <c r="F23" s="226"/>
      <c r="G23" s="11">
        <v>16</v>
      </c>
      <c r="H23" s="18">
        <v>0</v>
      </c>
      <c r="I23" s="18">
        <v>0</v>
      </c>
    </row>
    <row r="24" spans="1:9" ht="12.75" customHeight="1" x14ac:dyDescent="0.2">
      <c r="A24" s="226" t="s">
        <v>19</v>
      </c>
      <c r="B24" s="226"/>
      <c r="C24" s="226"/>
      <c r="D24" s="226"/>
      <c r="E24" s="226"/>
      <c r="F24" s="226"/>
      <c r="G24" s="11">
        <v>17</v>
      </c>
      <c r="H24" s="18">
        <v>11561611</v>
      </c>
      <c r="I24" s="18">
        <v>12628415</v>
      </c>
    </row>
    <row r="25" spans="1:9" ht="12.75" customHeight="1" x14ac:dyDescent="0.2">
      <c r="A25" s="226" t="s">
        <v>20</v>
      </c>
      <c r="B25" s="226"/>
      <c r="C25" s="226"/>
      <c r="D25" s="226"/>
      <c r="E25" s="226"/>
      <c r="F25" s="226"/>
      <c r="G25" s="11">
        <v>18</v>
      </c>
      <c r="H25" s="18">
        <v>1304365</v>
      </c>
      <c r="I25" s="18">
        <v>1257760</v>
      </c>
    </row>
    <row r="26" spans="1:9" ht="12.75" customHeight="1" x14ac:dyDescent="0.2">
      <c r="A26" s="226" t="s">
        <v>21</v>
      </c>
      <c r="B26" s="226"/>
      <c r="C26" s="226"/>
      <c r="D26" s="226"/>
      <c r="E26" s="226"/>
      <c r="F26" s="226"/>
      <c r="G26" s="11">
        <v>19</v>
      </c>
      <c r="H26" s="18">
        <v>14194900</v>
      </c>
      <c r="I26" s="18">
        <v>14050356</v>
      </c>
    </row>
    <row r="27" spans="1:9" ht="12.75" customHeight="1" x14ac:dyDescent="0.2">
      <c r="A27" s="227" t="s">
        <v>22</v>
      </c>
      <c r="B27" s="227"/>
      <c r="C27" s="227"/>
      <c r="D27" s="227"/>
      <c r="E27" s="227"/>
      <c r="F27" s="227"/>
      <c r="G27" s="12">
        <v>20</v>
      </c>
      <c r="H27" s="79">
        <f>SUM(H28:H37)</f>
        <v>41093829</v>
      </c>
      <c r="I27" s="79">
        <f>SUM(I28:I37)</f>
        <v>41036896</v>
      </c>
    </row>
    <row r="28" spans="1:9" ht="12.75" customHeight="1" x14ac:dyDescent="0.2">
      <c r="A28" s="226" t="s">
        <v>23</v>
      </c>
      <c r="B28" s="226"/>
      <c r="C28" s="226"/>
      <c r="D28" s="226"/>
      <c r="E28" s="226"/>
      <c r="F28" s="226"/>
      <c r="G28" s="11">
        <v>21</v>
      </c>
      <c r="H28" s="18">
        <v>0</v>
      </c>
      <c r="I28" s="18">
        <v>0</v>
      </c>
    </row>
    <row r="29" spans="1:9" ht="12.75" customHeight="1" x14ac:dyDescent="0.2">
      <c r="A29" s="226" t="s">
        <v>24</v>
      </c>
      <c r="B29" s="226"/>
      <c r="C29" s="226"/>
      <c r="D29" s="226"/>
      <c r="E29" s="226"/>
      <c r="F29" s="226"/>
      <c r="G29" s="11">
        <v>22</v>
      </c>
      <c r="H29" s="18">
        <v>0</v>
      </c>
      <c r="I29" s="18">
        <v>0</v>
      </c>
    </row>
    <row r="30" spans="1:9" ht="12.75" customHeight="1" x14ac:dyDescent="0.2">
      <c r="A30" s="226" t="s">
        <v>25</v>
      </c>
      <c r="B30" s="226"/>
      <c r="C30" s="226"/>
      <c r="D30" s="226"/>
      <c r="E30" s="226"/>
      <c r="F30" s="226"/>
      <c r="G30" s="11">
        <v>23</v>
      </c>
      <c r="H30" s="18">
        <v>0</v>
      </c>
      <c r="I30" s="18">
        <v>0</v>
      </c>
    </row>
    <row r="31" spans="1:9" ht="24" customHeight="1" x14ac:dyDescent="0.2">
      <c r="A31" s="226" t="s">
        <v>26</v>
      </c>
      <c r="B31" s="226"/>
      <c r="C31" s="226"/>
      <c r="D31" s="226"/>
      <c r="E31" s="226"/>
      <c r="F31" s="226"/>
      <c r="G31" s="11">
        <v>24</v>
      </c>
      <c r="H31" s="18">
        <v>2286341</v>
      </c>
      <c r="I31" s="18">
        <v>2263989</v>
      </c>
    </row>
    <row r="32" spans="1:9" ht="23.45" customHeight="1" x14ac:dyDescent="0.2">
      <c r="A32" s="226" t="s">
        <v>27</v>
      </c>
      <c r="B32" s="226"/>
      <c r="C32" s="226"/>
      <c r="D32" s="226"/>
      <c r="E32" s="226"/>
      <c r="F32" s="226"/>
      <c r="G32" s="11">
        <v>25</v>
      </c>
      <c r="H32" s="18">
        <v>0</v>
      </c>
      <c r="I32" s="18">
        <v>0</v>
      </c>
    </row>
    <row r="33" spans="1:9" ht="21.6" customHeight="1" x14ac:dyDescent="0.2">
      <c r="A33" s="226" t="s">
        <v>28</v>
      </c>
      <c r="B33" s="226"/>
      <c r="C33" s="226"/>
      <c r="D33" s="226"/>
      <c r="E33" s="226"/>
      <c r="F33" s="226"/>
      <c r="G33" s="11">
        <v>26</v>
      </c>
      <c r="H33" s="18">
        <v>0</v>
      </c>
      <c r="I33" s="18">
        <v>0</v>
      </c>
    </row>
    <row r="34" spans="1:9" ht="12.75" customHeight="1" x14ac:dyDescent="0.2">
      <c r="A34" s="226" t="s">
        <v>29</v>
      </c>
      <c r="B34" s="226"/>
      <c r="C34" s="226"/>
      <c r="D34" s="226"/>
      <c r="E34" s="226"/>
      <c r="F34" s="226"/>
      <c r="G34" s="11">
        <v>27</v>
      </c>
      <c r="H34" s="18">
        <v>0</v>
      </c>
      <c r="I34" s="18">
        <v>0</v>
      </c>
    </row>
    <row r="35" spans="1:9" ht="12.75" customHeight="1" x14ac:dyDescent="0.2">
      <c r="A35" s="226" t="s">
        <v>30</v>
      </c>
      <c r="B35" s="226"/>
      <c r="C35" s="226"/>
      <c r="D35" s="226"/>
      <c r="E35" s="226"/>
      <c r="F35" s="226"/>
      <c r="G35" s="11">
        <v>28</v>
      </c>
      <c r="H35" s="18">
        <v>36228341</v>
      </c>
      <c r="I35" s="18">
        <v>36485654</v>
      </c>
    </row>
    <row r="36" spans="1:9" ht="12.75" customHeight="1" x14ac:dyDescent="0.2">
      <c r="A36" s="226" t="s">
        <v>31</v>
      </c>
      <c r="B36" s="226"/>
      <c r="C36" s="226"/>
      <c r="D36" s="226"/>
      <c r="E36" s="226"/>
      <c r="F36" s="226"/>
      <c r="G36" s="11">
        <v>29</v>
      </c>
      <c r="H36" s="18">
        <v>0</v>
      </c>
      <c r="I36" s="18">
        <v>0</v>
      </c>
    </row>
    <row r="37" spans="1:9" ht="12.75" customHeight="1" x14ac:dyDescent="0.2">
      <c r="A37" s="226" t="s">
        <v>32</v>
      </c>
      <c r="B37" s="226"/>
      <c r="C37" s="226"/>
      <c r="D37" s="226"/>
      <c r="E37" s="226"/>
      <c r="F37" s="226"/>
      <c r="G37" s="11">
        <v>30</v>
      </c>
      <c r="H37" s="18">
        <v>2579147</v>
      </c>
      <c r="I37" s="18">
        <v>2287253</v>
      </c>
    </row>
    <row r="38" spans="1:9" ht="12.75" customHeight="1" x14ac:dyDescent="0.2">
      <c r="A38" s="227" t="s">
        <v>33</v>
      </c>
      <c r="B38" s="227"/>
      <c r="C38" s="227"/>
      <c r="D38" s="227"/>
      <c r="E38" s="227"/>
      <c r="F38" s="227"/>
      <c r="G38" s="12">
        <v>31</v>
      </c>
      <c r="H38" s="79">
        <f>H39+H40+H41+H42</f>
        <v>29170</v>
      </c>
      <c r="I38" s="79">
        <f>I39+I40+I41+I42</f>
        <v>48676</v>
      </c>
    </row>
    <row r="39" spans="1:9" ht="12.75" customHeight="1" x14ac:dyDescent="0.2">
      <c r="A39" s="226" t="s">
        <v>34</v>
      </c>
      <c r="B39" s="226"/>
      <c r="C39" s="226"/>
      <c r="D39" s="226"/>
      <c r="E39" s="226"/>
      <c r="F39" s="226"/>
      <c r="G39" s="11">
        <v>32</v>
      </c>
      <c r="H39" s="18">
        <v>0</v>
      </c>
      <c r="I39" s="18">
        <v>0</v>
      </c>
    </row>
    <row r="40" spans="1:9" ht="12.75" customHeight="1" x14ac:dyDescent="0.2">
      <c r="A40" s="226" t="s">
        <v>35</v>
      </c>
      <c r="B40" s="226"/>
      <c r="C40" s="226"/>
      <c r="D40" s="226"/>
      <c r="E40" s="226"/>
      <c r="F40" s="226"/>
      <c r="G40" s="11">
        <v>33</v>
      </c>
      <c r="H40" s="18">
        <v>0</v>
      </c>
      <c r="I40" s="18">
        <v>0</v>
      </c>
    </row>
    <row r="41" spans="1:9" ht="12.75" customHeight="1" x14ac:dyDescent="0.2">
      <c r="A41" s="226" t="s">
        <v>36</v>
      </c>
      <c r="B41" s="226"/>
      <c r="C41" s="226"/>
      <c r="D41" s="226"/>
      <c r="E41" s="226"/>
      <c r="F41" s="226"/>
      <c r="G41" s="11">
        <v>34</v>
      </c>
      <c r="H41" s="18">
        <v>0</v>
      </c>
      <c r="I41" s="18">
        <v>0</v>
      </c>
    </row>
    <row r="42" spans="1:9" ht="12.75" customHeight="1" x14ac:dyDescent="0.2">
      <c r="A42" s="226" t="s">
        <v>37</v>
      </c>
      <c r="B42" s="226"/>
      <c r="C42" s="226"/>
      <c r="D42" s="226"/>
      <c r="E42" s="226"/>
      <c r="F42" s="226"/>
      <c r="G42" s="11">
        <v>35</v>
      </c>
      <c r="H42" s="18">
        <v>29170</v>
      </c>
      <c r="I42" s="18">
        <v>48676</v>
      </c>
    </row>
    <row r="43" spans="1:9" ht="12.75" customHeight="1" x14ac:dyDescent="0.2">
      <c r="A43" s="226" t="s">
        <v>38</v>
      </c>
      <c r="B43" s="226"/>
      <c r="C43" s="226"/>
      <c r="D43" s="226"/>
      <c r="E43" s="226"/>
      <c r="F43" s="226"/>
      <c r="G43" s="11">
        <v>36</v>
      </c>
      <c r="H43" s="18">
        <v>6057810</v>
      </c>
      <c r="I43" s="18">
        <v>4658390</v>
      </c>
    </row>
    <row r="44" spans="1:9" ht="12.75" customHeight="1" x14ac:dyDescent="0.2">
      <c r="A44" s="228" t="s">
        <v>303</v>
      </c>
      <c r="B44" s="228"/>
      <c r="C44" s="228"/>
      <c r="D44" s="228"/>
      <c r="E44" s="228"/>
      <c r="F44" s="228"/>
      <c r="G44" s="12">
        <v>37</v>
      </c>
      <c r="H44" s="79">
        <f>H45+H53+H60+H70</f>
        <v>211879258</v>
      </c>
      <c r="I44" s="79">
        <f>I45+I53+I60+I70</f>
        <v>190335224</v>
      </c>
    </row>
    <row r="45" spans="1:9" ht="12.75" customHeight="1" x14ac:dyDescent="0.2">
      <c r="A45" s="227" t="s">
        <v>39</v>
      </c>
      <c r="B45" s="227"/>
      <c r="C45" s="227"/>
      <c r="D45" s="227"/>
      <c r="E45" s="227"/>
      <c r="F45" s="227"/>
      <c r="G45" s="12">
        <v>38</v>
      </c>
      <c r="H45" s="79">
        <f>SUM(H46:H52)</f>
        <v>22857692</v>
      </c>
      <c r="I45" s="79">
        <f>SUM(I46:I52)</f>
        <v>23690329</v>
      </c>
    </row>
    <row r="46" spans="1:9" ht="12.75" customHeight="1" x14ac:dyDescent="0.2">
      <c r="A46" s="226" t="s">
        <v>40</v>
      </c>
      <c r="B46" s="226"/>
      <c r="C46" s="226"/>
      <c r="D46" s="226"/>
      <c r="E46" s="226"/>
      <c r="F46" s="226"/>
      <c r="G46" s="11">
        <v>39</v>
      </c>
      <c r="H46" s="18">
        <v>7688377</v>
      </c>
      <c r="I46" s="18">
        <v>7018367</v>
      </c>
    </row>
    <row r="47" spans="1:9" ht="12.75" customHeight="1" x14ac:dyDescent="0.2">
      <c r="A47" s="226" t="s">
        <v>41</v>
      </c>
      <c r="B47" s="226"/>
      <c r="C47" s="226"/>
      <c r="D47" s="226"/>
      <c r="E47" s="226"/>
      <c r="F47" s="226"/>
      <c r="G47" s="11">
        <v>40</v>
      </c>
      <c r="H47" s="18">
        <v>6035393</v>
      </c>
      <c r="I47" s="18">
        <v>6327284</v>
      </c>
    </row>
    <row r="48" spans="1:9" ht="12.75" customHeight="1" x14ac:dyDescent="0.2">
      <c r="A48" s="226" t="s">
        <v>42</v>
      </c>
      <c r="B48" s="226"/>
      <c r="C48" s="226"/>
      <c r="D48" s="226"/>
      <c r="E48" s="226"/>
      <c r="F48" s="226"/>
      <c r="G48" s="11">
        <v>41</v>
      </c>
      <c r="H48" s="18">
        <v>2336344</v>
      </c>
      <c r="I48" s="18">
        <v>2578474</v>
      </c>
    </row>
    <row r="49" spans="1:9" ht="12.75" customHeight="1" x14ac:dyDescent="0.2">
      <c r="A49" s="226" t="s">
        <v>43</v>
      </c>
      <c r="B49" s="226"/>
      <c r="C49" s="226"/>
      <c r="D49" s="226"/>
      <c r="E49" s="226"/>
      <c r="F49" s="226"/>
      <c r="G49" s="11">
        <v>42</v>
      </c>
      <c r="H49" s="18">
        <v>1989898</v>
      </c>
      <c r="I49" s="18">
        <v>2645325</v>
      </c>
    </row>
    <row r="50" spans="1:9" ht="12.75" customHeight="1" x14ac:dyDescent="0.2">
      <c r="A50" s="226" t="s">
        <v>44</v>
      </c>
      <c r="B50" s="226"/>
      <c r="C50" s="226"/>
      <c r="D50" s="226"/>
      <c r="E50" s="226"/>
      <c r="F50" s="226"/>
      <c r="G50" s="11">
        <v>43</v>
      </c>
      <c r="H50" s="18">
        <v>0</v>
      </c>
      <c r="I50" s="18">
        <v>0</v>
      </c>
    </row>
    <row r="51" spans="1:9" ht="12.75" customHeight="1" x14ac:dyDescent="0.2">
      <c r="A51" s="226" t="s">
        <v>45</v>
      </c>
      <c r="B51" s="226"/>
      <c r="C51" s="226"/>
      <c r="D51" s="226"/>
      <c r="E51" s="226"/>
      <c r="F51" s="226"/>
      <c r="G51" s="11">
        <v>44</v>
      </c>
      <c r="H51" s="18">
        <v>929621</v>
      </c>
      <c r="I51" s="18">
        <v>375810</v>
      </c>
    </row>
    <row r="52" spans="1:9" ht="12.75" customHeight="1" x14ac:dyDescent="0.2">
      <c r="A52" s="226" t="s">
        <v>46</v>
      </c>
      <c r="B52" s="226"/>
      <c r="C52" s="226"/>
      <c r="D52" s="226"/>
      <c r="E52" s="226"/>
      <c r="F52" s="226"/>
      <c r="G52" s="11">
        <v>45</v>
      </c>
      <c r="H52" s="18">
        <v>3878059</v>
      </c>
      <c r="I52" s="18">
        <v>4745069</v>
      </c>
    </row>
    <row r="53" spans="1:9" ht="12.75" customHeight="1" x14ac:dyDescent="0.2">
      <c r="A53" s="227" t="s">
        <v>47</v>
      </c>
      <c r="B53" s="227"/>
      <c r="C53" s="227"/>
      <c r="D53" s="227"/>
      <c r="E53" s="227"/>
      <c r="F53" s="227"/>
      <c r="G53" s="12">
        <v>46</v>
      </c>
      <c r="H53" s="79">
        <f>SUM(H54:H59)</f>
        <v>75065258</v>
      </c>
      <c r="I53" s="79">
        <f>SUM(I54:I59)</f>
        <v>75994015</v>
      </c>
    </row>
    <row r="54" spans="1:9" ht="12.75" customHeight="1" x14ac:dyDescent="0.2">
      <c r="A54" s="226" t="s">
        <v>48</v>
      </c>
      <c r="B54" s="226"/>
      <c r="C54" s="226"/>
      <c r="D54" s="226"/>
      <c r="E54" s="226"/>
      <c r="F54" s="226"/>
      <c r="G54" s="11">
        <v>47</v>
      </c>
      <c r="H54" s="18">
        <v>0</v>
      </c>
      <c r="I54" s="18">
        <v>0</v>
      </c>
    </row>
    <row r="55" spans="1:9" ht="12.75" customHeight="1" x14ac:dyDescent="0.2">
      <c r="A55" s="226" t="s">
        <v>49</v>
      </c>
      <c r="B55" s="226"/>
      <c r="C55" s="226"/>
      <c r="D55" s="226"/>
      <c r="E55" s="226"/>
      <c r="F55" s="226"/>
      <c r="G55" s="11">
        <v>48</v>
      </c>
      <c r="H55" s="18">
        <v>0</v>
      </c>
      <c r="I55" s="18">
        <v>0</v>
      </c>
    </row>
    <row r="56" spans="1:9" ht="12.75" customHeight="1" x14ac:dyDescent="0.2">
      <c r="A56" s="226" t="s">
        <v>50</v>
      </c>
      <c r="B56" s="226"/>
      <c r="C56" s="226"/>
      <c r="D56" s="226"/>
      <c r="E56" s="226"/>
      <c r="F56" s="226"/>
      <c r="G56" s="11">
        <v>49</v>
      </c>
      <c r="H56" s="18">
        <v>63820021</v>
      </c>
      <c r="I56" s="18">
        <v>62317637</v>
      </c>
    </row>
    <row r="57" spans="1:9" ht="12.75" customHeight="1" x14ac:dyDescent="0.2">
      <c r="A57" s="226" t="s">
        <v>51</v>
      </c>
      <c r="B57" s="226"/>
      <c r="C57" s="226"/>
      <c r="D57" s="226"/>
      <c r="E57" s="226"/>
      <c r="F57" s="226"/>
      <c r="G57" s="11">
        <v>50</v>
      </c>
      <c r="H57" s="18">
        <v>515082</v>
      </c>
      <c r="I57" s="18">
        <v>600832</v>
      </c>
    </row>
    <row r="58" spans="1:9" ht="12.75" customHeight="1" x14ac:dyDescent="0.2">
      <c r="A58" s="226" t="s">
        <v>52</v>
      </c>
      <c r="B58" s="226"/>
      <c r="C58" s="226"/>
      <c r="D58" s="226"/>
      <c r="E58" s="226"/>
      <c r="F58" s="226"/>
      <c r="G58" s="11">
        <v>51</v>
      </c>
      <c r="H58" s="18">
        <v>7349946</v>
      </c>
      <c r="I58" s="18">
        <v>9167299</v>
      </c>
    </row>
    <row r="59" spans="1:9" ht="12.75" customHeight="1" x14ac:dyDescent="0.2">
      <c r="A59" s="226" t="s">
        <v>53</v>
      </c>
      <c r="B59" s="226"/>
      <c r="C59" s="226"/>
      <c r="D59" s="226"/>
      <c r="E59" s="226"/>
      <c r="F59" s="226"/>
      <c r="G59" s="11">
        <v>52</v>
      </c>
      <c r="H59" s="18">
        <v>3380209</v>
      </c>
      <c r="I59" s="18">
        <v>3908247</v>
      </c>
    </row>
    <row r="60" spans="1:9" ht="12.75" customHeight="1" x14ac:dyDescent="0.2">
      <c r="A60" s="227" t="s">
        <v>54</v>
      </c>
      <c r="B60" s="227"/>
      <c r="C60" s="227"/>
      <c r="D60" s="227"/>
      <c r="E60" s="227"/>
      <c r="F60" s="227"/>
      <c r="G60" s="12">
        <v>53</v>
      </c>
      <c r="H60" s="79">
        <f>SUM(H61:H69)</f>
        <v>1973686</v>
      </c>
      <c r="I60" s="79">
        <f>SUM(I61:I69)</f>
        <v>3365068</v>
      </c>
    </row>
    <row r="61" spans="1:9" ht="12.75" customHeight="1" x14ac:dyDescent="0.2">
      <c r="A61" s="226" t="s">
        <v>23</v>
      </c>
      <c r="B61" s="226"/>
      <c r="C61" s="226"/>
      <c r="D61" s="226"/>
      <c r="E61" s="226"/>
      <c r="F61" s="226"/>
      <c r="G61" s="11">
        <v>54</v>
      </c>
      <c r="H61" s="18">
        <v>0</v>
      </c>
      <c r="I61" s="18">
        <v>0</v>
      </c>
    </row>
    <row r="62" spans="1:9" ht="27.6" customHeight="1" x14ac:dyDescent="0.2">
      <c r="A62" s="226" t="s">
        <v>24</v>
      </c>
      <c r="B62" s="226"/>
      <c r="C62" s="226"/>
      <c r="D62" s="226"/>
      <c r="E62" s="226"/>
      <c r="F62" s="226"/>
      <c r="G62" s="11">
        <v>55</v>
      </c>
      <c r="H62" s="18">
        <v>0</v>
      </c>
      <c r="I62" s="18">
        <v>0</v>
      </c>
    </row>
    <row r="63" spans="1:9" ht="12.75" customHeight="1" x14ac:dyDescent="0.2">
      <c r="A63" s="226" t="s">
        <v>25</v>
      </c>
      <c r="B63" s="226"/>
      <c r="C63" s="226"/>
      <c r="D63" s="226"/>
      <c r="E63" s="226"/>
      <c r="F63" s="226"/>
      <c r="G63" s="11">
        <v>56</v>
      </c>
      <c r="H63" s="18">
        <v>0</v>
      </c>
      <c r="I63" s="18">
        <v>0</v>
      </c>
    </row>
    <row r="64" spans="1:9" ht="26.1" customHeight="1" x14ac:dyDescent="0.2">
      <c r="A64" s="226" t="s">
        <v>55</v>
      </c>
      <c r="B64" s="226"/>
      <c r="C64" s="226"/>
      <c r="D64" s="226"/>
      <c r="E64" s="226"/>
      <c r="F64" s="226"/>
      <c r="G64" s="11">
        <v>57</v>
      </c>
      <c r="H64" s="18">
        <v>0</v>
      </c>
      <c r="I64" s="18">
        <v>0</v>
      </c>
    </row>
    <row r="65" spans="1:9" ht="21.6" customHeight="1" x14ac:dyDescent="0.2">
      <c r="A65" s="226" t="s">
        <v>27</v>
      </c>
      <c r="B65" s="226"/>
      <c r="C65" s="226"/>
      <c r="D65" s="226"/>
      <c r="E65" s="226"/>
      <c r="F65" s="226"/>
      <c r="G65" s="11">
        <v>58</v>
      </c>
      <c r="H65" s="18">
        <v>0</v>
      </c>
      <c r="I65" s="18">
        <v>0</v>
      </c>
    </row>
    <row r="66" spans="1:9" ht="21.6" customHeight="1" x14ac:dyDescent="0.2">
      <c r="A66" s="226" t="s">
        <v>28</v>
      </c>
      <c r="B66" s="226"/>
      <c r="C66" s="226"/>
      <c r="D66" s="226"/>
      <c r="E66" s="226"/>
      <c r="F66" s="226"/>
      <c r="G66" s="11">
        <v>59</v>
      </c>
      <c r="H66" s="18">
        <v>0</v>
      </c>
      <c r="I66" s="18">
        <v>0</v>
      </c>
    </row>
    <row r="67" spans="1:9" ht="12.75" customHeight="1" x14ac:dyDescent="0.2">
      <c r="A67" s="226" t="s">
        <v>29</v>
      </c>
      <c r="B67" s="226"/>
      <c r="C67" s="226"/>
      <c r="D67" s="226"/>
      <c r="E67" s="226"/>
      <c r="F67" s="226"/>
      <c r="G67" s="11">
        <v>60</v>
      </c>
      <c r="H67" s="18">
        <v>0</v>
      </c>
      <c r="I67" s="18">
        <v>0</v>
      </c>
    </row>
    <row r="68" spans="1:9" ht="12.75" customHeight="1" x14ac:dyDescent="0.2">
      <c r="A68" s="226" t="s">
        <v>30</v>
      </c>
      <c r="B68" s="226"/>
      <c r="C68" s="226"/>
      <c r="D68" s="226"/>
      <c r="E68" s="226"/>
      <c r="F68" s="226"/>
      <c r="G68" s="11">
        <v>61</v>
      </c>
      <c r="H68" s="18">
        <v>1965686</v>
      </c>
      <c r="I68" s="18">
        <v>2078997</v>
      </c>
    </row>
    <row r="69" spans="1:9" ht="12.75" customHeight="1" x14ac:dyDescent="0.2">
      <c r="A69" s="226" t="s">
        <v>56</v>
      </c>
      <c r="B69" s="226"/>
      <c r="C69" s="226"/>
      <c r="D69" s="226"/>
      <c r="E69" s="226"/>
      <c r="F69" s="226"/>
      <c r="G69" s="11">
        <v>62</v>
      </c>
      <c r="H69" s="18">
        <v>8000</v>
      </c>
      <c r="I69" s="18">
        <v>1286071</v>
      </c>
    </row>
    <row r="70" spans="1:9" ht="12.75" customHeight="1" x14ac:dyDescent="0.2">
      <c r="A70" s="226" t="s">
        <v>57</v>
      </c>
      <c r="B70" s="226"/>
      <c r="C70" s="226"/>
      <c r="D70" s="226"/>
      <c r="E70" s="226"/>
      <c r="F70" s="226"/>
      <c r="G70" s="11">
        <v>63</v>
      </c>
      <c r="H70" s="18">
        <v>111982622</v>
      </c>
      <c r="I70" s="18">
        <v>87285812</v>
      </c>
    </row>
    <row r="71" spans="1:9" ht="12.75" customHeight="1" x14ac:dyDescent="0.2">
      <c r="A71" s="242" t="s">
        <v>58</v>
      </c>
      <c r="B71" s="242"/>
      <c r="C71" s="242"/>
      <c r="D71" s="242"/>
      <c r="E71" s="242"/>
      <c r="F71" s="242"/>
      <c r="G71" s="11">
        <v>64</v>
      </c>
      <c r="H71" s="18">
        <v>8192578</v>
      </c>
      <c r="I71" s="18">
        <v>17796916</v>
      </c>
    </row>
    <row r="72" spans="1:9" ht="12.75" customHeight="1" x14ac:dyDescent="0.2">
      <c r="A72" s="228" t="s">
        <v>304</v>
      </c>
      <c r="B72" s="228"/>
      <c r="C72" s="228"/>
      <c r="D72" s="228"/>
      <c r="E72" s="228"/>
      <c r="F72" s="228"/>
      <c r="G72" s="12">
        <v>65</v>
      </c>
      <c r="H72" s="79">
        <f>H8+H9+H44+H71</f>
        <v>484510504</v>
      </c>
      <c r="I72" s="79">
        <f>I8+I9+I44+I71</f>
        <v>476742606</v>
      </c>
    </row>
    <row r="73" spans="1:9" ht="12.75" customHeight="1" x14ac:dyDescent="0.2">
      <c r="A73" s="242" t="s">
        <v>59</v>
      </c>
      <c r="B73" s="242"/>
      <c r="C73" s="242"/>
      <c r="D73" s="242"/>
      <c r="E73" s="242"/>
      <c r="F73" s="242"/>
      <c r="G73" s="11">
        <v>66</v>
      </c>
      <c r="H73" s="18">
        <v>0</v>
      </c>
      <c r="I73" s="18">
        <v>0</v>
      </c>
    </row>
    <row r="74" spans="1:9" x14ac:dyDescent="0.2">
      <c r="A74" s="244" t="s">
        <v>60</v>
      </c>
      <c r="B74" s="245"/>
      <c r="C74" s="245"/>
      <c r="D74" s="245"/>
      <c r="E74" s="245"/>
      <c r="F74" s="245"/>
      <c r="G74" s="245"/>
      <c r="H74" s="245"/>
      <c r="I74" s="245"/>
    </row>
    <row r="75" spans="1:9" ht="12.75" customHeight="1" x14ac:dyDescent="0.2">
      <c r="A75" s="228" t="s">
        <v>352</v>
      </c>
      <c r="B75" s="228"/>
      <c r="C75" s="228"/>
      <c r="D75" s="228"/>
      <c r="E75" s="228"/>
      <c r="F75" s="228"/>
      <c r="G75" s="12">
        <v>67</v>
      </c>
      <c r="H75" s="80">
        <f>H76+H77+H78+H84+H85+H91+H94+H97</f>
        <v>154951108</v>
      </c>
      <c r="I75" s="80">
        <f>I76+I77+I78+I84+I85+I91+I94+I97</f>
        <v>155914297</v>
      </c>
    </row>
    <row r="76" spans="1:9" ht="12.75" customHeight="1" x14ac:dyDescent="0.2">
      <c r="A76" s="226" t="s">
        <v>61</v>
      </c>
      <c r="B76" s="226"/>
      <c r="C76" s="226"/>
      <c r="D76" s="226"/>
      <c r="E76" s="226"/>
      <c r="F76" s="226"/>
      <c r="G76" s="11">
        <v>68</v>
      </c>
      <c r="H76" s="18">
        <v>15640099</v>
      </c>
      <c r="I76" s="18">
        <v>15640099</v>
      </c>
    </row>
    <row r="77" spans="1:9" ht="12.75" customHeight="1" x14ac:dyDescent="0.2">
      <c r="A77" s="226" t="s">
        <v>62</v>
      </c>
      <c r="B77" s="226"/>
      <c r="C77" s="226"/>
      <c r="D77" s="226"/>
      <c r="E77" s="226"/>
      <c r="F77" s="226"/>
      <c r="G77" s="11">
        <v>69</v>
      </c>
      <c r="H77" s="18">
        <v>65068457</v>
      </c>
      <c r="I77" s="18">
        <v>65068457</v>
      </c>
    </row>
    <row r="78" spans="1:9" ht="12.75" customHeight="1" x14ac:dyDescent="0.2">
      <c r="A78" s="227" t="s">
        <v>63</v>
      </c>
      <c r="B78" s="227"/>
      <c r="C78" s="227"/>
      <c r="D78" s="227"/>
      <c r="E78" s="227"/>
      <c r="F78" s="227"/>
      <c r="G78" s="12">
        <v>70</v>
      </c>
      <c r="H78" s="80">
        <f>SUM(H79:H83)</f>
        <v>-37775162</v>
      </c>
      <c r="I78" s="80">
        <f>SUM(I79:I83)</f>
        <v>-38533632</v>
      </c>
    </row>
    <row r="79" spans="1:9" ht="12.75" customHeight="1" x14ac:dyDescent="0.2">
      <c r="A79" s="226" t="s">
        <v>64</v>
      </c>
      <c r="B79" s="226"/>
      <c r="C79" s="226"/>
      <c r="D79" s="226"/>
      <c r="E79" s="226"/>
      <c r="F79" s="226"/>
      <c r="G79" s="11">
        <v>71</v>
      </c>
      <c r="H79" s="18">
        <v>2404708</v>
      </c>
      <c r="I79" s="18">
        <v>2404708</v>
      </c>
    </row>
    <row r="80" spans="1:9" ht="12.75" customHeight="1" x14ac:dyDescent="0.2">
      <c r="A80" s="226" t="s">
        <v>65</v>
      </c>
      <c r="B80" s="226"/>
      <c r="C80" s="226"/>
      <c r="D80" s="226"/>
      <c r="E80" s="226"/>
      <c r="F80" s="226"/>
      <c r="G80" s="11">
        <v>72</v>
      </c>
      <c r="H80" s="18">
        <v>0</v>
      </c>
      <c r="I80" s="18">
        <v>0</v>
      </c>
    </row>
    <row r="81" spans="1:9" ht="12.75" customHeight="1" x14ac:dyDescent="0.2">
      <c r="A81" s="226" t="s">
        <v>66</v>
      </c>
      <c r="B81" s="226"/>
      <c r="C81" s="226"/>
      <c r="D81" s="226"/>
      <c r="E81" s="226"/>
      <c r="F81" s="226"/>
      <c r="G81" s="11">
        <v>73</v>
      </c>
      <c r="H81" s="18">
        <v>0</v>
      </c>
      <c r="I81" s="18">
        <v>0</v>
      </c>
    </row>
    <row r="82" spans="1:9" ht="12.75" customHeight="1" x14ac:dyDescent="0.2">
      <c r="A82" s="226" t="s">
        <v>67</v>
      </c>
      <c r="B82" s="226"/>
      <c r="C82" s="226"/>
      <c r="D82" s="226"/>
      <c r="E82" s="226"/>
      <c r="F82" s="226"/>
      <c r="G82" s="11">
        <v>74</v>
      </c>
      <c r="H82" s="18">
        <v>0</v>
      </c>
      <c r="I82" s="18">
        <v>0</v>
      </c>
    </row>
    <row r="83" spans="1:9" ht="12.75" customHeight="1" x14ac:dyDescent="0.2">
      <c r="A83" s="226" t="s">
        <v>68</v>
      </c>
      <c r="B83" s="226"/>
      <c r="C83" s="226"/>
      <c r="D83" s="226"/>
      <c r="E83" s="226"/>
      <c r="F83" s="226"/>
      <c r="G83" s="11">
        <v>75</v>
      </c>
      <c r="H83" s="18">
        <v>-40179870</v>
      </c>
      <c r="I83" s="18">
        <v>-40938340</v>
      </c>
    </row>
    <row r="84" spans="1:9" ht="12.75" customHeight="1" x14ac:dyDescent="0.2">
      <c r="A84" s="243" t="s">
        <v>69</v>
      </c>
      <c r="B84" s="243"/>
      <c r="C84" s="243"/>
      <c r="D84" s="243"/>
      <c r="E84" s="243"/>
      <c r="F84" s="243"/>
      <c r="G84" s="42">
        <v>76</v>
      </c>
      <c r="H84" s="43">
        <v>0</v>
      </c>
      <c r="I84" s="43">
        <v>0</v>
      </c>
    </row>
    <row r="85" spans="1:9" ht="12.75" customHeight="1" x14ac:dyDescent="0.2">
      <c r="A85" s="227" t="s">
        <v>444</v>
      </c>
      <c r="B85" s="227"/>
      <c r="C85" s="227"/>
      <c r="D85" s="227"/>
      <c r="E85" s="227"/>
      <c r="F85" s="227"/>
      <c r="G85" s="12">
        <v>77</v>
      </c>
      <c r="H85" s="79">
        <f>H86+H87+H88+H89+H90</f>
        <v>-334887</v>
      </c>
      <c r="I85" s="79">
        <f>I86+I87+I88+I89+I90</f>
        <v>-178115</v>
      </c>
    </row>
    <row r="86" spans="1:9" ht="25.5" customHeight="1" x14ac:dyDescent="0.2">
      <c r="A86" s="226" t="s">
        <v>445</v>
      </c>
      <c r="B86" s="226"/>
      <c r="C86" s="226"/>
      <c r="D86" s="226"/>
      <c r="E86" s="226"/>
      <c r="F86" s="226"/>
      <c r="G86" s="11">
        <v>78</v>
      </c>
      <c r="H86" s="18">
        <v>0</v>
      </c>
      <c r="I86" s="18">
        <v>0</v>
      </c>
    </row>
    <row r="87" spans="1:9" ht="12.75" customHeight="1" x14ac:dyDescent="0.2">
      <c r="A87" s="226" t="s">
        <v>70</v>
      </c>
      <c r="B87" s="226"/>
      <c r="C87" s="226"/>
      <c r="D87" s="226"/>
      <c r="E87" s="226"/>
      <c r="F87" s="226"/>
      <c r="G87" s="11">
        <v>79</v>
      </c>
      <c r="H87" s="18">
        <v>0</v>
      </c>
      <c r="I87" s="18">
        <v>0</v>
      </c>
    </row>
    <row r="88" spans="1:9" ht="12.75" customHeight="1" x14ac:dyDescent="0.2">
      <c r="A88" s="226" t="s">
        <v>71</v>
      </c>
      <c r="B88" s="226"/>
      <c r="C88" s="226"/>
      <c r="D88" s="226"/>
      <c r="E88" s="226"/>
      <c r="F88" s="226"/>
      <c r="G88" s="11">
        <v>80</v>
      </c>
      <c r="H88" s="18">
        <v>0</v>
      </c>
      <c r="I88" s="18">
        <v>0</v>
      </c>
    </row>
    <row r="89" spans="1:9" ht="12.75" customHeight="1" x14ac:dyDescent="0.2">
      <c r="A89" s="226" t="s">
        <v>348</v>
      </c>
      <c r="B89" s="226"/>
      <c r="C89" s="226"/>
      <c r="D89" s="226"/>
      <c r="E89" s="226"/>
      <c r="F89" s="226"/>
      <c r="G89" s="11">
        <v>81</v>
      </c>
      <c r="H89" s="18">
        <v>0</v>
      </c>
      <c r="I89" s="18">
        <v>0</v>
      </c>
    </row>
    <row r="90" spans="1:9" ht="12.75" customHeight="1" x14ac:dyDescent="0.2">
      <c r="A90" s="226" t="s">
        <v>349</v>
      </c>
      <c r="B90" s="226"/>
      <c r="C90" s="226"/>
      <c r="D90" s="226"/>
      <c r="E90" s="226"/>
      <c r="F90" s="226"/>
      <c r="G90" s="11">
        <v>82</v>
      </c>
      <c r="H90" s="18">
        <v>-334887</v>
      </c>
      <c r="I90" s="18">
        <v>-178115</v>
      </c>
    </row>
    <row r="91" spans="1:9" ht="12.75" customHeight="1" x14ac:dyDescent="0.2">
      <c r="A91" s="227" t="s">
        <v>350</v>
      </c>
      <c r="B91" s="227"/>
      <c r="C91" s="227"/>
      <c r="D91" s="227"/>
      <c r="E91" s="227"/>
      <c r="F91" s="227"/>
      <c r="G91" s="12">
        <v>83</v>
      </c>
      <c r="H91" s="79">
        <f>H92-H93</f>
        <v>16075415</v>
      </c>
      <c r="I91" s="79">
        <f>I92-I93</f>
        <v>20631585</v>
      </c>
    </row>
    <row r="92" spans="1:9" ht="12.75" customHeight="1" x14ac:dyDescent="0.2">
      <c r="A92" s="226" t="s">
        <v>72</v>
      </c>
      <c r="B92" s="226"/>
      <c r="C92" s="226"/>
      <c r="D92" s="226"/>
      <c r="E92" s="226"/>
      <c r="F92" s="226"/>
      <c r="G92" s="11">
        <v>84</v>
      </c>
      <c r="H92" s="18">
        <v>16075415</v>
      </c>
      <c r="I92" s="18">
        <v>20631585</v>
      </c>
    </row>
    <row r="93" spans="1:9" ht="12.75" customHeight="1" x14ac:dyDescent="0.2">
      <c r="A93" s="226" t="s">
        <v>73</v>
      </c>
      <c r="B93" s="226"/>
      <c r="C93" s="226"/>
      <c r="D93" s="226"/>
      <c r="E93" s="226"/>
      <c r="F93" s="226"/>
      <c r="G93" s="11">
        <v>85</v>
      </c>
      <c r="H93" s="18">
        <v>0</v>
      </c>
      <c r="I93" s="18">
        <v>0</v>
      </c>
    </row>
    <row r="94" spans="1:9" ht="12.75" customHeight="1" x14ac:dyDescent="0.2">
      <c r="A94" s="227" t="s">
        <v>351</v>
      </c>
      <c r="B94" s="227"/>
      <c r="C94" s="227"/>
      <c r="D94" s="227"/>
      <c r="E94" s="227"/>
      <c r="F94" s="227"/>
      <c r="G94" s="12">
        <v>86</v>
      </c>
      <c r="H94" s="79">
        <f>H95-H96</f>
        <v>1628637</v>
      </c>
      <c r="I94" s="79">
        <f>I95-I96</f>
        <v>815868</v>
      </c>
    </row>
    <row r="95" spans="1:9" ht="12.75" customHeight="1" x14ac:dyDescent="0.2">
      <c r="A95" s="226" t="s">
        <v>74</v>
      </c>
      <c r="B95" s="226"/>
      <c r="C95" s="226"/>
      <c r="D95" s="226"/>
      <c r="E95" s="226"/>
      <c r="F95" s="226"/>
      <c r="G95" s="11">
        <v>87</v>
      </c>
      <c r="H95" s="18">
        <v>1628637</v>
      </c>
      <c r="I95" s="18">
        <v>815868</v>
      </c>
    </row>
    <row r="96" spans="1:9" ht="12.75" customHeight="1" x14ac:dyDescent="0.2">
      <c r="A96" s="226" t="s">
        <v>75</v>
      </c>
      <c r="B96" s="226"/>
      <c r="C96" s="226"/>
      <c r="D96" s="226"/>
      <c r="E96" s="226"/>
      <c r="F96" s="226"/>
      <c r="G96" s="11">
        <v>88</v>
      </c>
      <c r="H96" s="18">
        <v>0</v>
      </c>
      <c r="I96" s="18">
        <v>0</v>
      </c>
    </row>
    <row r="97" spans="1:9" ht="12.75" customHeight="1" x14ac:dyDescent="0.2">
      <c r="A97" s="226" t="s">
        <v>76</v>
      </c>
      <c r="B97" s="226"/>
      <c r="C97" s="226"/>
      <c r="D97" s="226"/>
      <c r="E97" s="226"/>
      <c r="F97" s="226"/>
      <c r="G97" s="11">
        <v>89</v>
      </c>
      <c r="H97" s="18">
        <v>94648549</v>
      </c>
      <c r="I97" s="18">
        <v>92470035</v>
      </c>
    </row>
    <row r="98" spans="1:9" ht="12.75" customHeight="1" x14ac:dyDescent="0.2">
      <c r="A98" s="228" t="s">
        <v>353</v>
      </c>
      <c r="B98" s="228"/>
      <c r="C98" s="228"/>
      <c r="D98" s="228"/>
      <c r="E98" s="228"/>
      <c r="F98" s="228"/>
      <c r="G98" s="12">
        <v>90</v>
      </c>
      <c r="H98" s="79">
        <f>SUM(H99:H104)</f>
        <v>5656981</v>
      </c>
      <c r="I98" s="79">
        <f>SUM(I99:I104)</f>
        <v>5952967</v>
      </c>
    </row>
    <row r="99" spans="1:9" ht="12.75" customHeight="1" x14ac:dyDescent="0.2">
      <c r="A99" s="226" t="s">
        <v>77</v>
      </c>
      <c r="B99" s="226"/>
      <c r="C99" s="226"/>
      <c r="D99" s="226"/>
      <c r="E99" s="226"/>
      <c r="F99" s="226"/>
      <c r="G99" s="11">
        <v>91</v>
      </c>
      <c r="H99" s="18">
        <v>4845879</v>
      </c>
      <c r="I99" s="18">
        <v>4894244</v>
      </c>
    </row>
    <row r="100" spans="1:9" ht="12.75" customHeight="1" x14ac:dyDescent="0.2">
      <c r="A100" s="226" t="s">
        <v>78</v>
      </c>
      <c r="B100" s="226"/>
      <c r="C100" s="226"/>
      <c r="D100" s="226"/>
      <c r="E100" s="226"/>
      <c r="F100" s="226"/>
      <c r="G100" s="11">
        <v>92</v>
      </c>
      <c r="H100" s="18">
        <v>204763</v>
      </c>
      <c r="I100" s="18">
        <v>299452</v>
      </c>
    </row>
    <row r="101" spans="1:9" ht="12.75" customHeight="1" x14ac:dyDescent="0.2">
      <c r="A101" s="226" t="s">
        <v>79</v>
      </c>
      <c r="B101" s="226"/>
      <c r="C101" s="226"/>
      <c r="D101" s="226"/>
      <c r="E101" s="226"/>
      <c r="F101" s="226"/>
      <c r="G101" s="11">
        <v>93</v>
      </c>
      <c r="H101" s="18">
        <v>391170</v>
      </c>
      <c r="I101" s="18">
        <v>499536</v>
      </c>
    </row>
    <row r="102" spans="1:9" ht="12.75" customHeight="1" x14ac:dyDescent="0.2">
      <c r="A102" s="226" t="s">
        <v>80</v>
      </c>
      <c r="B102" s="226"/>
      <c r="C102" s="226"/>
      <c r="D102" s="226"/>
      <c r="E102" s="226"/>
      <c r="F102" s="226"/>
      <c r="G102" s="11">
        <v>94</v>
      </c>
      <c r="H102" s="18">
        <v>0</v>
      </c>
      <c r="I102" s="18">
        <v>0</v>
      </c>
    </row>
    <row r="103" spans="1:9" ht="12.75" customHeight="1" x14ac:dyDescent="0.2">
      <c r="A103" s="226" t="s">
        <v>81</v>
      </c>
      <c r="B103" s="226"/>
      <c r="C103" s="226"/>
      <c r="D103" s="226"/>
      <c r="E103" s="226"/>
      <c r="F103" s="226"/>
      <c r="G103" s="11">
        <v>95</v>
      </c>
      <c r="H103" s="18">
        <v>0</v>
      </c>
      <c r="I103" s="18">
        <v>0</v>
      </c>
    </row>
    <row r="104" spans="1:9" ht="12.75" customHeight="1" x14ac:dyDescent="0.2">
      <c r="A104" s="226" t="s">
        <v>82</v>
      </c>
      <c r="B104" s="226"/>
      <c r="C104" s="226"/>
      <c r="D104" s="226"/>
      <c r="E104" s="226"/>
      <c r="F104" s="226"/>
      <c r="G104" s="11">
        <v>96</v>
      </c>
      <c r="H104" s="18">
        <v>215169</v>
      </c>
      <c r="I104" s="18">
        <v>259735</v>
      </c>
    </row>
    <row r="105" spans="1:9" ht="12.75" customHeight="1" x14ac:dyDescent="0.2">
      <c r="A105" s="228" t="s">
        <v>354</v>
      </c>
      <c r="B105" s="228"/>
      <c r="C105" s="228"/>
      <c r="D105" s="228"/>
      <c r="E105" s="228"/>
      <c r="F105" s="228"/>
      <c r="G105" s="12">
        <v>97</v>
      </c>
      <c r="H105" s="79">
        <f>SUM(H106:H116)</f>
        <v>158129677</v>
      </c>
      <c r="I105" s="79">
        <f>SUM(I106:I116)</f>
        <v>160882210</v>
      </c>
    </row>
    <row r="106" spans="1:9" ht="12.75" customHeight="1" x14ac:dyDescent="0.2">
      <c r="A106" s="226" t="s">
        <v>83</v>
      </c>
      <c r="B106" s="226"/>
      <c r="C106" s="226"/>
      <c r="D106" s="226"/>
      <c r="E106" s="226"/>
      <c r="F106" s="226"/>
      <c r="G106" s="11">
        <v>98</v>
      </c>
      <c r="H106" s="18">
        <v>0</v>
      </c>
      <c r="I106" s="18">
        <v>0</v>
      </c>
    </row>
    <row r="107" spans="1:9" ht="24.6" customHeight="1" x14ac:dyDescent="0.2">
      <c r="A107" s="226" t="s">
        <v>84</v>
      </c>
      <c r="B107" s="226"/>
      <c r="C107" s="226"/>
      <c r="D107" s="226"/>
      <c r="E107" s="226"/>
      <c r="F107" s="226"/>
      <c r="G107" s="11">
        <v>99</v>
      </c>
      <c r="H107" s="18">
        <v>0</v>
      </c>
      <c r="I107" s="18">
        <v>0</v>
      </c>
    </row>
    <row r="108" spans="1:9" ht="12.75" customHeight="1" x14ac:dyDescent="0.2">
      <c r="A108" s="226" t="s">
        <v>85</v>
      </c>
      <c r="B108" s="226"/>
      <c r="C108" s="226"/>
      <c r="D108" s="226"/>
      <c r="E108" s="226"/>
      <c r="F108" s="226"/>
      <c r="G108" s="11">
        <v>100</v>
      </c>
      <c r="H108" s="18">
        <v>0</v>
      </c>
      <c r="I108" s="18">
        <v>0</v>
      </c>
    </row>
    <row r="109" spans="1:9" ht="21.6" customHeight="1" x14ac:dyDescent="0.2">
      <c r="A109" s="226" t="s">
        <v>86</v>
      </c>
      <c r="B109" s="226"/>
      <c r="C109" s="226"/>
      <c r="D109" s="226"/>
      <c r="E109" s="226"/>
      <c r="F109" s="226"/>
      <c r="G109" s="11">
        <v>101</v>
      </c>
      <c r="H109" s="18">
        <v>0</v>
      </c>
      <c r="I109" s="18">
        <v>0</v>
      </c>
    </row>
    <row r="110" spans="1:9" ht="12.75" customHeight="1" x14ac:dyDescent="0.2">
      <c r="A110" s="226" t="s">
        <v>87</v>
      </c>
      <c r="B110" s="226"/>
      <c r="C110" s="226"/>
      <c r="D110" s="226"/>
      <c r="E110" s="226"/>
      <c r="F110" s="226"/>
      <c r="G110" s="11">
        <v>102</v>
      </c>
      <c r="H110" s="18">
        <v>6747689</v>
      </c>
      <c r="I110" s="18">
        <v>6454922</v>
      </c>
    </row>
    <row r="111" spans="1:9" ht="12.75" customHeight="1" x14ac:dyDescent="0.2">
      <c r="A111" s="226" t="s">
        <v>88</v>
      </c>
      <c r="B111" s="226"/>
      <c r="C111" s="226"/>
      <c r="D111" s="226"/>
      <c r="E111" s="226"/>
      <c r="F111" s="226"/>
      <c r="G111" s="11">
        <v>103</v>
      </c>
      <c r="H111" s="18">
        <v>88692792</v>
      </c>
      <c r="I111" s="18">
        <v>90721409</v>
      </c>
    </row>
    <row r="112" spans="1:9" ht="12.75" customHeight="1" x14ac:dyDescent="0.2">
      <c r="A112" s="226" t="s">
        <v>89</v>
      </c>
      <c r="B112" s="226"/>
      <c r="C112" s="226"/>
      <c r="D112" s="226"/>
      <c r="E112" s="226"/>
      <c r="F112" s="226"/>
      <c r="G112" s="11">
        <v>104</v>
      </c>
      <c r="H112" s="18">
        <v>0</v>
      </c>
      <c r="I112" s="18">
        <v>0</v>
      </c>
    </row>
    <row r="113" spans="1:9" ht="12.75" customHeight="1" x14ac:dyDescent="0.2">
      <c r="A113" s="226" t="s">
        <v>90</v>
      </c>
      <c r="B113" s="226"/>
      <c r="C113" s="226"/>
      <c r="D113" s="226"/>
      <c r="E113" s="226"/>
      <c r="F113" s="226"/>
      <c r="G113" s="11">
        <v>105</v>
      </c>
      <c r="H113" s="18">
        <v>0</v>
      </c>
      <c r="I113" s="18">
        <v>0</v>
      </c>
    </row>
    <row r="114" spans="1:9" ht="12.75" customHeight="1" x14ac:dyDescent="0.2">
      <c r="A114" s="226" t="s">
        <v>91</v>
      </c>
      <c r="B114" s="226"/>
      <c r="C114" s="226"/>
      <c r="D114" s="226"/>
      <c r="E114" s="226"/>
      <c r="F114" s="226"/>
      <c r="G114" s="11">
        <v>106</v>
      </c>
      <c r="H114" s="18">
        <v>40000000</v>
      </c>
      <c r="I114" s="18">
        <v>40000000</v>
      </c>
    </row>
    <row r="115" spans="1:9" ht="12.75" customHeight="1" x14ac:dyDescent="0.2">
      <c r="A115" s="226" t="s">
        <v>92</v>
      </c>
      <c r="B115" s="226"/>
      <c r="C115" s="226"/>
      <c r="D115" s="226"/>
      <c r="E115" s="226"/>
      <c r="F115" s="226"/>
      <c r="G115" s="11">
        <v>107</v>
      </c>
      <c r="H115" s="18">
        <v>21286614</v>
      </c>
      <c r="I115" s="18">
        <v>22243247</v>
      </c>
    </row>
    <row r="116" spans="1:9" ht="12.75" customHeight="1" x14ac:dyDescent="0.2">
      <c r="A116" s="226" t="s">
        <v>93</v>
      </c>
      <c r="B116" s="226"/>
      <c r="C116" s="226"/>
      <c r="D116" s="226"/>
      <c r="E116" s="226"/>
      <c r="F116" s="226"/>
      <c r="G116" s="11">
        <v>108</v>
      </c>
      <c r="H116" s="18">
        <v>1402582</v>
      </c>
      <c r="I116" s="18">
        <v>1462632</v>
      </c>
    </row>
    <row r="117" spans="1:9" ht="12.75" customHeight="1" x14ac:dyDescent="0.2">
      <c r="A117" s="228" t="s">
        <v>355</v>
      </c>
      <c r="B117" s="228"/>
      <c r="C117" s="228"/>
      <c r="D117" s="228"/>
      <c r="E117" s="228"/>
      <c r="F117" s="228"/>
      <c r="G117" s="12">
        <v>109</v>
      </c>
      <c r="H117" s="79">
        <f>SUM(H118:H131)</f>
        <v>148600355</v>
      </c>
      <c r="I117" s="79">
        <f>SUM(I118:I131)</f>
        <v>134770034</v>
      </c>
    </row>
    <row r="118" spans="1:9" ht="12.75" customHeight="1" x14ac:dyDescent="0.2">
      <c r="A118" s="226" t="s">
        <v>83</v>
      </c>
      <c r="B118" s="226"/>
      <c r="C118" s="226"/>
      <c r="D118" s="226"/>
      <c r="E118" s="226"/>
      <c r="F118" s="226"/>
      <c r="G118" s="11">
        <v>110</v>
      </c>
      <c r="H118" s="18">
        <v>0</v>
      </c>
      <c r="I118" s="18">
        <v>0</v>
      </c>
    </row>
    <row r="119" spans="1:9" ht="22.35" customHeight="1" x14ac:dyDescent="0.2">
      <c r="A119" s="226" t="s">
        <v>84</v>
      </c>
      <c r="B119" s="226"/>
      <c r="C119" s="226"/>
      <c r="D119" s="226"/>
      <c r="E119" s="226"/>
      <c r="F119" s="226"/>
      <c r="G119" s="11">
        <v>111</v>
      </c>
      <c r="H119" s="18">
        <v>0</v>
      </c>
      <c r="I119" s="18">
        <v>0</v>
      </c>
    </row>
    <row r="120" spans="1:9" ht="12.75" customHeight="1" x14ac:dyDescent="0.2">
      <c r="A120" s="226" t="s">
        <v>85</v>
      </c>
      <c r="B120" s="226"/>
      <c r="C120" s="226"/>
      <c r="D120" s="226"/>
      <c r="E120" s="226"/>
      <c r="F120" s="226"/>
      <c r="G120" s="11">
        <v>112</v>
      </c>
      <c r="H120" s="18">
        <v>0</v>
      </c>
      <c r="I120" s="18">
        <v>0</v>
      </c>
    </row>
    <row r="121" spans="1:9" ht="23.45" customHeight="1" x14ac:dyDescent="0.2">
      <c r="A121" s="226" t="s">
        <v>86</v>
      </c>
      <c r="B121" s="226"/>
      <c r="C121" s="226"/>
      <c r="D121" s="226"/>
      <c r="E121" s="226"/>
      <c r="F121" s="226"/>
      <c r="G121" s="11">
        <v>113</v>
      </c>
      <c r="H121" s="18">
        <v>0</v>
      </c>
      <c r="I121" s="18">
        <v>0</v>
      </c>
    </row>
    <row r="122" spans="1:9" ht="12.75" customHeight="1" x14ac:dyDescent="0.2">
      <c r="A122" s="226" t="s">
        <v>87</v>
      </c>
      <c r="B122" s="226"/>
      <c r="C122" s="226"/>
      <c r="D122" s="226"/>
      <c r="E122" s="226"/>
      <c r="F122" s="226"/>
      <c r="G122" s="11">
        <v>114</v>
      </c>
      <c r="H122" s="18">
        <v>728692</v>
      </c>
      <c r="I122" s="18">
        <v>960984</v>
      </c>
    </row>
    <row r="123" spans="1:9" ht="12.75" customHeight="1" x14ac:dyDescent="0.2">
      <c r="A123" s="226" t="s">
        <v>88</v>
      </c>
      <c r="B123" s="226"/>
      <c r="C123" s="226"/>
      <c r="D123" s="226"/>
      <c r="E123" s="226"/>
      <c r="F123" s="226"/>
      <c r="G123" s="11">
        <v>115</v>
      </c>
      <c r="H123" s="18">
        <v>70497649</v>
      </c>
      <c r="I123" s="18">
        <v>53419866</v>
      </c>
    </row>
    <row r="124" spans="1:9" ht="12.75" customHeight="1" x14ac:dyDescent="0.2">
      <c r="A124" s="226" t="s">
        <v>89</v>
      </c>
      <c r="B124" s="226"/>
      <c r="C124" s="226"/>
      <c r="D124" s="226"/>
      <c r="E124" s="226"/>
      <c r="F124" s="226"/>
      <c r="G124" s="11">
        <v>116</v>
      </c>
      <c r="H124" s="18">
        <v>659872</v>
      </c>
      <c r="I124" s="18">
        <v>647061</v>
      </c>
    </row>
    <row r="125" spans="1:9" ht="12.75" customHeight="1" x14ac:dyDescent="0.2">
      <c r="A125" s="226" t="s">
        <v>90</v>
      </c>
      <c r="B125" s="226"/>
      <c r="C125" s="226"/>
      <c r="D125" s="226"/>
      <c r="E125" s="226"/>
      <c r="F125" s="226"/>
      <c r="G125" s="11">
        <v>117</v>
      </c>
      <c r="H125" s="18">
        <v>35283206</v>
      </c>
      <c r="I125" s="18">
        <v>35737723</v>
      </c>
    </row>
    <row r="126" spans="1:9" x14ac:dyDescent="0.2">
      <c r="A126" s="226" t="s">
        <v>91</v>
      </c>
      <c r="B126" s="226"/>
      <c r="C126" s="226"/>
      <c r="D126" s="226"/>
      <c r="E126" s="226"/>
      <c r="F126" s="226"/>
      <c r="G126" s="11">
        <v>118</v>
      </c>
      <c r="H126" s="18">
        <v>708333</v>
      </c>
      <c r="I126" s="18">
        <v>283333</v>
      </c>
    </row>
    <row r="127" spans="1:9" x14ac:dyDescent="0.2">
      <c r="A127" s="226" t="s">
        <v>94</v>
      </c>
      <c r="B127" s="226"/>
      <c r="C127" s="226"/>
      <c r="D127" s="226"/>
      <c r="E127" s="226"/>
      <c r="F127" s="226"/>
      <c r="G127" s="11">
        <v>119</v>
      </c>
      <c r="H127" s="18">
        <v>23179718</v>
      </c>
      <c r="I127" s="18">
        <v>26883164</v>
      </c>
    </row>
    <row r="128" spans="1:9" x14ac:dyDescent="0.2">
      <c r="A128" s="226" t="s">
        <v>95</v>
      </c>
      <c r="B128" s="226"/>
      <c r="C128" s="226"/>
      <c r="D128" s="226"/>
      <c r="E128" s="226"/>
      <c r="F128" s="226"/>
      <c r="G128" s="11">
        <v>120</v>
      </c>
      <c r="H128" s="18">
        <v>6606532</v>
      </c>
      <c r="I128" s="18">
        <v>7429451</v>
      </c>
    </row>
    <row r="129" spans="1:9" x14ac:dyDescent="0.2">
      <c r="A129" s="226" t="s">
        <v>96</v>
      </c>
      <c r="B129" s="226"/>
      <c r="C129" s="226"/>
      <c r="D129" s="226"/>
      <c r="E129" s="226"/>
      <c r="F129" s="226"/>
      <c r="G129" s="11">
        <v>121</v>
      </c>
      <c r="H129" s="18">
        <v>0</v>
      </c>
      <c r="I129" s="18">
        <v>0</v>
      </c>
    </row>
    <row r="130" spans="1:9" x14ac:dyDescent="0.2">
      <c r="A130" s="226" t="s">
        <v>97</v>
      </c>
      <c r="B130" s="226"/>
      <c r="C130" s="226"/>
      <c r="D130" s="226"/>
      <c r="E130" s="226"/>
      <c r="F130" s="226"/>
      <c r="G130" s="11">
        <v>122</v>
      </c>
      <c r="H130" s="18">
        <v>1086975</v>
      </c>
      <c r="I130" s="18">
        <v>294476</v>
      </c>
    </row>
    <row r="131" spans="1:9" x14ac:dyDescent="0.2">
      <c r="A131" s="226" t="s">
        <v>98</v>
      </c>
      <c r="B131" s="226"/>
      <c r="C131" s="226"/>
      <c r="D131" s="226"/>
      <c r="E131" s="226"/>
      <c r="F131" s="226"/>
      <c r="G131" s="11">
        <v>123</v>
      </c>
      <c r="H131" s="18">
        <v>9849378</v>
      </c>
      <c r="I131" s="18">
        <v>9113976</v>
      </c>
    </row>
    <row r="132" spans="1:9" ht="22.35" customHeight="1" x14ac:dyDescent="0.2">
      <c r="A132" s="242" t="s">
        <v>99</v>
      </c>
      <c r="B132" s="242"/>
      <c r="C132" s="242"/>
      <c r="D132" s="242"/>
      <c r="E132" s="242"/>
      <c r="F132" s="242"/>
      <c r="G132" s="11">
        <v>124</v>
      </c>
      <c r="H132" s="18">
        <v>17172383</v>
      </c>
      <c r="I132" s="18">
        <v>19223098</v>
      </c>
    </row>
    <row r="133" spans="1:9" ht="12.75" customHeight="1" x14ac:dyDescent="0.2">
      <c r="A133" s="228" t="s">
        <v>356</v>
      </c>
      <c r="B133" s="228"/>
      <c r="C133" s="228"/>
      <c r="D133" s="228"/>
      <c r="E133" s="228"/>
      <c r="F133" s="228"/>
      <c r="G133" s="12">
        <v>125</v>
      </c>
      <c r="H133" s="79">
        <f>H75+H98+H105+H117+H132</f>
        <v>484510504</v>
      </c>
      <c r="I133" s="79">
        <f>I75+I98+I105+I117+I132</f>
        <v>476742606</v>
      </c>
    </row>
    <row r="134" spans="1:9" x14ac:dyDescent="0.2">
      <c r="A134" s="242" t="s">
        <v>100</v>
      </c>
      <c r="B134" s="242"/>
      <c r="C134" s="242"/>
      <c r="D134" s="242"/>
      <c r="E134" s="242"/>
      <c r="F134" s="242"/>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oddHeader>&amp;L&amp;"Calibri"&amp;10&amp;KFF0000 This document / e-mail is 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34" zoomScale="81" zoomScaleNormal="115" zoomScaleSheetLayoutView="110" workbookViewId="0">
      <selection activeCell="M27" sqref="M27"/>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5703125" style="45" bestFit="1" customWidth="1"/>
    <col min="266" max="519" width="9.140625" style="45"/>
    <col min="520" max="520" width="9.85546875" style="45" bestFit="1" customWidth="1"/>
    <col min="521" max="521" width="11.5703125" style="45" bestFit="1" customWidth="1"/>
    <col min="522" max="775" width="9.140625" style="45"/>
    <col min="776" max="776" width="9.85546875" style="45" bestFit="1" customWidth="1"/>
    <col min="777" max="777" width="11.5703125" style="45" bestFit="1" customWidth="1"/>
    <col min="778" max="1031" width="9.140625" style="45"/>
    <col min="1032" max="1032" width="9.85546875" style="45" bestFit="1" customWidth="1"/>
    <col min="1033" max="1033" width="11.5703125" style="45" bestFit="1" customWidth="1"/>
    <col min="1034" max="1287" width="9.140625" style="45"/>
    <col min="1288" max="1288" width="9.85546875" style="45" bestFit="1" customWidth="1"/>
    <col min="1289" max="1289" width="11.5703125" style="45" bestFit="1" customWidth="1"/>
    <col min="1290" max="1543" width="9.140625" style="45"/>
    <col min="1544" max="1544" width="9.85546875" style="45" bestFit="1" customWidth="1"/>
    <col min="1545" max="1545" width="11.5703125" style="45" bestFit="1" customWidth="1"/>
    <col min="1546" max="1799" width="9.140625" style="45"/>
    <col min="1800" max="1800" width="9.85546875" style="45" bestFit="1" customWidth="1"/>
    <col min="1801" max="1801" width="11.5703125" style="45" bestFit="1" customWidth="1"/>
    <col min="1802" max="2055" width="9.140625" style="45"/>
    <col min="2056" max="2056" width="9.85546875" style="45" bestFit="1" customWidth="1"/>
    <col min="2057" max="2057" width="11.5703125" style="45" bestFit="1" customWidth="1"/>
    <col min="2058" max="2311" width="9.140625" style="45"/>
    <col min="2312" max="2312" width="9.85546875" style="45" bestFit="1" customWidth="1"/>
    <col min="2313" max="2313" width="11.5703125" style="45" bestFit="1" customWidth="1"/>
    <col min="2314" max="2567" width="9.140625" style="45"/>
    <col min="2568" max="2568" width="9.85546875" style="45" bestFit="1" customWidth="1"/>
    <col min="2569" max="2569" width="11.5703125" style="45" bestFit="1" customWidth="1"/>
    <col min="2570" max="2823" width="9.140625" style="45"/>
    <col min="2824" max="2824" width="9.85546875" style="45" bestFit="1" customWidth="1"/>
    <col min="2825" max="2825" width="11.5703125" style="45" bestFit="1" customWidth="1"/>
    <col min="2826" max="3079" width="9.140625" style="45"/>
    <col min="3080" max="3080" width="9.85546875" style="45" bestFit="1" customWidth="1"/>
    <col min="3081" max="3081" width="11.5703125" style="45" bestFit="1" customWidth="1"/>
    <col min="3082" max="3335" width="9.140625" style="45"/>
    <col min="3336" max="3336" width="9.85546875" style="45" bestFit="1" customWidth="1"/>
    <col min="3337" max="3337" width="11.5703125" style="45" bestFit="1" customWidth="1"/>
    <col min="3338" max="3591" width="9.140625" style="45"/>
    <col min="3592" max="3592" width="9.85546875" style="45" bestFit="1" customWidth="1"/>
    <col min="3593" max="3593" width="11.5703125" style="45" bestFit="1" customWidth="1"/>
    <col min="3594" max="3847" width="9.140625" style="45"/>
    <col min="3848" max="3848" width="9.85546875" style="45" bestFit="1" customWidth="1"/>
    <col min="3849" max="3849" width="11.5703125" style="45" bestFit="1" customWidth="1"/>
    <col min="3850" max="4103" width="9.140625" style="45"/>
    <col min="4104" max="4104" width="9.85546875" style="45" bestFit="1" customWidth="1"/>
    <col min="4105" max="4105" width="11.5703125" style="45" bestFit="1" customWidth="1"/>
    <col min="4106" max="4359" width="9.140625" style="45"/>
    <col min="4360" max="4360" width="9.85546875" style="45" bestFit="1" customWidth="1"/>
    <col min="4361" max="4361" width="11.5703125" style="45" bestFit="1" customWidth="1"/>
    <col min="4362" max="4615" width="9.140625" style="45"/>
    <col min="4616" max="4616" width="9.85546875" style="45" bestFit="1" customWidth="1"/>
    <col min="4617" max="4617" width="11.5703125" style="45" bestFit="1" customWidth="1"/>
    <col min="4618" max="4871" width="9.140625" style="45"/>
    <col min="4872" max="4872" width="9.85546875" style="45" bestFit="1" customWidth="1"/>
    <col min="4873" max="4873" width="11.5703125" style="45" bestFit="1" customWidth="1"/>
    <col min="4874" max="5127" width="9.140625" style="45"/>
    <col min="5128" max="5128" width="9.85546875" style="45" bestFit="1" customWidth="1"/>
    <col min="5129" max="5129" width="11.5703125" style="45" bestFit="1" customWidth="1"/>
    <col min="5130" max="5383" width="9.140625" style="45"/>
    <col min="5384" max="5384" width="9.85546875" style="45" bestFit="1" customWidth="1"/>
    <col min="5385" max="5385" width="11.5703125" style="45" bestFit="1" customWidth="1"/>
    <col min="5386" max="5639" width="9.140625" style="45"/>
    <col min="5640" max="5640" width="9.85546875" style="45" bestFit="1" customWidth="1"/>
    <col min="5641" max="5641" width="11.5703125" style="45" bestFit="1" customWidth="1"/>
    <col min="5642" max="5895" width="9.140625" style="45"/>
    <col min="5896" max="5896" width="9.85546875" style="45" bestFit="1" customWidth="1"/>
    <col min="5897" max="5897" width="11.5703125" style="45" bestFit="1" customWidth="1"/>
    <col min="5898" max="6151" width="9.140625" style="45"/>
    <col min="6152" max="6152" width="9.85546875" style="45" bestFit="1" customWidth="1"/>
    <col min="6153" max="6153" width="11.5703125" style="45" bestFit="1" customWidth="1"/>
    <col min="6154" max="6407" width="9.140625" style="45"/>
    <col min="6408" max="6408" width="9.85546875" style="45" bestFit="1" customWidth="1"/>
    <col min="6409" max="6409" width="11.5703125" style="45" bestFit="1" customWidth="1"/>
    <col min="6410" max="6663" width="9.140625" style="45"/>
    <col min="6664" max="6664" width="9.85546875" style="45" bestFit="1" customWidth="1"/>
    <col min="6665" max="6665" width="11.5703125" style="45" bestFit="1" customWidth="1"/>
    <col min="6666" max="6919" width="9.140625" style="45"/>
    <col min="6920" max="6920" width="9.85546875" style="45" bestFit="1" customWidth="1"/>
    <col min="6921" max="6921" width="11.5703125" style="45" bestFit="1" customWidth="1"/>
    <col min="6922" max="7175" width="9.140625" style="45"/>
    <col min="7176" max="7176" width="9.85546875" style="45" bestFit="1" customWidth="1"/>
    <col min="7177" max="7177" width="11.5703125" style="45" bestFit="1" customWidth="1"/>
    <col min="7178" max="7431" width="9.140625" style="45"/>
    <col min="7432" max="7432" width="9.85546875" style="45" bestFit="1" customWidth="1"/>
    <col min="7433" max="7433" width="11.5703125" style="45" bestFit="1" customWidth="1"/>
    <col min="7434" max="7687" width="9.140625" style="45"/>
    <col min="7688" max="7688" width="9.85546875" style="45" bestFit="1" customWidth="1"/>
    <col min="7689" max="7689" width="11.5703125" style="45" bestFit="1" customWidth="1"/>
    <col min="7690" max="7943" width="9.140625" style="45"/>
    <col min="7944" max="7944" width="9.85546875" style="45" bestFit="1" customWidth="1"/>
    <col min="7945" max="7945" width="11.5703125" style="45" bestFit="1" customWidth="1"/>
    <col min="7946" max="8199" width="9.140625" style="45"/>
    <col min="8200" max="8200" width="9.85546875" style="45" bestFit="1" customWidth="1"/>
    <col min="8201" max="8201" width="11.5703125" style="45" bestFit="1" customWidth="1"/>
    <col min="8202" max="8455" width="9.140625" style="45"/>
    <col min="8456" max="8456" width="9.85546875" style="45" bestFit="1" customWidth="1"/>
    <col min="8457" max="8457" width="11.5703125" style="45" bestFit="1" customWidth="1"/>
    <col min="8458" max="8711" width="9.140625" style="45"/>
    <col min="8712" max="8712" width="9.85546875" style="45" bestFit="1" customWidth="1"/>
    <col min="8713" max="8713" width="11.5703125" style="45" bestFit="1" customWidth="1"/>
    <col min="8714" max="8967" width="9.140625" style="45"/>
    <col min="8968" max="8968" width="9.85546875" style="45" bestFit="1" customWidth="1"/>
    <col min="8969" max="8969" width="11.5703125" style="45" bestFit="1" customWidth="1"/>
    <col min="8970" max="9223" width="9.140625" style="45"/>
    <col min="9224" max="9224" width="9.85546875" style="45" bestFit="1" customWidth="1"/>
    <col min="9225" max="9225" width="11.5703125" style="45" bestFit="1" customWidth="1"/>
    <col min="9226" max="9479" width="9.140625" style="45"/>
    <col min="9480" max="9480" width="9.85546875" style="45" bestFit="1" customWidth="1"/>
    <col min="9481" max="9481" width="11.5703125" style="45" bestFit="1" customWidth="1"/>
    <col min="9482" max="9735" width="9.140625" style="45"/>
    <col min="9736" max="9736" width="9.85546875" style="45" bestFit="1" customWidth="1"/>
    <col min="9737" max="9737" width="11.5703125" style="45" bestFit="1" customWidth="1"/>
    <col min="9738" max="9991" width="9.140625" style="45"/>
    <col min="9992" max="9992" width="9.85546875" style="45" bestFit="1" customWidth="1"/>
    <col min="9993" max="9993" width="11.5703125" style="45" bestFit="1" customWidth="1"/>
    <col min="9994" max="10247" width="9.140625" style="45"/>
    <col min="10248" max="10248" width="9.85546875" style="45" bestFit="1" customWidth="1"/>
    <col min="10249" max="10249" width="11.5703125" style="45" bestFit="1" customWidth="1"/>
    <col min="10250" max="10503" width="9.140625" style="45"/>
    <col min="10504" max="10504" width="9.85546875" style="45" bestFit="1" customWidth="1"/>
    <col min="10505" max="10505" width="11.5703125" style="45" bestFit="1" customWidth="1"/>
    <col min="10506" max="10759" width="9.140625" style="45"/>
    <col min="10760" max="10760" width="9.85546875" style="45" bestFit="1" customWidth="1"/>
    <col min="10761" max="10761" width="11.5703125" style="45" bestFit="1" customWidth="1"/>
    <col min="10762" max="11015" width="9.140625" style="45"/>
    <col min="11016" max="11016" width="9.85546875" style="45" bestFit="1" customWidth="1"/>
    <col min="11017" max="11017" width="11.5703125" style="45" bestFit="1" customWidth="1"/>
    <col min="11018" max="11271" width="9.140625" style="45"/>
    <col min="11272" max="11272" width="9.85546875" style="45" bestFit="1" customWidth="1"/>
    <col min="11273" max="11273" width="11.5703125" style="45" bestFit="1" customWidth="1"/>
    <col min="11274" max="11527" width="9.140625" style="45"/>
    <col min="11528" max="11528" width="9.85546875" style="45" bestFit="1" customWidth="1"/>
    <col min="11529" max="11529" width="11.5703125" style="45" bestFit="1" customWidth="1"/>
    <col min="11530" max="11783" width="9.140625" style="45"/>
    <col min="11784" max="11784" width="9.85546875" style="45" bestFit="1" customWidth="1"/>
    <col min="11785" max="11785" width="11.5703125" style="45" bestFit="1" customWidth="1"/>
    <col min="11786" max="12039" width="9.140625" style="45"/>
    <col min="12040" max="12040" width="9.85546875" style="45" bestFit="1" customWidth="1"/>
    <col min="12041" max="12041" width="11.5703125" style="45" bestFit="1" customWidth="1"/>
    <col min="12042" max="12295" width="9.140625" style="45"/>
    <col min="12296" max="12296" width="9.85546875" style="45" bestFit="1" customWidth="1"/>
    <col min="12297" max="12297" width="11.5703125" style="45" bestFit="1" customWidth="1"/>
    <col min="12298" max="12551" width="9.140625" style="45"/>
    <col min="12552" max="12552" width="9.85546875" style="45" bestFit="1" customWidth="1"/>
    <col min="12553" max="12553" width="11.5703125" style="45" bestFit="1" customWidth="1"/>
    <col min="12554" max="12807" width="9.140625" style="45"/>
    <col min="12808" max="12808" width="9.85546875" style="45" bestFit="1" customWidth="1"/>
    <col min="12809" max="12809" width="11.5703125" style="45" bestFit="1" customWidth="1"/>
    <col min="12810" max="13063" width="9.140625" style="45"/>
    <col min="13064" max="13064" width="9.85546875" style="45" bestFit="1" customWidth="1"/>
    <col min="13065" max="13065" width="11.5703125" style="45" bestFit="1" customWidth="1"/>
    <col min="13066" max="13319" width="9.140625" style="45"/>
    <col min="13320" max="13320" width="9.85546875" style="45" bestFit="1" customWidth="1"/>
    <col min="13321" max="13321" width="11.5703125" style="45" bestFit="1" customWidth="1"/>
    <col min="13322" max="13575" width="9.140625" style="45"/>
    <col min="13576" max="13576" width="9.85546875" style="45" bestFit="1" customWidth="1"/>
    <col min="13577" max="13577" width="11.5703125" style="45" bestFit="1" customWidth="1"/>
    <col min="13578" max="13831" width="9.140625" style="45"/>
    <col min="13832" max="13832" width="9.85546875" style="45" bestFit="1" customWidth="1"/>
    <col min="13833" max="13833" width="11.5703125" style="45" bestFit="1" customWidth="1"/>
    <col min="13834" max="14087" width="9.140625" style="45"/>
    <col min="14088" max="14088" width="9.85546875" style="45" bestFit="1" customWidth="1"/>
    <col min="14089" max="14089" width="11.5703125" style="45" bestFit="1" customWidth="1"/>
    <col min="14090" max="14343" width="9.140625" style="45"/>
    <col min="14344" max="14344" width="9.85546875" style="45" bestFit="1" customWidth="1"/>
    <col min="14345" max="14345" width="11.5703125" style="45" bestFit="1" customWidth="1"/>
    <col min="14346" max="14599" width="9.140625" style="45"/>
    <col min="14600" max="14600" width="9.85546875" style="45" bestFit="1" customWidth="1"/>
    <col min="14601" max="14601" width="11.5703125" style="45" bestFit="1" customWidth="1"/>
    <col min="14602" max="14855" width="9.140625" style="45"/>
    <col min="14856" max="14856" width="9.85546875" style="45" bestFit="1" customWidth="1"/>
    <col min="14857" max="14857" width="11.5703125" style="45" bestFit="1" customWidth="1"/>
    <col min="14858" max="15111" width="9.140625" style="45"/>
    <col min="15112" max="15112" width="9.85546875" style="45" bestFit="1" customWidth="1"/>
    <col min="15113" max="15113" width="11.5703125" style="45" bestFit="1" customWidth="1"/>
    <col min="15114" max="15367" width="9.140625" style="45"/>
    <col min="15368" max="15368" width="9.85546875" style="45" bestFit="1" customWidth="1"/>
    <col min="15369" max="15369" width="11.5703125" style="45" bestFit="1" customWidth="1"/>
    <col min="15370" max="15623" width="9.140625" style="45"/>
    <col min="15624" max="15624" width="9.85546875" style="45" bestFit="1" customWidth="1"/>
    <col min="15625" max="15625" width="11.5703125" style="45" bestFit="1" customWidth="1"/>
    <col min="15626" max="15879" width="9.140625" style="45"/>
    <col min="15880" max="15880" width="9.85546875" style="45" bestFit="1" customWidth="1"/>
    <col min="15881" max="15881" width="11.5703125" style="45" bestFit="1" customWidth="1"/>
    <col min="15882" max="16135" width="9.140625" style="45"/>
    <col min="16136" max="16136" width="9.85546875" style="45" bestFit="1" customWidth="1"/>
    <col min="16137" max="16137" width="11.5703125" style="45" bestFit="1" customWidth="1"/>
    <col min="16138" max="16384" width="9.140625" style="45"/>
  </cols>
  <sheetData>
    <row r="1" spans="1:11" x14ac:dyDescent="0.2">
      <c r="A1" s="246" t="s">
        <v>102</v>
      </c>
      <c r="B1" s="247"/>
      <c r="C1" s="247"/>
      <c r="D1" s="247"/>
      <c r="E1" s="247"/>
      <c r="F1" s="247"/>
      <c r="G1" s="247"/>
      <c r="H1" s="247"/>
      <c r="I1" s="247"/>
    </row>
    <row r="2" spans="1:11" x14ac:dyDescent="0.2">
      <c r="A2" s="248" t="s">
        <v>634</v>
      </c>
      <c r="B2" s="249"/>
      <c r="C2" s="249"/>
      <c r="D2" s="249"/>
      <c r="E2" s="249"/>
      <c r="F2" s="249"/>
      <c r="G2" s="249"/>
      <c r="H2" s="249"/>
      <c r="I2" s="249"/>
    </row>
    <row r="3" spans="1:11" x14ac:dyDescent="0.2">
      <c r="A3" s="250" t="s">
        <v>446</v>
      </c>
      <c r="B3" s="251"/>
      <c r="C3" s="251"/>
      <c r="D3" s="251"/>
      <c r="E3" s="251"/>
      <c r="F3" s="251"/>
      <c r="G3" s="251"/>
      <c r="H3" s="251"/>
      <c r="I3" s="251"/>
      <c r="J3" s="252"/>
      <c r="K3" s="252"/>
    </row>
    <row r="4" spans="1:11" x14ac:dyDescent="0.2">
      <c r="A4" s="253" t="s">
        <v>564</v>
      </c>
      <c r="B4" s="254"/>
      <c r="C4" s="254"/>
      <c r="D4" s="254"/>
      <c r="E4" s="254"/>
      <c r="F4" s="254"/>
      <c r="G4" s="254"/>
      <c r="H4" s="254"/>
      <c r="I4" s="254"/>
      <c r="J4" s="255"/>
      <c r="K4" s="255"/>
    </row>
    <row r="5" spans="1:11" ht="22.35" customHeight="1" x14ac:dyDescent="0.2">
      <c r="A5" s="256" t="s">
        <v>2</v>
      </c>
      <c r="B5" s="257"/>
      <c r="C5" s="257"/>
      <c r="D5" s="257"/>
      <c r="E5" s="257"/>
      <c r="F5" s="257"/>
      <c r="G5" s="256" t="s">
        <v>103</v>
      </c>
      <c r="H5" s="258" t="s">
        <v>301</v>
      </c>
      <c r="I5" s="259"/>
      <c r="J5" s="258" t="s">
        <v>279</v>
      </c>
      <c r="K5" s="259"/>
    </row>
    <row r="6" spans="1:11" x14ac:dyDescent="0.2">
      <c r="A6" s="257"/>
      <c r="B6" s="257"/>
      <c r="C6" s="257"/>
      <c r="D6" s="257"/>
      <c r="E6" s="257"/>
      <c r="F6" s="257"/>
      <c r="G6" s="257"/>
      <c r="H6" s="46" t="s">
        <v>294</v>
      </c>
      <c r="I6" s="46" t="s">
        <v>295</v>
      </c>
      <c r="J6" s="46" t="s">
        <v>294</v>
      </c>
      <c r="K6" s="46" t="s">
        <v>295</v>
      </c>
    </row>
    <row r="7" spans="1:11" x14ac:dyDescent="0.2">
      <c r="A7" s="262">
        <v>1</v>
      </c>
      <c r="B7" s="263"/>
      <c r="C7" s="263"/>
      <c r="D7" s="263"/>
      <c r="E7" s="263"/>
      <c r="F7" s="263"/>
      <c r="G7" s="47">
        <v>2</v>
      </c>
      <c r="H7" s="46">
        <v>3</v>
      </c>
      <c r="I7" s="46">
        <v>4</v>
      </c>
      <c r="J7" s="46">
        <v>5</v>
      </c>
      <c r="K7" s="46">
        <v>6</v>
      </c>
    </row>
    <row r="8" spans="1:11" ht="12.75" customHeight="1" x14ac:dyDescent="0.2">
      <c r="A8" s="260" t="s">
        <v>357</v>
      </c>
      <c r="B8" s="260"/>
      <c r="C8" s="260"/>
      <c r="D8" s="260"/>
      <c r="E8" s="260"/>
      <c r="F8" s="260"/>
      <c r="G8" s="12">
        <v>1</v>
      </c>
      <c r="H8" s="48">
        <f>SUM(H9:H13)</f>
        <v>86859956</v>
      </c>
      <c r="I8" s="48">
        <f>SUM(I9:I13)</f>
        <v>86859956</v>
      </c>
      <c r="J8" s="48">
        <f>SUM(J9:J13)</f>
        <v>126256145</v>
      </c>
      <c r="K8" s="48">
        <f>SUM(K9:K13)</f>
        <v>126256145</v>
      </c>
    </row>
    <row r="9" spans="1:11" ht="12.75" customHeight="1" x14ac:dyDescent="0.2">
      <c r="A9" s="226" t="s">
        <v>115</v>
      </c>
      <c r="B9" s="226"/>
      <c r="C9" s="226"/>
      <c r="D9" s="226"/>
      <c r="E9" s="226"/>
      <c r="F9" s="226"/>
      <c r="G9" s="11">
        <v>2</v>
      </c>
      <c r="H9" s="49">
        <v>0</v>
      </c>
      <c r="I9" s="49">
        <v>0</v>
      </c>
      <c r="J9" s="49">
        <v>0</v>
      </c>
      <c r="K9" s="49">
        <v>0</v>
      </c>
    </row>
    <row r="10" spans="1:11" ht="12.75" customHeight="1" x14ac:dyDescent="0.2">
      <c r="A10" s="226" t="s">
        <v>116</v>
      </c>
      <c r="B10" s="226"/>
      <c r="C10" s="226"/>
      <c r="D10" s="226"/>
      <c r="E10" s="226"/>
      <c r="F10" s="226"/>
      <c r="G10" s="11">
        <v>3</v>
      </c>
      <c r="H10" s="49">
        <v>84526453</v>
      </c>
      <c r="I10" s="49">
        <v>84526453</v>
      </c>
      <c r="J10" s="49">
        <v>124546565</v>
      </c>
      <c r="K10" s="49">
        <v>124546565</v>
      </c>
    </row>
    <row r="11" spans="1:11" ht="12.75" customHeight="1" x14ac:dyDescent="0.2">
      <c r="A11" s="226" t="s">
        <v>117</v>
      </c>
      <c r="B11" s="226"/>
      <c r="C11" s="226"/>
      <c r="D11" s="226"/>
      <c r="E11" s="226"/>
      <c r="F11" s="226"/>
      <c r="G11" s="11">
        <v>4</v>
      </c>
      <c r="H11" s="49">
        <v>0</v>
      </c>
      <c r="I11" s="49">
        <v>0</v>
      </c>
      <c r="J11" s="49">
        <v>0</v>
      </c>
      <c r="K11" s="49">
        <v>0</v>
      </c>
    </row>
    <row r="12" spans="1:11" ht="12.75" customHeight="1" x14ac:dyDescent="0.2">
      <c r="A12" s="226" t="s">
        <v>118</v>
      </c>
      <c r="B12" s="226"/>
      <c r="C12" s="226"/>
      <c r="D12" s="226"/>
      <c r="E12" s="226"/>
      <c r="F12" s="226"/>
      <c r="G12" s="11">
        <v>5</v>
      </c>
      <c r="H12" s="49">
        <v>0</v>
      </c>
      <c r="I12" s="49">
        <v>0</v>
      </c>
      <c r="J12" s="49">
        <v>0</v>
      </c>
      <c r="K12" s="49">
        <v>0</v>
      </c>
    </row>
    <row r="13" spans="1:11" ht="12.75" customHeight="1" x14ac:dyDescent="0.2">
      <c r="A13" s="226" t="s">
        <v>119</v>
      </c>
      <c r="B13" s="226"/>
      <c r="C13" s="226"/>
      <c r="D13" s="226"/>
      <c r="E13" s="226"/>
      <c r="F13" s="226"/>
      <c r="G13" s="11">
        <v>6</v>
      </c>
      <c r="H13" s="49">
        <v>2333503</v>
      </c>
      <c r="I13" s="49">
        <v>2333503</v>
      </c>
      <c r="J13" s="49">
        <v>1709580</v>
      </c>
      <c r="K13" s="49">
        <v>1709580</v>
      </c>
    </row>
    <row r="14" spans="1:11" ht="12.75" customHeight="1" x14ac:dyDescent="0.2">
      <c r="A14" s="260" t="s">
        <v>358</v>
      </c>
      <c r="B14" s="260"/>
      <c r="C14" s="260"/>
      <c r="D14" s="260"/>
      <c r="E14" s="260"/>
      <c r="F14" s="260"/>
      <c r="G14" s="12">
        <v>7</v>
      </c>
      <c r="H14" s="48">
        <f>H15+H16+H20+H24+H25+H26+H29+H36</f>
        <v>82828113</v>
      </c>
      <c r="I14" s="48">
        <f>I15+I16+I20+I24+I25+I26+I29+I36</f>
        <v>82828113</v>
      </c>
      <c r="J14" s="48">
        <f>J15+J16+J20+J24+J25+J26+J29+J36</f>
        <v>122834890</v>
      </c>
      <c r="K14" s="48">
        <f>K15+K16+K20+K24+K25+K26+K29+K36</f>
        <v>122834890</v>
      </c>
    </row>
    <row r="15" spans="1:11" ht="12.75" customHeight="1" x14ac:dyDescent="0.2">
      <c r="A15" s="226" t="s">
        <v>104</v>
      </c>
      <c r="B15" s="226"/>
      <c r="C15" s="226"/>
      <c r="D15" s="226"/>
      <c r="E15" s="226"/>
      <c r="F15" s="226"/>
      <c r="G15" s="11">
        <v>8</v>
      </c>
      <c r="H15" s="49">
        <v>0</v>
      </c>
      <c r="I15" s="49">
        <v>0</v>
      </c>
      <c r="J15" s="49">
        <v>-2101548</v>
      </c>
      <c r="K15" s="49">
        <v>-2101548</v>
      </c>
    </row>
    <row r="16" spans="1:11" ht="12.75" customHeight="1" x14ac:dyDescent="0.2">
      <c r="A16" s="227" t="s">
        <v>438</v>
      </c>
      <c r="B16" s="227"/>
      <c r="C16" s="227"/>
      <c r="D16" s="227"/>
      <c r="E16" s="227"/>
      <c r="F16" s="227"/>
      <c r="G16" s="12">
        <v>9</v>
      </c>
      <c r="H16" s="48">
        <f>SUM(H17:H19)</f>
        <v>11049278</v>
      </c>
      <c r="I16" s="48">
        <f>SUM(I17:I19)</f>
        <v>11049278</v>
      </c>
      <c r="J16" s="48">
        <f>SUM(J17:J19)</f>
        <v>34570594</v>
      </c>
      <c r="K16" s="48">
        <f>SUM(K17:K19)</f>
        <v>34570594</v>
      </c>
    </row>
    <row r="17" spans="1:11" ht="12.75" customHeight="1" x14ac:dyDescent="0.2">
      <c r="A17" s="261" t="s">
        <v>120</v>
      </c>
      <c r="B17" s="261"/>
      <c r="C17" s="261"/>
      <c r="D17" s="261"/>
      <c r="E17" s="261"/>
      <c r="F17" s="261"/>
      <c r="G17" s="11">
        <v>10</v>
      </c>
      <c r="H17" s="49">
        <v>603842</v>
      </c>
      <c r="I17" s="49">
        <v>603842</v>
      </c>
      <c r="J17" s="49">
        <v>12843417</v>
      </c>
      <c r="K17" s="49">
        <v>12843417</v>
      </c>
    </row>
    <row r="18" spans="1:11" ht="12.75" customHeight="1" x14ac:dyDescent="0.2">
      <c r="A18" s="261" t="s">
        <v>121</v>
      </c>
      <c r="B18" s="261"/>
      <c r="C18" s="261"/>
      <c r="D18" s="261"/>
      <c r="E18" s="261"/>
      <c r="F18" s="261"/>
      <c r="G18" s="11">
        <v>11</v>
      </c>
      <c r="H18" s="49">
        <v>1967440</v>
      </c>
      <c r="I18" s="49">
        <v>1967440</v>
      </c>
      <c r="J18" s="49">
        <v>8290769</v>
      </c>
      <c r="K18" s="49">
        <v>8290769</v>
      </c>
    </row>
    <row r="19" spans="1:11" ht="12.75" customHeight="1" x14ac:dyDescent="0.2">
      <c r="A19" s="261" t="s">
        <v>122</v>
      </c>
      <c r="B19" s="261"/>
      <c r="C19" s="261"/>
      <c r="D19" s="261"/>
      <c r="E19" s="261"/>
      <c r="F19" s="261"/>
      <c r="G19" s="11">
        <v>12</v>
      </c>
      <c r="H19" s="49">
        <v>8477996</v>
      </c>
      <c r="I19" s="49">
        <v>8477996</v>
      </c>
      <c r="J19" s="49">
        <v>13436408</v>
      </c>
      <c r="K19" s="49">
        <v>13436408</v>
      </c>
    </row>
    <row r="20" spans="1:11" ht="12.75" customHeight="1" x14ac:dyDescent="0.2">
      <c r="A20" s="227" t="s">
        <v>439</v>
      </c>
      <c r="B20" s="227"/>
      <c r="C20" s="227"/>
      <c r="D20" s="227"/>
      <c r="E20" s="227"/>
      <c r="F20" s="227"/>
      <c r="G20" s="12">
        <v>13</v>
      </c>
      <c r="H20" s="48">
        <f>SUM(H21:H23)</f>
        <v>62880859</v>
      </c>
      <c r="I20" s="48">
        <f>SUM(I21:I23)</f>
        <v>62880859</v>
      </c>
      <c r="J20" s="48">
        <f>SUM(J21:J23)</f>
        <v>75621506</v>
      </c>
      <c r="K20" s="48">
        <f>SUM(K21:K23)</f>
        <v>75621506</v>
      </c>
    </row>
    <row r="21" spans="1:11" ht="12.75" customHeight="1" x14ac:dyDescent="0.2">
      <c r="A21" s="261" t="s">
        <v>105</v>
      </c>
      <c r="B21" s="261"/>
      <c r="C21" s="261"/>
      <c r="D21" s="261"/>
      <c r="E21" s="261"/>
      <c r="F21" s="261"/>
      <c r="G21" s="11">
        <v>14</v>
      </c>
      <c r="H21" s="49">
        <v>44039162</v>
      </c>
      <c r="I21" s="49">
        <v>44039162</v>
      </c>
      <c r="J21" s="49">
        <v>52329618</v>
      </c>
      <c r="K21" s="49">
        <v>52329618</v>
      </c>
    </row>
    <row r="22" spans="1:11" ht="12.75" customHeight="1" x14ac:dyDescent="0.2">
      <c r="A22" s="261" t="s">
        <v>106</v>
      </c>
      <c r="B22" s="261"/>
      <c r="C22" s="261"/>
      <c r="D22" s="261"/>
      <c r="E22" s="261"/>
      <c r="F22" s="261"/>
      <c r="G22" s="11">
        <v>15</v>
      </c>
      <c r="H22" s="49">
        <v>13632660</v>
      </c>
      <c r="I22" s="49">
        <v>13632660</v>
      </c>
      <c r="J22" s="49">
        <v>16162800</v>
      </c>
      <c r="K22" s="49">
        <v>16162800</v>
      </c>
    </row>
    <row r="23" spans="1:11" ht="12.75" customHeight="1" x14ac:dyDescent="0.2">
      <c r="A23" s="261" t="s">
        <v>107</v>
      </c>
      <c r="B23" s="261"/>
      <c r="C23" s="261"/>
      <c r="D23" s="261"/>
      <c r="E23" s="261"/>
      <c r="F23" s="261"/>
      <c r="G23" s="11">
        <v>16</v>
      </c>
      <c r="H23" s="49">
        <v>5209037</v>
      </c>
      <c r="I23" s="49">
        <v>5209037</v>
      </c>
      <c r="J23" s="49">
        <v>7129088</v>
      </c>
      <c r="K23" s="49">
        <v>7129088</v>
      </c>
    </row>
    <row r="24" spans="1:11" ht="12.75" customHeight="1" x14ac:dyDescent="0.2">
      <c r="A24" s="226" t="s">
        <v>108</v>
      </c>
      <c r="B24" s="226"/>
      <c r="C24" s="226"/>
      <c r="D24" s="226"/>
      <c r="E24" s="226"/>
      <c r="F24" s="226"/>
      <c r="G24" s="11">
        <v>17</v>
      </c>
      <c r="H24" s="49">
        <v>4732708</v>
      </c>
      <c r="I24" s="49">
        <v>4732708</v>
      </c>
      <c r="J24" s="49">
        <v>7704800</v>
      </c>
      <c r="K24" s="49">
        <v>7704800</v>
      </c>
    </row>
    <row r="25" spans="1:11" ht="12.75" customHeight="1" x14ac:dyDescent="0.2">
      <c r="A25" s="226" t="s">
        <v>109</v>
      </c>
      <c r="B25" s="226"/>
      <c r="C25" s="226"/>
      <c r="D25" s="226"/>
      <c r="E25" s="226"/>
      <c r="F25" s="226"/>
      <c r="G25" s="11">
        <v>18</v>
      </c>
      <c r="H25" s="49">
        <v>4165245</v>
      </c>
      <c r="I25" s="49">
        <v>4165245</v>
      </c>
      <c r="J25" s="49">
        <v>6786188</v>
      </c>
      <c r="K25" s="49">
        <v>6786188</v>
      </c>
    </row>
    <row r="26" spans="1:11" ht="12.75" customHeight="1" x14ac:dyDescent="0.2">
      <c r="A26" s="227" t="s">
        <v>440</v>
      </c>
      <c r="B26" s="227"/>
      <c r="C26" s="227"/>
      <c r="D26" s="227"/>
      <c r="E26" s="227"/>
      <c r="F26" s="227"/>
      <c r="G26" s="12">
        <v>19</v>
      </c>
      <c r="H26" s="48">
        <f>H27+H28</f>
        <v>23</v>
      </c>
      <c r="I26" s="48">
        <f>I27+I28</f>
        <v>23</v>
      </c>
      <c r="J26" s="48">
        <f>J27+J28</f>
        <v>7500</v>
      </c>
      <c r="K26" s="48">
        <f>K27+K28</f>
        <v>7500</v>
      </c>
    </row>
    <row r="27" spans="1:11" ht="12.75" customHeight="1" x14ac:dyDescent="0.2">
      <c r="A27" s="261" t="s">
        <v>123</v>
      </c>
      <c r="B27" s="261"/>
      <c r="C27" s="261"/>
      <c r="D27" s="261"/>
      <c r="E27" s="261"/>
      <c r="F27" s="261"/>
      <c r="G27" s="11">
        <v>20</v>
      </c>
      <c r="H27" s="49">
        <v>0</v>
      </c>
      <c r="I27" s="49">
        <v>0</v>
      </c>
      <c r="J27" s="49">
        <v>0</v>
      </c>
      <c r="K27" s="49">
        <v>0</v>
      </c>
    </row>
    <row r="28" spans="1:11" ht="12.75" customHeight="1" x14ac:dyDescent="0.2">
      <c r="A28" s="261" t="s">
        <v>124</v>
      </c>
      <c r="B28" s="261"/>
      <c r="C28" s="261"/>
      <c r="D28" s="261"/>
      <c r="E28" s="261"/>
      <c r="F28" s="261"/>
      <c r="G28" s="11">
        <v>21</v>
      </c>
      <c r="H28" s="49">
        <v>23</v>
      </c>
      <c r="I28" s="49">
        <v>23</v>
      </c>
      <c r="J28" s="49">
        <v>7500</v>
      </c>
      <c r="K28" s="49">
        <v>7500</v>
      </c>
    </row>
    <row r="29" spans="1:11" ht="12.75" customHeight="1" x14ac:dyDescent="0.2">
      <c r="A29" s="227" t="s">
        <v>441</v>
      </c>
      <c r="B29" s="227"/>
      <c r="C29" s="227"/>
      <c r="D29" s="227"/>
      <c r="E29" s="227"/>
      <c r="F29" s="227"/>
      <c r="G29" s="12">
        <v>22</v>
      </c>
      <c r="H29" s="48">
        <f>SUM(H30:H35)</f>
        <v>0</v>
      </c>
      <c r="I29" s="48">
        <f>SUM(I30:I35)</f>
        <v>0</v>
      </c>
      <c r="J29" s="48">
        <f>SUM(J30:J35)</f>
        <v>245850</v>
      </c>
      <c r="K29" s="48">
        <f>SUM(K30:K35)</f>
        <v>245850</v>
      </c>
    </row>
    <row r="30" spans="1:11" ht="12.75" customHeight="1" x14ac:dyDescent="0.2">
      <c r="A30" s="261" t="s">
        <v>125</v>
      </c>
      <c r="B30" s="261"/>
      <c r="C30" s="261"/>
      <c r="D30" s="261"/>
      <c r="E30" s="261"/>
      <c r="F30" s="261"/>
      <c r="G30" s="11">
        <v>23</v>
      </c>
      <c r="H30" s="49">
        <v>0</v>
      </c>
      <c r="I30" s="49">
        <v>0</v>
      </c>
      <c r="J30" s="49">
        <v>114646</v>
      </c>
      <c r="K30" s="49">
        <v>114646</v>
      </c>
    </row>
    <row r="31" spans="1:11" ht="12.75" customHeight="1" x14ac:dyDescent="0.2">
      <c r="A31" s="261" t="s">
        <v>126</v>
      </c>
      <c r="B31" s="261"/>
      <c r="C31" s="261"/>
      <c r="D31" s="261"/>
      <c r="E31" s="261"/>
      <c r="F31" s="261"/>
      <c r="G31" s="11">
        <v>24</v>
      </c>
      <c r="H31" s="49">
        <v>0</v>
      </c>
      <c r="I31" s="49">
        <v>0</v>
      </c>
      <c r="J31" s="49">
        <v>0</v>
      </c>
      <c r="K31" s="49">
        <v>0</v>
      </c>
    </row>
    <row r="32" spans="1:11" ht="12.75" customHeight="1" x14ac:dyDescent="0.2">
      <c r="A32" s="261" t="s">
        <v>127</v>
      </c>
      <c r="B32" s="261"/>
      <c r="C32" s="261"/>
      <c r="D32" s="261"/>
      <c r="E32" s="261"/>
      <c r="F32" s="261"/>
      <c r="G32" s="11">
        <v>25</v>
      </c>
      <c r="H32" s="49">
        <v>0</v>
      </c>
      <c r="I32" s="49">
        <v>0</v>
      </c>
      <c r="J32" s="49">
        <v>131204</v>
      </c>
      <c r="K32" s="49">
        <v>131204</v>
      </c>
    </row>
    <row r="33" spans="1:11" ht="12.75" customHeight="1" x14ac:dyDescent="0.2">
      <c r="A33" s="261" t="s">
        <v>128</v>
      </c>
      <c r="B33" s="261"/>
      <c r="C33" s="261"/>
      <c r="D33" s="261"/>
      <c r="E33" s="261"/>
      <c r="F33" s="261"/>
      <c r="G33" s="11">
        <v>26</v>
      </c>
      <c r="H33" s="49">
        <v>0</v>
      </c>
      <c r="I33" s="49">
        <v>0</v>
      </c>
      <c r="J33" s="49">
        <v>0</v>
      </c>
      <c r="K33" s="49">
        <v>0</v>
      </c>
    </row>
    <row r="34" spans="1:11" ht="12.75" customHeight="1" x14ac:dyDescent="0.2">
      <c r="A34" s="261" t="s">
        <v>129</v>
      </c>
      <c r="B34" s="261"/>
      <c r="C34" s="261"/>
      <c r="D34" s="261"/>
      <c r="E34" s="261"/>
      <c r="F34" s="261"/>
      <c r="G34" s="11">
        <v>27</v>
      </c>
      <c r="H34" s="49">
        <v>0</v>
      </c>
      <c r="I34" s="49">
        <v>0</v>
      </c>
      <c r="J34" s="49">
        <v>0</v>
      </c>
      <c r="K34" s="49">
        <v>0</v>
      </c>
    </row>
    <row r="35" spans="1:11" ht="12.75" customHeight="1" x14ac:dyDescent="0.2">
      <c r="A35" s="261" t="s">
        <v>130</v>
      </c>
      <c r="B35" s="261"/>
      <c r="C35" s="261"/>
      <c r="D35" s="261"/>
      <c r="E35" s="261"/>
      <c r="F35" s="261"/>
      <c r="G35" s="11">
        <v>28</v>
      </c>
      <c r="H35" s="49">
        <v>0</v>
      </c>
      <c r="I35" s="49">
        <v>0</v>
      </c>
      <c r="J35" s="49">
        <v>0</v>
      </c>
      <c r="K35" s="49">
        <v>0</v>
      </c>
    </row>
    <row r="36" spans="1:11" ht="12.75" customHeight="1" x14ac:dyDescent="0.2">
      <c r="A36" s="226" t="s">
        <v>110</v>
      </c>
      <c r="B36" s="226"/>
      <c r="C36" s="226"/>
      <c r="D36" s="226"/>
      <c r="E36" s="226"/>
      <c r="F36" s="226"/>
      <c r="G36" s="11">
        <v>29</v>
      </c>
      <c r="H36" s="49">
        <v>0</v>
      </c>
      <c r="I36" s="49">
        <v>0</v>
      </c>
      <c r="J36" s="49">
        <v>0</v>
      </c>
      <c r="K36" s="49">
        <v>0</v>
      </c>
    </row>
    <row r="37" spans="1:11" ht="12.75" customHeight="1" x14ac:dyDescent="0.2">
      <c r="A37" s="260" t="s">
        <v>359</v>
      </c>
      <c r="B37" s="260"/>
      <c r="C37" s="260"/>
      <c r="D37" s="260"/>
      <c r="E37" s="260"/>
      <c r="F37" s="260"/>
      <c r="G37" s="12">
        <v>30</v>
      </c>
      <c r="H37" s="48">
        <f>SUM(H38:H47)</f>
        <v>1059956</v>
      </c>
      <c r="I37" s="48">
        <f>SUM(I38:I47)</f>
        <v>1059956</v>
      </c>
      <c r="J37" s="48">
        <f>SUM(J38:J47)</f>
        <v>2880356</v>
      </c>
      <c r="K37" s="48">
        <f>SUM(K38:K47)</f>
        <v>2880356</v>
      </c>
    </row>
    <row r="38" spans="1:11" ht="12.75" customHeight="1" x14ac:dyDescent="0.2">
      <c r="A38" s="226" t="s">
        <v>131</v>
      </c>
      <c r="B38" s="226"/>
      <c r="C38" s="226"/>
      <c r="D38" s="226"/>
      <c r="E38" s="226"/>
      <c r="F38" s="226"/>
      <c r="G38" s="11">
        <v>31</v>
      </c>
      <c r="H38" s="49">
        <v>0</v>
      </c>
      <c r="I38" s="49">
        <v>0</v>
      </c>
      <c r="J38" s="49">
        <v>0</v>
      </c>
      <c r="K38" s="49">
        <v>0</v>
      </c>
    </row>
    <row r="39" spans="1:11" ht="25.35" customHeight="1" x14ac:dyDescent="0.2">
      <c r="A39" s="226" t="s">
        <v>132</v>
      </c>
      <c r="B39" s="226"/>
      <c r="C39" s="226"/>
      <c r="D39" s="226"/>
      <c r="E39" s="226"/>
      <c r="F39" s="226"/>
      <c r="G39" s="11">
        <v>32</v>
      </c>
      <c r="H39" s="49">
        <v>0</v>
      </c>
      <c r="I39" s="49">
        <v>0</v>
      </c>
      <c r="J39" s="49">
        <v>0</v>
      </c>
      <c r="K39" s="49">
        <v>0</v>
      </c>
    </row>
    <row r="40" spans="1:11" ht="25.35" customHeight="1" x14ac:dyDescent="0.2">
      <c r="A40" s="226" t="s">
        <v>133</v>
      </c>
      <c r="B40" s="226"/>
      <c r="C40" s="226"/>
      <c r="D40" s="226"/>
      <c r="E40" s="226"/>
      <c r="F40" s="226"/>
      <c r="G40" s="11">
        <v>33</v>
      </c>
      <c r="H40" s="49">
        <v>0</v>
      </c>
      <c r="I40" s="49">
        <v>0</v>
      </c>
      <c r="J40" s="49">
        <v>0</v>
      </c>
      <c r="K40" s="49">
        <v>0</v>
      </c>
    </row>
    <row r="41" spans="1:11" ht="25.35" customHeight="1" x14ac:dyDescent="0.2">
      <c r="A41" s="226" t="s">
        <v>134</v>
      </c>
      <c r="B41" s="226"/>
      <c r="C41" s="226"/>
      <c r="D41" s="226"/>
      <c r="E41" s="226"/>
      <c r="F41" s="226"/>
      <c r="G41" s="11">
        <v>34</v>
      </c>
      <c r="H41" s="49">
        <v>0</v>
      </c>
      <c r="I41" s="49">
        <v>0</v>
      </c>
      <c r="J41" s="49">
        <v>0</v>
      </c>
      <c r="K41" s="49">
        <v>0</v>
      </c>
    </row>
    <row r="42" spans="1:11" ht="25.35" customHeight="1" x14ac:dyDescent="0.2">
      <c r="A42" s="226" t="s">
        <v>135</v>
      </c>
      <c r="B42" s="226"/>
      <c r="C42" s="226"/>
      <c r="D42" s="226"/>
      <c r="E42" s="226"/>
      <c r="F42" s="226"/>
      <c r="G42" s="11">
        <v>35</v>
      </c>
      <c r="H42" s="49">
        <v>0</v>
      </c>
      <c r="I42" s="49">
        <v>0</v>
      </c>
      <c r="J42" s="49">
        <v>0</v>
      </c>
      <c r="K42" s="49">
        <v>0</v>
      </c>
    </row>
    <row r="43" spans="1:11" ht="12.75" customHeight="1" x14ac:dyDescent="0.2">
      <c r="A43" s="226" t="s">
        <v>136</v>
      </c>
      <c r="B43" s="226"/>
      <c r="C43" s="226"/>
      <c r="D43" s="226"/>
      <c r="E43" s="226"/>
      <c r="F43" s="226"/>
      <c r="G43" s="11">
        <v>36</v>
      </c>
      <c r="H43" s="49">
        <v>0</v>
      </c>
      <c r="I43" s="49">
        <v>0</v>
      </c>
      <c r="J43" s="49">
        <v>0</v>
      </c>
      <c r="K43" s="49">
        <v>0</v>
      </c>
    </row>
    <row r="44" spans="1:11" ht="12.75" customHeight="1" x14ac:dyDescent="0.2">
      <c r="A44" s="226" t="s">
        <v>137</v>
      </c>
      <c r="B44" s="226"/>
      <c r="C44" s="226"/>
      <c r="D44" s="226"/>
      <c r="E44" s="226"/>
      <c r="F44" s="226"/>
      <c r="G44" s="11">
        <v>37</v>
      </c>
      <c r="H44" s="49">
        <v>369025</v>
      </c>
      <c r="I44" s="49">
        <v>369025</v>
      </c>
      <c r="J44" s="49">
        <v>1179019</v>
      </c>
      <c r="K44" s="49">
        <v>1179019</v>
      </c>
    </row>
    <row r="45" spans="1:11" ht="12.75" customHeight="1" x14ac:dyDescent="0.2">
      <c r="A45" s="226" t="s">
        <v>138</v>
      </c>
      <c r="B45" s="226"/>
      <c r="C45" s="226"/>
      <c r="D45" s="226"/>
      <c r="E45" s="226"/>
      <c r="F45" s="226"/>
      <c r="G45" s="11">
        <v>38</v>
      </c>
      <c r="H45" s="49">
        <v>690931</v>
      </c>
      <c r="I45" s="49">
        <v>690931</v>
      </c>
      <c r="J45" s="49">
        <v>1584193</v>
      </c>
      <c r="K45" s="49">
        <v>1584193</v>
      </c>
    </row>
    <row r="46" spans="1:11" ht="12.75" customHeight="1" x14ac:dyDescent="0.2">
      <c r="A46" s="226" t="s">
        <v>139</v>
      </c>
      <c r="B46" s="226"/>
      <c r="C46" s="226"/>
      <c r="D46" s="226"/>
      <c r="E46" s="226"/>
      <c r="F46" s="226"/>
      <c r="G46" s="11">
        <v>39</v>
      </c>
      <c r="H46" s="49">
        <v>0</v>
      </c>
      <c r="I46" s="49">
        <v>0</v>
      </c>
      <c r="J46" s="49">
        <v>0</v>
      </c>
      <c r="K46" s="49">
        <v>0</v>
      </c>
    </row>
    <row r="47" spans="1:11" ht="12.75" customHeight="1" x14ac:dyDescent="0.2">
      <c r="A47" s="226" t="s">
        <v>140</v>
      </c>
      <c r="B47" s="226"/>
      <c r="C47" s="226"/>
      <c r="D47" s="226"/>
      <c r="E47" s="226"/>
      <c r="F47" s="226"/>
      <c r="G47" s="11">
        <v>40</v>
      </c>
      <c r="H47" s="49">
        <v>0</v>
      </c>
      <c r="I47" s="49">
        <v>0</v>
      </c>
      <c r="J47" s="49">
        <v>117144</v>
      </c>
      <c r="K47" s="49">
        <v>117144</v>
      </c>
    </row>
    <row r="48" spans="1:11" ht="12.75" customHeight="1" x14ac:dyDescent="0.2">
      <c r="A48" s="260" t="s">
        <v>360</v>
      </c>
      <c r="B48" s="260"/>
      <c r="C48" s="260"/>
      <c r="D48" s="260"/>
      <c r="E48" s="260"/>
      <c r="F48" s="260"/>
      <c r="G48" s="12">
        <v>41</v>
      </c>
      <c r="H48" s="48">
        <f>SUM(H49:H55)</f>
        <v>3075101</v>
      </c>
      <c r="I48" s="48">
        <f>SUM(I49:I55)</f>
        <v>3075101</v>
      </c>
      <c r="J48" s="48">
        <f>SUM(J49:J55)</f>
        <v>4051012</v>
      </c>
      <c r="K48" s="48">
        <f>SUM(K49:K55)</f>
        <v>4051012</v>
      </c>
    </row>
    <row r="49" spans="1:11" ht="25.35" customHeight="1" x14ac:dyDescent="0.2">
      <c r="A49" s="226" t="s">
        <v>141</v>
      </c>
      <c r="B49" s="226"/>
      <c r="C49" s="226"/>
      <c r="D49" s="226"/>
      <c r="E49" s="226"/>
      <c r="F49" s="226"/>
      <c r="G49" s="11">
        <v>42</v>
      </c>
      <c r="H49" s="49">
        <v>0</v>
      </c>
      <c r="I49" s="49">
        <v>0</v>
      </c>
      <c r="J49" s="49">
        <v>0</v>
      </c>
      <c r="K49" s="49">
        <v>0</v>
      </c>
    </row>
    <row r="50" spans="1:11" ht="12.75" customHeight="1" x14ac:dyDescent="0.2">
      <c r="A50" s="264" t="s">
        <v>142</v>
      </c>
      <c r="B50" s="264"/>
      <c r="C50" s="264"/>
      <c r="D50" s="264"/>
      <c r="E50" s="264"/>
      <c r="F50" s="264"/>
      <c r="G50" s="11">
        <v>43</v>
      </c>
      <c r="H50" s="49">
        <v>0</v>
      </c>
      <c r="I50" s="49">
        <v>0</v>
      </c>
      <c r="J50" s="49">
        <v>0</v>
      </c>
      <c r="K50" s="49">
        <v>0</v>
      </c>
    </row>
    <row r="51" spans="1:11" ht="12.75" customHeight="1" x14ac:dyDescent="0.2">
      <c r="A51" s="264" t="s">
        <v>143</v>
      </c>
      <c r="B51" s="264"/>
      <c r="C51" s="264"/>
      <c r="D51" s="264"/>
      <c r="E51" s="264"/>
      <c r="F51" s="264"/>
      <c r="G51" s="11">
        <v>44</v>
      </c>
      <c r="H51" s="49">
        <v>1746629</v>
      </c>
      <c r="I51" s="49">
        <v>1746629</v>
      </c>
      <c r="J51" s="49">
        <v>3834595</v>
      </c>
      <c r="K51" s="49">
        <v>3834595</v>
      </c>
    </row>
    <row r="52" spans="1:11" ht="12.75" customHeight="1" x14ac:dyDescent="0.2">
      <c r="A52" s="264" t="s">
        <v>144</v>
      </c>
      <c r="B52" s="264"/>
      <c r="C52" s="264"/>
      <c r="D52" s="264"/>
      <c r="E52" s="264"/>
      <c r="F52" s="264"/>
      <c r="G52" s="11">
        <v>45</v>
      </c>
      <c r="H52" s="49">
        <v>300512</v>
      </c>
      <c r="I52" s="49">
        <v>300512</v>
      </c>
      <c r="J52" s="49">
        <v>0</v>
      </c>
      <c r="K52" s="49">
        <v>0</v>
      </c>
    </row>
    <row r="53" spans="1:11" ht="12.75" customHeight="1" x14ac:dyDescent="0.2">
      <c r="A53" s="264" t="s">
        <v>145</v>
      </c>
      <c r="B53" s="264"/>
      <c r="C53" s="264"/>
      <c r="D53" s="264"/>
      <c r="E53" s="264"/>
      <c r="F53" s="264"/>
      <c r="G53" s="11">
        <v>46</v>
      </c>
      <c r="H53" s="49">
        <v>0</v>
      </c>
      <c r="I53" s="49">
        <v>0</v>
      </c>
      <c r="J53" s="49">
        <v>0</v>
      </c>
      <c r="K53" s="49">
        <v>0</v>
      </c>
    </row>
    <row r="54" spans="1:11" ht="12.75" customHeight="1" x14ac:dyDescent="0.2">
      <c r="A54" s="264" t="s">
        <v>146</v>
      </c>
      <c r="B54" s="264"/>
      <c r="C54" s="264"/>
      <c r="D54" s="264"/>
      <c r="E54" s="264"/>
      <c r="F54" s="264"/>
      <c r="G54" s="11">
        <v>47</v>
      </c>
      <c r="H54" s="49">
        <v>0</v>
      </c>
      <c r="I54" s="49">
        <v>0</v>
      </c>
      <c r="J54" s="49">
        <v>0</v>
      </c>
      <c r="K54" s="49">
        <v>0</v>
      </c>
    </row>
    <row r="55" spans="1:11" ht="12.75" customHeight="1" x14ac:dyDescent="0.2">
      <c r="A55" s="264" t="s">
        <v>147</v>
      </c>
      <c r="B55" s="264"/>
      <c r="C55" s="264"/>
      <c r="D55" s="264"/>
      <c r="E55" s="264"/>
      <c r="F55" s="264"/>
      <c r="G55" s="11">
        <v>48</v>
      </c>
      <c r="H55" s="49">
        <v>1027960</v>
      </c>
      <c r="I55" s="49">
        <v>1027960</v>
      </c>
      <c r="J55" s="49">
        <v>216417</v>
      </c>
      <c r="K55" s="49">
        <v>216417</v>
      </c>
    </row>
    <row r="56" spans="1:11" ht="22.35" customHeight="1" x14ac:dyDescent="0.2">
      <c r="A56" s="266" t="s">
        <v>148</v>
      </c>
      <c r="B56" s="266"/>
      <c r="C56" s="266"/>
      <c r="D56" s="266"/>
      <c r="E56" s="266"/>
      <c r="F56" s="266"/>
      <c r="G56" s="11">
        <v>49</v>
      </c>
      <c r="H56" s="49">
        <v>0</v>
      </c>
      <c r="I56" s="49">
        <v>0</v>
      </c>
      <c r="J56" s="49">
        <v>0</v>
      </c>
      <c r="K56" s="49">
        <v>0</v>
      </c>
    </row>
    <row r="57" spans="1:11" ht="12.75" customHeight="1" x14ac:dyDescent="0.2">
      <c r="A57" s="266" t="s">
        <v>149</v>
      </c>
      <c r="B57" s="266"/>
      <c r="C57" s="266"/>
      <c r="D57" s="266"/>
      <c r="E57" s="266"/>
      <c r="F57" s="266"/>
      <c r="G57" s="11">
        <v>50</v>
      </c>
      <c r="H57" s="49">
        <v>0</v>
      </c>
      <c r="I57" s="49">
        <v>0</v>
      </c>
      <c r="J57" s="49">
        <v>0</v>
      </c>
      <c r="K57" s="49">
        <v>0</v>
      </c>
    </row>
    <row r="58" spans="1:11" ht="24.6" customHeight="1" x14ac:dyDescent="0.2">
      <c r="A58" s="266" t="s">
        <v>150</v>
      </c>
      <c r="B58" s="266"/>
      <c r="C58" s="266"/>
      <c r="D58" s="266"/>
      <c r="E58" s="266"/>
      <c r="F58" s="266"/>
      <c r="G58" s="11">
        <v>51</v>
      </c>
      <c r="H58" s="49">
        <v>0</v>
      </c>
      <c r="I58" s="49">
        <v>0</v>
      </c>
      <c r="J58" s="49">
        <v>22352</v>
      </c>
      <c r="K58" s="49">
        <v>22352</v>
      </c>
    </row>
    <row r="59" spans="1:11" ht="12.75" customHeight="1" x14ac:dyDescent="0.2">
      <c r="A59" s="266" t="s">
        <v>151</v>
      </c>
      <c r="B59" s="266"/>
      <c r="C59" s="266"/>
      <c r="D59" s="266"/>
      <c r="E59" s="266"/>
      <c r="F59" s="266"/>
      <c r="G59" s="11">
        <v>52</v>
      </c>
      <c r="H59" s="49">
        <v>0</v>
      </c>
      <c r="I59" s="49">
        <v>0</v>
      </c>
      <c r="J59" s="49">
        <v>0</v>
      </c>
      <c r="K59" s="49">
        <v>0</v>
      </c>
    </row>
    <row r="60" spans="1:11" ht="12.75" customHeight="1" x14ac:dyDescent="0.2">
      <c r="A60" s="260" t="s">
        <v>361</v>
      </c>
      <c r="B60" s="260"/>
      <c r="C60" s="260"/>
      <c r="D60" s="260"/>
      <c r="E60" s="260"/>
      <c r="F60" s="260"/>
      <c r="G60" s="12">
        <v>53</v>
      </c>
      <c r="H60" s="48">
        <f>H8+H37+H56+H57</f>
        <v>87919912</v>
      </c>
      <c r="I60" s="48">
        <f t="shared" ref="I60:K60" si="0">I8+I37+I56+I57</f>
        <v>87919912</v>
      </c>
      <c r="J60" s="48">
        <f t="shared" si="0"/>
        <v>129136501</v>
      </c>
      <c r="K60" s="48">
        <f t="shared" si="0"/>
        <v>129136501</v>
      </c>
    </row>
    <row r="61" spans="1:11" ht="12.75" customHeight="1" x14ac:dyDescent="0.2">
      <c r="A61" s="260" t="s">
        <v>362</v>
      </c>
      <c r="B61" s="260"/>
      <c r="C61" s="260"/>
      <c r="D61" s="260"/>
      <c r="E61" s="260"/>
      <c r="F61" s="260"/>
      <c r="G61" s="12">
        <v>54</v>
      </c>
      <c r="H61" s="48">
        <f>H14+H48+H58+H59</f>
        <v>85903214</v>
      </c>
      <c r="I61" s="48">
        <f t="shared" ref="I61:K61" si="1">I14+I48+I58+I59</f>
        <v>85903214</v>
      </c>
      <c r="J61" s="48">
        <f t="shared" si="1"/>
        <v>126908254</v>
      </c>
      <c r="K61" s="48">
        <f t="shared" si="1"/>
        <v>126908254</v>
      </c>
    </row>
    <row r="62" spans="1:11" ht="12.75" customHeight="1" x14ac:dyDescent="0.2">
      <c r="A62" s="260" t="s">
        <v>363</v>
      </c>
      <c r="B62" s="260"/>
      <c r="C62" s="260"/>
      <c r="D62" s="260"/>
      <c r="E62" s="260"/>
      <c r="F62" s="260"/>
      <c r="G62" s="12">
        <v>55</v>
      </c>
      <c r="H62" s="48">
        <f>H60-H61</f>
        <v>2016698</v>
      </c>
      <c r="I62" s="48">
        <f t="shared" ref="I62:K62" si="2">I60-I61</f>
        <v>2016698</v>
      </c>
      <c r="J62" s="48">
        <f t="shared" si="2"/>
        <v>2228247</v>
      </c>
      <c r="K62" s="48">
        <f t="shared" si="2"/>
        <v>2228247</v>
      </c>
    </row>
    <row r="63" spans="1:11" ht="12.75" customHeight="1" x14ac:dyDescent="0.2">
      <c r="A63" s="265" t="s">
        <v>364</v>
      </c>
      <c r="B63" s="265"/>
      <c r="C63" s="265"/>
      <c r="D63" s="265"/>
      <c r="E63" s="265"/>
      <c r="F63" s="265"/>
      <c r="G63" s="12">
        <v>56</v>
      </c>
      <c r="H63" s="48">
        <f>+IF((H60-H61)&gt;0,(H60-H61),0)</f>
        <v>2016698</v>
      </c>
      <c r="I63" s="48">
        <f t="shared" ref="I63:K63" si="3">+IF((I60-I61)&gt;0,(I60-I61),0)</f>
        <v>2016698</v>
      </c>
      <c r="J63" s="48">
        <f t="shared" si="3"/>
        <v>2228247</v>
      </c>
      <c r="K63" s="48">
        <f t="shared" si="3"/>
        <v>2228247</v>
      </c>
    </row>
    <row r="64" spans="1:11" ht="12.75" customHeight="1" x14ac:dyDescent="0.2">
      <c r="A64" s="265" t="s">
        <v>365</v>
      </c>
      <c r="B64" s="265"/>
      <c r="C64" s="265"/>
      <c r="D64" s="265"/>
      <c r="E64" s="265"/>
      <c r="F64" s="265"/>
      <c r="G64" s="12">
        <v>57</v>
      </c>
      <c r="H64" s="48">
        <f>+IF((H60-H61)&lt;0,(H60-H61),0)</f>
        <v>0</v>
      </c>
      <c r="I64" s="48">
        <f t="shared" ref="I64:K64" si="4">+IF((I60-I61)&lt;0,(I60-I61),0)</f>
        <v>0</v>
      </c>
      <c r="J64" s="48">
        <f t="shared" si="4"/>
        <v>0</v>
      </c>
      <c r="K64" s="48">
        <f t="shared" si="4"/>
        <v>0</v>
      </c>
    </row>
    <row r="65" spans="1:11" ht="12.75" customHeight="1" x14ac:dyDescent="0.2">
      <c r="A65" s="266" t="s">
        <v>111</v>
      </c>
      <c r="B65" s="266"/>
      <c r="C65" s="266"/>
      <c r="D65" s="266"/>
      <c r="E65" s="266"/>
      <c r="F65" s="266"/>
      <c r="G65" s="11">
        <v>58</v>
      </c>
      <c r="H65" s="49">
        <v>335913</v>
      </c>
      <c r="I65" s="49">
        <v>335913</v>
      </c>
      <c r="J65" s="49">
        <v>1141443</v>
      </c>
      <c r="K65" s="49">
        <v>1141443</v>
      </c>
    </row>
    <row r="66" spans="1:11" ht="12.75" customHeight="1" x14ac:dyDescent="0.2">
      <c r="A66" s="260" t="s">
        <v>366</v>
      </c>
      <c r="B66" s="260"/>
      <c r="C66" s="260"/>
      <c r="D66" s="260"/>
      <c r="E66" s="260"/>
      <c r="F66" s="260"/>
      <c r="G66" s="12">
        <v>59</v>
      </c>
      <c r="H66" s="48">
        <f>H62-H65</f>
        <v>1680785</v>
      </c>
      <c r="I66" s="48">
        <f t="shared" ref="I66:K66" si="5">I62-I65</f>
        <v>1680785</v>
      </c>
      <c r="J66" s="48">
        <f t="shared" si="5"/>
        <v>1086804</v>
      </c>
      <c r="K66" s="48">
        <f t="shared" si="5"/>
        <v>1086804</v>
      </c>
    </row>
    <row r="67" spans="1:11" ht="12.75" customHeight="1" x14ac:dyDescent="0.2">
      <c r="A67" s="265" t="s">
        <v>367</v>
      </c>
      <c r="B67" s="265"/>
      <c r="C67" s="265"/>
      <c r="D67" s="265"/>
      <c r="E67" s="265"/>
      <c r="F67" s="265"/>
      <c r="G67" s="12">
        <v>60</v>
      </c>
      <c r="H67" s="48">
        <f>+IF((H62-H65)&gt;0,(H62-H65),0)</f>
        <v>1680785</v>
      </c>
      <c r="I67" s="48">
        <f t="shared" ref="I67:K67" si="6">+IF((I62-I65)&gt;0,(I62-I65),0)</f>
        <v>1680785</v>
      </c>
      <c r="J67" s="48">
        <f t="shared" si="6"/>
        <v>1086804</v>
      </c>
      <c r="K67" s="48">
        <f t="shared" si="6"/>
        <v>1086804</v>
      </c>
    </row>
    <row r="68" spans="1:11" ht="12.75" customHeight="1" x14ac:dyDescent="0.2">
      <c r="A68" s="265" t="s">
        <v>368</v>
      </c>
      <c r="B68" s="265"/>
      <c r="C68" s="265"/>
      <c r="D68" s="265"/>
      <c r="E68" s="265"/>
      <c r="F68" s="265"/>
      <c r="G68" s="12">
        <v>61</v>
      </c>
      <c r="H68" s="48">
        <f>+IF((H62-H65)&lt;0,(H62-H65),0)</f>
        <v>0</v>
      </c>
      <c r="I68" s="48">
        <f t="shared" ref="I68:K68" si="7">+IF((I62-I65)&lt;0,(I62-I65),0)</f>
        <v>0</v>
      </c>
      <c r="J68" s="48">
        <f t="shared" si="7"/>
        <v>0</v>
      </c>
      <c r="K68" s="48">
        <f t="shared" si="7"/>
        <v>0</v>
      </c>
    </row>
    <row r="69" spans="1:11" x14ac:dyDescent="0.2">
      <c r="A69" s="267" t="s">
        <v>152</v>
      </c>
      <c r="B69" s="267"/>
      <c r="C69" s="267"/>
      <c r="D69" s="267"/>
      <c r="E69" s="267"/>
      <c r="F69" s="267"/>
      <c r="G69" s="268"/>
      <c r="H69" s="268"/>
      <c r="I69" s="268"/>
      <c r="J69" s="269"/>
      <c r="K69" s="269"/>
    </row>
    <row r="70" spans="1:11" ht="22.35" customHeight="1" x14ac:dyDescent="0.2">
      <c r="A70" s="260" t="s">
        <v>369</v>
      </c>
      <c r="B70" s="260"/>
      <c r="C70" s="260"/>
      <c r="D70" s="260"/>
      <c r="E70" s="260"/>
      <c r="F70" s="260"/>
      <c r="G70" s="12">
        <v>62</v>
      </c>
      <c r="H70" s="48">
        <f>H71-H72</f>
        <v>-302941</v>
      </c>
      <c r="I70" s="48">
        <f>I71-I72</f>
        <v>-302941</v>
      </c>
      <c r="J70" s="48">
        <f>J71-J72</f>
        <v>-270935</v>
      </c>
      <c r="K70" s="48">
        <f>K71-K72</f>
        <v>-270935</v>
      </c>
    </row>
    <row r="71" spans="1:11" ht="12.75" customHeight="1" x14ac:dyDescent="0.2">
      <c r="A71" s="264" t="s">
        <v>153</v>
      </c>
      <c r="B71" s="264"/>
      <c r="C71" s="264"/>
      <c r="D71" s="264"/>
      <c r="E71" s="264"/>
      <c r="F71" s="264"/>
      <c r="G71" s="11">
        <v>63</v>
      </c>
      <c r="H71" s="49">
        <v>0</v>
      </c>
      <c r="I71" s="49">
        <v>0</v>
      </c>
      <c r="J71" s="49">
        <v>0</v>
      </c>
      <c r="K71" s="49">
        <v>0</v>
      </c>
    </row>
    <row r="72" spans="1:11" ht="12.75" customHeight="1" x14ac:dyDescent="0.2">
      <c r="A72" s="264" t="s">
        <v>154</v>
      </c>
      <c r="B72" s="264"/>
      <c r="C72" s="264"/>
      <c r="D72" s="264"/>
      <c r="E72" s="264"/>
      <c r="F72" s="264"/>
      <c r="G72" s="11">
        <v>64</v>
      </c>
      <c r="H72" s="49">
        <v>302941</v>
      </c>
      <c r="I72" s="49">
        <v>302941</v>
      </c>
      <c r="J72" s="49">
        <v>270935</v>
      </c>
      <c r="K72" s="49">
        <v>270935</v>
      </c>
    </row>
    <row r="73" spans="1:11" ht="12.75" customHeight="1" x14ac:dyDescent="0.2">
      <c r="A73" s="266" t="s">
        <v>155</v>
      </c>
      <c r="B73" s="266"/>
      <c r="C73" s="266"/>
      <c r="D73" s="266"/>
      <c r="E73" s="266"/>
      <c r="F73" s="266"/>
      <c r="G73" s="11">
        <v>65</v>
      </c>
      <c r="H73" s="49">
        <v>0</v>
      </c>
      <c r="I73" s="49">
        <v>0</v>
      </c>
      <c r="J73" s="49">
        <v>0</v>
      </c>
      <c r="K73" s="49">
        <v>0</v>
      </c>
    </row>
    <row r="74" spans="1:11" ht="12.75" customHeight="1" x14ac:dyDescent="0.2">
      <c r="A74" s="265" t="s">
        <v>370</v>
      </c>
      <c r="B74" s="265"/>
      <c r="C74" s="265"/>
      <c r="D74" s="265"/>
      <c r="E74" s="265"/>
      <c r="F74" s="265"/>
      <c r="G74" s="12">
        <v>66</v>
      </c>
      <c r="H74" s="71">
        <v>0</v>
      </c>
      <c r="I74" s="71">
        <v>0</v>
      </c>
      <c r="J74" s="71">
        <v>0</v>
      </c>
      <c r="K74" s="71">
        <v>0</v>
      </c>
    </row>
    <row r="75" spans="1:11" ht="12.75" customHeight="1" x14ac:dyDescent="0.2">
      <c r="A75" s="265" t="s">
        <v>371</v>
      </c>
      <c r="B75" s="265"/>
      <c r="C75" s="265"/>
      <c r="D75" s="265"/>
      <c r="E75" s="265"/>
      <c r="F75" s="265"/>
      <c r="G75" s="12">
        <v>67</v>
      </c>
      <c r="H75" s="71">
        <v>302941</v>
      </c>
      <c r="I75" s="71">
        <v>302941</v>
      </c>
      <c r="J75" s="71">
        <v>270935</v>
      </c>
      <c r="K75" s="71">
        <v>270935</v>
      </c>
    </row>
    <row r="76" spans="1:11" x14ac:dyDescent="0.2">
      <c r="A76" s="267" t="s">
        <v>156</v>
      </c>
      <c r="B76" s="267"/>
      <c r="C76" s="267"/>
      <c r="D76" s="267"/>
      <c r="E76" s="267"/>
      <c r="F76" s="267"/>
      <c r="G76" s="268"/>
      <c r="H76" s="268"/>
      <c r="I76" s="268"/>
      <c r="J76" s="269"/>
      <c r="K76" s="269"/>
    </row>
    <row r="77" spans="1:11" ht="12.75" customHeight="1" x14ac:dyDescent="0.2">
      <c r="A77" s="260" t="s">
        <v>372</v>
      </c>
      <c r="B77" s="260"/>
      <c r="C77" s="260"/>
      <c r="D77" s="260"/>
      <c r="E77" s="260"/>
      <c r="F77" s="260"/>
      <c r="G77" s="12">
        <v>68</v>
      </c>
      <c r="H77" s="71">
        <v>1713757</v>
      </c>
      <c r="I77" s="71">
        <v>1713757</v>
      </c>
      <c r="J77" s="71">
        <v>1957312</v>
      </c>
      <c r="K77" s="71">
        <v>1957312</v>
      </c>
    </row>
    <row r="78" spans="1:11" ht="12.75" customHeight="1" x14ac:dyDescent="0.2">
      <c r="A78" s="270" t="s">
        <v>373</v>
      </c>
      <c r="B78" s="270"/>
      <c r="C78" s="270"/>
      <c r="D78" s="270"/>
      <c r="E78" s="270"/>
      <c r="F78" s="270"/>
      <c r="G78" s="42">
        <v>69</v>
      </c>
      <c r="H78" s="50">
        <v>1713757</v>
      </c>
      <c r="I78" s="50">
        <v>1713757</v>
      </c>
      <c r="J78" s="50">
        <v>1957312</v>
      </c>
      <c r="K78" s="50">
        <v>1957312</v>
      </c>
    </row>
    <row r="79" spans="1:11" ht="12.75" customHeight="1" x14ac:dyDescent="0.2">
      <c r="A79" s="270" t="s">
        <v>374</v>
      </c>
      <c r="B79" s="270"/>
      <c r="C79" s="270"/>
      <c r="D79" s="270"/>
      <c r="E79" s="270"/>
      <c r="F79" s="270"/>
      <c r="G79" s="42">
        <v>70</v>
      </c>
      <c r="H79" s="50">
        <v>0</v>
      </c>
      <c r="I79" s="50">
        <v>0</v>
      </c>
      <c r="J79" s="50">
        <v>0</v>
      </c>
      <c r="K79" s="50">
        <v>0</v>
      </c>
    </row>
    <row r="80" spans="1:11" ht="12.75" customHeight="1" x14ac:dyDescent="0.2">
      <c r="A80" s="260" t="s">
        <v>375</v>
      </c>
      <c r="B80" s="260"/>
      <c r="C80" s="260"/>
      <c r="D80" s="260"/>
      <c r="E80" s="260"/>
      <c r="F80" s="260"/>
      <c r="G80" s="12">
        <v>71</v>
      </c>
      <c r="H80" s="71">
        <v>335913</v>
      </c>
      <c r="I80" s="71">
        <v>335913</v>
      </c>
      <c r="J80" s="71">
        <v>1141443</v>
      </c>
      <c r="K80" s="71">
        <v>1141443</v>
      </c>
    </row>
    <row r="81" spans="1:11" ht="12.75" customHeight="1" x14ac:dyDescent="0.2">
      <c r="A81" s="260" t="s">
        <v>376</v>
      </c>
      <c r="B81" s="260"/>
      <c r="C81" s="260"/>
      <c r="D81" s="260"/>
      <c r="E81" s="260"/>
      <c r="F81" s="260"/>
      <c r="G81" s="12">
        <v>72</v>
      </c>
      <c r="H81" s="71">
        <v>1377844</v>
      </c>
      <c r="I81" s="71">
        <v>1377844</v>
      </c>
      <c r="J81" s="71">
        <v>815869</v>
      </c>
      <c r="K81" s="71">
        <v>815869</v>
      </c>
    </row>
    <row r="82" spans="1:11" ht="12.75" customHeight="1" x14ac:dyDescent="0.2">
      <c r="A82" s="265" t="s">
        <v>377</v>
      </c>
      <c r="B82" s="265"/>
      <c r="C82" s="265"/>
      <c r="D82" s="265"/>
      <c r="E82" s="265"/>
      <c r="F82" s="265"/>
      <c r="G82" s="12">
        <v>73</v>
      </c>
      <c r="H82" s="71">
        <v>1377844</v>
      </c>
      <c r="I82" s="71">
        <v>1377844</v>
      </c>
      <c r="J82" s="71">
        <v>815869</v>
      </c>
      <c r="K82" s="71">
        <v>815869</v>
      </c>
    </row>
    <row r="83" spans="1:11" ht="12.75" customHeight="1" x14ac:dyDescent="0.2">
      <c r="A83" s="265" t="s">
        <v>378</v>
      </c>
      <c r="B83" s="265"/>
      <c r="C83" s="265"/>
      <c r="D83" s="265"/>
      <c r="E83" s="265"/>
      <c r="F83" s="265"/>
      <c r="G83" s="12">
        <v>74</v>
      </c>
      <c r="H83" s="71">
        <v>0</v>
      </c>
      <c r="I83" s="71">
        <v>0</v>
      </c>
      <c r="J83" s="71">
        <v>0</v>
      </c>
      <c r="K83" s="71">
        <v>0</v>
      </c>
    </row>
    <row r="84" spans="1:11" x14ac:dyDescent="0.2">
      <c r="A84" s="267" t="s">
        <v>112</v>
      </c>
      <c r="B84" s="267"/>
      <c r="C84" s="267"/>
      <c r="D84" s="267"/>
      <c r="E84" s="267"/>
      <c r="F84" s="267"/>
      <c r="G84" s="268"/>
      <c r="H84" s="268"/>
      <c r="I84" s="268"/>
      <c r="J84" s="269"/>
      <c r="K84" s="269"/>
    </row>
    <row r="85" spans="1:11" ht="12.75" customHeight="1" x14ac:dyDescent="0.2">
      <c r="A85" s="271" t="s">
        <v>379</v>
      </c>
      <c r="B85" s="271"/>
      <c r="C85" s="271"/>
      <c r="D85" s="271"/>
      <c r="E85" s="271"/>
      <c r="F85" s="271"/>
      <c r="G85" s="12">
        <v>75</v>
      </c>
      <c r="H85" s="51">
        <f>H86+H87</f>
        <v>1377844</v>
      </c>
      <c r="I85" s="51">
        <f>I86+I87</f>
        <v>1377844</v>
      </c>
      <c r="J85" s="51">
        <f>J86+J87</f>
        <v>815868</v>
      </c>
      <c r="K85" s="51">
        <f>K86+K87</f>
        <v>815868</v>
      </c>
    </row>
    <row r="86" spans="1:11" ht="12.75" customHeight="1" x14ac:dyDescent="0.2">
      <c r="A86" s="272" t="s">
        <v>157</v>
      </c>
      <c r="B86" s="272"/>
      <c r="C86" s="272"/>
      <c r="D86" s="272"/>
      <c r="E86" s="272"/>
      <c r="F86" s="272"/>
      <c r="G86" s="11">
        <v>76</v>
      </c>
      <c r="H86" s="52">
        <v>2268230</v>
      </c>
      <c r="I86" s="52">
        <v>2268230</v>
      </c>
      <c r="J86" s="52">
        <v>2994382</v>
      </c>
      <c r="K86" s="52">
        <v>2994382</v>
      </c>
    </row>
    <row r="87" spans="1:11" ht="12.75" customHeight="1" x14ac:dyDescent="0.2">
      <c r="A87" s="272" t="s">
        <v>158</v>
      </c>
      <c r="B87" s="272"/>
      <c r="C87" s="272"/>
      <c r="D87" s="272"/>
      <c r="E87" s="272"/>
      <c r="F87" s="272"/>
      <c r="G87" s="11">
        <v>77</v>
      </c>
      <c r="H87" s="52">
        <v>-890386</v>
      </c>
      <c r="I87" s="52">
        <v>-890386</v>
      </c>
      <c r="J87" s="52">
        <v>-2178514</v>
      </c>
      <c r="K87" s="52">
        <v>-2178514</v>
      </c>
    </row>
    <row r="88" spans="1:11" x14ac:dyDescent="0.2">
      <c r="A88" s="273" t="s">
        <v>114</v>
      </c>
      <c r="B88" s="273"/>
      <c r="C88" s="273"/>
      <c r="D88" s="273"/>
      <c r="E88" s="273"/>
      <c r="F88" s="273"/>
      <c r="G88" s="274"/>
      <c r="H88" s="274"/>
      <c r="I88" s="274"/>
      <c r="J88" s="269"/>
      <c r="K88" s="269"/>
    </row>
    <row r="89" spans="1:11" ht="12.75" customHeight="1" x14ac:dyDescent="0.2">
      <c r="A89" s="242" t="s">
        <v>159</v>
      </c>
      <c r="B89" s="242"/>
      <c r="C89" s="242"/>
      <c r="D89" s="242"/>
      <c r="E89" s="242"/>
      <c r="F89" s="242"/>
      <c r="G89" s="11">
        <v>78</v>
      </c>
      <c r="H89" s="52">
        <v>1377844</v>
      </c>
      <c r="I89" s="52">
        <v>1377844</v>
      </c>
      <c r="J89" s="52">
        <v>815868</v>
      </c>
      <c r="K89" s="52">
        <v>815868</v>
      </c>
    </row>
    <row r="90" spans="1:11" ht="24" customHeight="1" x14ac:dyDescent="0.2">
      <c r="A90" s="228" t="s">
        <v>435</v>
      </c>
      <c r="B90" s="228"/>
      <c r="C90" s="228"/>
      <c r="D90" s="228"/>
      <c r="E90" s="228"/>
      <c r="F90" s="228"/>
      <c r="G90" s="12">
        <v>79</v>
      </c>
      <c r="H90" s="69">
        <f>H91+H98</f>
        <v>3197185</v>
      </c>
      <c r="I90" s="69">
        <f>I91+I98</f>
        <v>3197185</v>
      </c>
      <c r="J90" s="69">
        <f t="shared" ref="J90:K90" si="8">J91+J98</f>
        <v>147323</v>
      </c>
      <c r="K90" s="69">
        <f t="shared" si="8"/>
        <v>147323</v>
      </c>
    </row>
    <row r="91" spans="1:11" ht="24" customHeight="1" x14ac:dyDescent="0.2">
      <c r="A91" s="275" t="s">
        <v>442</v>
      </c>
      <c r="B91" s="275"/>
      <c r="C91" s="275"/>
      <c r="D91" s="275"/>
      <c r="E91" s="275"/>
      <c r="F91" s="275"/>
      <c r="G91" s="12">
        <v>80</v>
      </c>
      <c r="H91" s="69">
        <f>SUM(H92:H96)</f>
        <v>0</v>
      </c>
      <c r="I91" s="69">
        <f>SUM(I92:I96)</f>
        <v>0</v>
      </c>
      <c r="J91" s="69">
        <f t="shared" ref="J91:K91" si="9">SUM(J92:J96)</f>
        <v>0</v>
      </c>
      <c r="K91" s="69">
        <f t="shared" si="9"/>
        <v>0</v>
      </c>
    </row>
    <row r="92" spans="1:11" ht="25.5" customHeight="1" x14ac:dyDescent="0.2">
      <c r="A92" s="264" t="s">
        <v>380</v>
      </c>
      <c r="B92" s="264"/>
      <c r="C92" s="264"/>
      <c r="D92" s="264"/>
      <c r="E92" s="264"/>
      <c r="F92" s="264"/>
      <c r="G92" s="12">
        <v>81</v>
      </c>
      <c r="H92" s="52">
        <v>0</v>
      </c>
      <c r="I92" s="52">
        <v>0</v>
      </c>
      <c r="J92" s="52">
        <v>0</v>
      </c>
      <c r="K92" s="52">
        <v>0</v>
      </c>
    </row>
    <row r="93" spans="1:11" ht="38.25" customHeight="1" x14ac:dyDescent="0.2">
      <c r="A93" s="264" t="s">
        <v>381</v>
      </c>
      <c r="B93" s="264"/>
      <c r="C93" s="264"/>
      <c r="D93" s="264"/>
      <c r="E93" s="264"/>
      <c r="F93" s="264"/>
      <c r="G93" s="12">
        <v>82</v>
      </c>
      <c r="H93" s="52">
        <v>0</v>
      </c>
      <c r="I93" s="52">
        <v>0</v>
      </c>
      <c r="J93" s="52">
        <v>0</v>
      </c>
      <c r="K93" s="52">
        <v>0</v>
      </c>
    </row>
    <row r="94" spans="1:11" ht="38.25" customHeight="1" x14ac:dyDescent="0.2">
      <c r="A94" s="264" t="s">
        <v>382</v>
      </c>
      <c r="B94" s="264"/>
      <c r="C94" s="264"/>
      <c r="D94" s="264"/>
      <c r="E94" s="264"/>
      <c r="F94" s="264"/>
      <c r="G94" s="12">
        <v>83</v>
      </c>
      <c r="H94" s="52">
        <v>0</v>
      </c>
      <c r="I94" s="52">
        <v>0</v>
      </c>
      <c r="J94" s="52">
        <v>0</v>
      </c>
      <c r="K94" s="52">
        <v>0</v>
      </c>
    </row>
    <row r="95" spans="1:11" x14ac:dyDescent="0.2">
      <c r="A95" s="264" t="s">
        <v>383</v>
      </c>
      <c r="B95" s="264"/>
      <c r="C95" s="264"/>
      <c r="D95" s="264"/>
      <c r="E95" s="264"/>
      <c r="F95" s="264"/>
      <c r="G95" s="12">
        <v>84</v>
      </c>
      <c r="H95" s="52">
        <v>0</v>
      </c>
      <c r="I95" s="52">
        <v>0</v>
      </c>
      <c r="J95" s="52">
        <v>0</v>
      </c>
      <c r="K95" s="52">
        <v>0</v>
      </c>
    </row>
    <row r="96" spans="1:11" x14ac:dyDescent="0.2">
      <c r="A96" s="264" t="s">
        <v>384</v>
      </c>
      <c r="B96" s="264"/>
      <c r="C96" s="264"/>
      <c r="D96" s="264"/>
      <c r="E96" s="264"/>
      <c r="F96" s="264"/>
      <c r="G96" s="12">
        <v>85</v>
      </c>
      <c r="H96" s="52">
        <v>0</v>
      </c>
      <c r="I96" s="52">
        <v>0</v>
      </c>
      <c r="J96" s="52">
        <v>0</v>
      </c>
      <c r="K96" s="52">
        <v>0</v>
      </c>
    </row>
    <row r="97" spans="1:11" ht="26.25" customHeight="1" x14ac:dyDescent="0.2">
      <c r="A97" s="264" t="s">
        <v>385</v>
      </c>
      <c r="B97" s="264"/>
      <c r="C97" s="264"/>
      <c r="D97" s="264"/>
      <c r="E97" s="264"/>
      <c r="F97" s="264"/>
      <c r="G97" s="12">
        <v>86</v>
      </c>
      <c r="H97" s="52">
        <v>0</v>
      </c>
      <c r="I97" s="52">
        <v>0</v>
      </c>
      <c r="J97" s="52">
        <v>0</v>
      </c>
      <c r="K97" s="52">
        <v>0</v>
      </c>
    </row>
    <row r="98" spans="1:11" ht="25.5" customHeight="1" x14ac:dyDescent="0.2">
      <c r="A98" s="275" t="s">
        <v>436</v>
      </c>
      <c r="B98" s="275"/>
      <c r="C98" s="275"/>
      <c r="D98" s="275"/>
      <c r="E98" s="275"/>
      <c r="F98" s="275"/>
      <c r="G98" s="12">
        <v>87</v>
      </c>
      <c r="H98" s="69">
        <f>SUM(H99:H106)</f>
        <v>3197185</v>
      </c>
      <c r="I98" s="69">
        <f>SUM(I99:I106)</f>
        <v>3197185</v>
      </c>
      <c r="J98" s="69">
        <f t="shared" ref="J98:K98" si="10">SUM(J99:J106)</f>
        <v>147323</v>
      </c>
      <c r="K98" s="69">
        <f t="shared" si="10"/>
        <v>147323</v>
      </c>
    </row>
    <row r="99" spans="1:11" x14ac:dyDescent="0.2">
      <c r="A99" s="276" t="s">
        <v>160</v>
      </c>
      <c r="B99" s="276"/>
      <c r="C99" s="276"/>
      <c r="D99" s="276"/>
      <c r="E99" s="276"/>
      <c r="F99" s="276"/>
      <c r="G99" s="11">
        <v>88</v>
      </c>
      <c r="H99" s="52">
        <v>3197185</v>
      </c>
      <c r="I99" s="52">
        <v>3197185</v>
      </c>
      <c r="J99" s="52">
        <v>147323</v>
      </c>
      <c r="K99" s="52">
        <v>147323</v>
      </c>
    </row>
    <row r="100" spans="1:11" ht="36" customHeight="1" x14ac:dyDescent="0.2">
      <c r="A100" s="264" t="s">
        <v>386</v>
      </c>
      <c r="B100" s="264"/>
      <c r="C100" s="264"/>
      <c r="D100" s="264"/>
      <c r="E100" s="264"/>
      <c r="F100" s="264"/>
      <c r="G100" s="11">
        <v>89</v>
      </c>
      <c r="H100" s="52">
        <v>0</v>
      </c>
      <c r="I100" s="52">
        <v>0</v>
      </c>
      <c r="J100" s="52">
        <v>0</v>
      </c>
      <c r="K100" s="52">
        <v>0</v>
      </c>
    </row>
    <row r="101" spans="1:11" ht="22.35" customHeight="1" x14ac:dyDescent="0.2">
      <c r="A101" s="276" t="s">
        <v>161</v>
      </c>
      <c r="B101" s="276"/>
      <c r="C101" s="276"/>
      <c r="D101" s="276"/>
      <c r="E101" s="276"/>
      <c r="F101" s="276"/>
      <c r="G101" s="11">
        <v>90</v>
      </c>
      <c r="H101" s="52">
        <v>0</v>
      </c>
      <c r="I101" s="52">
        <v>0</v>
      </c>
      <c r="J101" s="52">
        <v>0</v>
      </c>
      <c r="K101" s="52">
        <v>0</v>
      </c>
    </row>
    <row r="102" spans="1:11" ht="22.35" customHeight="1" x14ac:dyDescent="0.2">
      <c r="A102" s="276" t="s">
        <v>162</v>
      </c>
      <c r="B102" s="276"/>
      <c r="C102" s="276"/>
      <c r="D102" s="276"/>
      <c r="E102" s="276"/>
      <c r="F102" s="276"/>
      <c r="G102" s="11">
        <v>91</v>
      </c>
      <c r="H102" s="52">
        <v>0</v>
      </c>
      <c r="I102" s="52">
        <v>0</v>
      </c>
      <c r="J102" s="52">
        <v>0</v>
      </c>
      <c r="K102" s="52">
        <v>0</v>
      </c>
    </row>
    <row r="103" spans="1:11" ht="22.35" customHeight="1" x14ac:dyDescent="0.2">
      <c r="A103" s="276" t="s">
        <v>163</v>
      </c>
      <c r="B103" s="276"/>
      <c r="C103" s="276"/>
      <c r="D103" s="276"/>
      <c r="E103" s="276"/>
      <c r="F103" s="276"/>
      <c r="G103" s="11">
        <v>92</v>
      </c>
      <c r="H103" s="52">
        <v>0</v>
      </c>
      <c r="I103" s="52">
        <v>0</v>
      </c>
      <c r="J103" s="52">
        <v>0</v>
      </c>
      <c r="K103" s="52">
        <v>0</v>
      </c>
    </row>
    <row r="104" spans="1:11" ht="12.75" customHeight="1" x14ac:dyDescent="0.2">
      <c r="A104" s="264" t="s">
        <v>387</v>
      </c>
      <c r="B104" s="264"/>
      <c r="C104" s="264"/>
      <c r="D104" s="264"/>
      <c r="E104" s="264"/>
      <c r="F104" s="264"/>
      <c r="G104" s="11">
        <v>93</v>
      </c>
      <c r="H104" s="52">
        <v>0</v>
      </c>
      <c r="I104" s="52">
        <v>0</v>
      </c>
      <c r="J104" s="52">
        <v>0</v>
      </c>
      <c r="K104" s="52">
        <v>0</v>
      </c>
    </row>
    <row r="105" spans="1:11" ht="26.25" customHeight="1" x14ac:dyDescent="0.2">
      <c r="A105" s="264" t="s">
        <v>388</v>
      </c>
      <c r="B105" s="264"/>
      <c r="C105" s="264"/>
      <c r="D105" s="264"/>
      <c r="E105" s="264"/>
      <c r="F105" s="264"/>
      <c r="G105" s="11">
        <v>94</v>
      </c>
      <c r="H105" s="52">
        <v>0</v>
      </c>
      <c r="I105" s="52">
        <v>0</v>
      </c>
      <c r="J105" s="52">
        <v>0</v>
      </c>
      <c r="K105" s="52">
        <v>0</v>
      </c>
    </row>
    <row r="106" spans="1:11" x14ac:dyDescent="0.2">
      <c r="A106" s="264" t="s">
        <v>389</v>
      </c>
      <c r="B106" s="264"/>
      <c r="C106" s="264"/>
      <c r="D106" s="264"/>
      <c r="E106" s="264"/>
      <c r="F106" s="264"/>
      <c r="G106" s="11">
        <v>95</v>
      </c>
      <c r="H106" s="52">
        <v>0</v>
      </c>
      <c r="I106" s="52">
        <v>0</v>
      </c>
      <c r="J106" s="52">
        <v>0</v>
      </c>
      <c r="K106" s="52">
        <v>0</v>
      </c>
    </row>
    <row r="107" spans="1:11" ht="24.75" customHeight="1" x14ac:dyDescent="0.2">
      <c r="A107" s="264" t="s">
        <v>390</v>
      </c>
      <c r="B107" s="264"/>
      <c r="C107" s="264"/>
      <c r="D107" s="264"/>
      <c r="E107" s="264"/>
      <c r="F107" s="264"/>
      <c r="G107" s="11">
        <v>96</v>
      </c>
      <c r="H107" s="52">
        <v>0</v>
      </c>
      <c r="I107" s="52">
        <v>0</v>
      </c>
      <c r="J107" s="52">
        <v>0</v>
      </c>
      <c r="K107" s="52">
        <v>0</v>
      </c>
    </row>
    <row r="108" spans="1:11" ht="23.1" customHeight="1" x14ac:dyDescent="0.2">
      <c r="A108" s="228" t="s">
        <v>437</v>
      </c>
      <c r="B108" s="228"/>
      <c r="C108" s="228"/>
      <c r="D108" s="228"/>
      <c r="E108" s="228"/>
      <c r="F108" s="228"/>
      <c r="G108" s="12">
        <v>97</v>
      </c>
      <c r="H108" s="69">
        <f>H91+H98-H107-H97</f>
        <v>3197185</v>
      </c>
      <c r="I108" s="69">
        <f>I91+I98-I107-I97</f>
        <v>3197185</v>
      </c>
      <c r="J108" s="69">
        <f t="shared" ref="J108:K108" si="11">J91+J98-J107-J97</f>
        <v>147323</v>
      </c>
      <c r="K108" s="69">
        <f t="shared" si="11"/>
        <v>147323</v>
      </c>
    </row>
    <row r="109" spans="1:11" ht="12.75" customHeight="1" x14ac:dyDescent="0.2">
      <c r="A109" s="228" t="s">
        <v>391</v>
      </c>
      <c r="B109" s="228"/>
      <c r="C109" s="228"/>
      <c r="D109" s="228"/>
      <c r="E109" s="228"/>
      <c r="F109" s="228"/>
      <c r="G109" s="12">
        <v>98</v>
      </c>
      <c r="H109" s="51">
        <f>H89+H108</f>
        <v>4575029</v>
      </c>
      <c r="I109" s="51">
        <f>I89+I108</f>
        <v>4575029</v>
      </c>
      <c r="J109" s="51">
        <f t="shared" ref="J109:K109" si="12">J89+J108</f>
        <v>963191</v>
      </c>
      <c r="K109" s="51">
        <f t="shared" si="12"/>
        <v>963191</v>
      </c>
    </row>
    <row r="110" spans="1:11" x14ac:dyDescent="0.2">
      <c r="A110" s="267" t="s">
        <v>164</v>
      </c>
      <c r="B110" s="267"/>
      <c r="C110" s="267"/>
      <c r="D110" s="267"/>
      <c r="E110" s="267"/>
      <c r="F110" s="267"/>
      <c r="G110" s="268"/>
      <c r="H110" s="268"/>
      <c r="I110" s="268"/>
      <c r="J110" s="269"/>
      <c r="K110" s="269"/>
    </row>
    <row r="111" spans="1:11" ht="12.75" customHeight="1" x14ac:dyDescent="0.2">
      <c r="A111" s="271" t="s">
        <v>392</v>
      </c>
      <c r="B111" s="271"/>
      <c r="C111" s="271"/>
      <c r="D111" s="271"/>
      <c r="E111" s="271"/>
      <c r="F111" s="271"/>
      <c r="G111" s="12">
        <v>99</v>
      </c>
      <c r="H111" s="51">
        <f>H112+H113</f>
        <v>4575029</v>
      </c>
      <c r="I111" s="51">
        <f>I112+I113</f>
        <v>4575029</v>
      </c>
      <c r="J111" s="51">
        <f>J112+J113</f>
        <v>963191</v>
      </c>
      <c r="K111" s="51">
        <f>K112+K113</f>
        <v>963191</v>
      </c>
    </row>
    <row r="112" spans="1:11" ht="12.75" customHeight="1" x14ac:dyDescent="0.2">
      <c r="A112" s="272" t="s">
        <v>113</v>
      </c>
      <c r="B112" s="272"/>
      <c r="C112" s="272"/>
      <c r="D112" s="272"/>
      <c r="E112" s="272"/>
      <c r="F112" s="272"/>
      <c r="G112" s="11">
        <v>100</v>
      </c>
      <c r="H112" s="52">
        <v>5465415</v>
      </c>
      <c r="I112" s="52">
        <v>5465415</v>
      </c>
      <c r="J112" s="52">
        <v>3141705</v>
      </c>
      <c r="K112" s="52">
        <v>3141705</v>
      </c>
    </row>
    <row r="113" spans="1:11" ht="12.75" customHeight="1" x14ac:dyDescent="0.2">
      <c r="A113" s="272" t="s">
        <v>165</v>
      </c>
      <c r="B113" s="272"/>
      <c r="C113" s="272"/>
      <c r="D113" s="272"/>
      <c r="E113" s="272"/>
      <c r="F113" s="272"/>
      <c r="G113" s="11">
        <v>101</v>
      </c>
      <c r="H113" s="52">
        <v>-890386</v>
      </c>
      <c r="I113" s="52">
        <v>-890386</v>
      </c>
      <c r="J113" s="52">
        <v>-2178514</v>
      </c>
      <c r="K113" s="52">
        <v>-2178514</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oddHeader>&amp;L&amp;"Calibri"&amp;10&amp;KFF0000 This document / e-mail is 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16" zoomScaleNormal="100" zoomScaleSheetLayoutView="100" workbookViewId="0">
      <selection activeCell="M27" sqref="M27"/>
    </sheetView>
  </sheetViews>
  <sheetFormatPr defaultColWidth="9.140625" defaultRowHeight="12.75" x14ac:dyDescent="0.2"/>
  <cols>
    <col min="1" max="7" width="9.140625" style="13"/>
    <col min="8" max="9" width="30.42578125" style="22" customWidth="1"/>
    <col min="10" max="16384" width="9.140625" style="13"/>
  </cols>
  <sheetData>
    <row r="1" spans="1:9" x14ac:dyDescent="0.2">
      <c r="A1" s="277" t="s">
        <v>166</v>
      </c>
      <c r="B1" s="278"/>
      <c r="C1" s="278"/>
      <c r="D1" s="278"/>
      <c r="E1" s="278"/>
      <c r="F1" s="278"/>
      <c r="G1" s="278"/>
      <c r="H1" s="278"/>
      <c r="I1" s="278"/>
    </row>
    <row r="2" spans="1:9" x14ac:dyDescent="0.2">
      <c r="A2" s="279" t="s">
        <v>635</v>
      </c>
      <c r="B2" s="232"/>
      <c r="C2" s="232"/>
      <c r="D2" s="232"/>
      <c r="E2" s="232"/>
      <c r="F2" s="232"/>
      <c r="G2" s="232"/>
      <c r="H2" s="232"/>
      <c r="I2" s="232"/>
    </row>
    <row r="3" spans="1:9" x14ac:dyDescent="0.2">
      <c r="A3" s="281" t="s">
        <v>446</v>
      </c>
      <c r="B3" s="282"/>
      <c r="C3" s="282"/>
      <c r="D3" s="282"/>
      <c r="E3" s="282"/>
      <c r="F3" s="282"/>
      <c r="G3" s="282"/>
      <c r="H3" s="282"/>
      <c r="I3" s="282"/>
    </row>
    <row r="4" spans="1:9" x14ac:dyDescent="0.2">
      <c r="A4" s="280" t="s">
        <v>564</v>
      </c>
      <c r="B4" s="235"/>
      <c r="C4" s="235"/>
      <c r="D4" s="235"/>
      <c r="E4" s="235"/>
      <c r="F4" s="235"/>
      <c r="G4" s="235"/>
      <c r="H4" s="235"/>
      <c r="I4" s="236"/>
    </row>
    <row r="5" spans="1:9" ht="23.25" x14ac:dyDescent="0.2">
      <c r="A5" s="285" t="s">
        <v>2</v>
      </c>
      <c r="B5" s="240"/>
      <c r="C5" s="240"/>
      <c r="D5" s="240"/>
      <c r="E5" s="240"/>
      <c r="F5" s="240"/>
      <c r="G5" s="60" t="s">
        <v>103</v>
      </c>
      <c r="H5" s="61" t="s">
        <v>301</v>
      </c>
      <c r="I5" s="61" t="s">
        <v>279</v>
      </c>
    </row>
    <row r="6" spans="1:9" x14ac:dyDescent="0.2">
      <c r="A6" s="286">
        <v>1</v>
      </c>
      <c r="B6" s="240"/>
      <c r="C6" s="240"/>
      <c r="D6" s="240"/>
      <c r="E6" s="240"/>
      <c r="F6" s="240"/>
      <c r="G6" s="62">
        <v>2</v>
      </c>
      <c r="H6" s="61" t="s">
        <v>167</v>
      </c>
      <c r="I6" s="61" t="s">
        <v>168</v>
      </c>
    </row>
    <row r="7" spans="1:9" x14ac:dyDescent="0.2">
      <c r="A7" s="287" t="s">
        <v>169</v>
      </c>
      <c r="B7" s="287"/>
      <c r="C7" s="287"/>
      <c r="D7" s="287"/>
      <c r="E7" s="287"/>
      <c r="F7" s="287"/>
      <c r="G7" s="287"/>
      <c r="H7" s="287"/>
      <c r="I7" s="287"/>
    </row>
    <row r="8" spans="1:9" ht="12.75" customHeight="1" x14ac:dyDescent="0.2">
      <c r="A8" s="226" t="s">
        <v>170</v>
      </c>
      <c r="B8" s="226"/>
      <c r="C8" s="226"/>
      <c r="D8" s="226"/>
      <c r="E8" s="226"/>
      <c r="F8" s="226"/>
      <c r="G8" s="63">
        <v>1</v>
      </c>
      <c r="H8" s="64">
        <v>1713756</v>
      </c>
      <c r="I8" s="64">
        <v>1957311</v>
      </c>
    </row>
    <row r="9" spans="1:9" ht="12.75" customHeight="1" x14ac:dyDescent="0.2">
      <c r="A9" s="284" t="s">
        <v>171</v>
      </c>
      <c r="B9" s="284"/>
      <c r="C9" s="284"/>
      <c r="D9" s="284"/>
      <c r="E9" s="284"/>
      <c r="F9" s="284"/>
      <c r="G9" s="65">
        <v>2</v>
      </c>
      <c r="H9" s="66">
        <f>H10+H11+H12+H13+H14+H15+H16+H17</f>
        <v>7131039</v>
      </c>
      <c r="I9" s="66">
        <f>I10+I11+I12+I13+I14+I15+I16+I17</f>
        <v>8838034</v>
      </c>
    </row>
    <row r="10" spans="1:9" ht="12.75" customHeight="1" x14ac:dyDescent="0.2">
      <c r="A10" s="261" t="s">
        <v>172</v>
      </c>
      <c r="B10" s="261"/>
      <c r="C10" s="261"/>
      <c r="D10" s="261"/>
      <c r="E10" s="261"/>
      <c r="F10" s="261"/>
      <c r="G10" s="63">
        <v>3</v>
      </c>
      <c r="H10" s="64">
        <v>4735557</v>
      </c>
      <c r="I10" s="64">
        <v>7704801</v>
      </c>
    </row>
    <row r="11" spans="1:9" ht="22.35" customHeight="1" x14ac:dyDescent="0.2">
      <c r="A11" s="261" t="s">
        <v>173</v>
      </c>
      <c r="B11" s="261"/>
      <c r="C11" s="261"/>
      <c r="D11" s="261"/>
      <c r="E11" s="261"/>
      <c r="F11" s="261"/>
      <c r="G11" s="63">
        <v>4</v>
      </c>
      <c r="H11" s="64">
        <v>0</v>
      </c>
      <c r="I11" s="64">
        <v>9248</v>
      </c>
    </row>
    <row r="12" spans="1:9" ht="23.45" customHeight="1" x14ac:dyDescent="0.2">
      <c r="A12" s="261" t="s">
        <v>174</v>
      </c>
      <c r="B12" s="261"/>
      <c r="C12" s="261"/>
      <c r="D12" s="261"/>
      <c r="E12" s="261"/>
      <c r="F12" s="261"/>
      <c r="G12" s="63">
        <v>5</v>
      </c>
      <c r="H12" s="64">
        <v>0</v>
      </c>
      <c r="I12" s="64">
        <v>0</v>
      </c>
    </row>
    <row r="13" spans="1:9" ht="12.75" customHeight="1" x14ac:dyDescent="0.2">
      <c r="A13" s="261" t="s">
        <v>175</v>
      </c>
      <c r="B13" s="261"/>
      <c r="C13" s="261"/>
      <c r="D13" s="261"/>
      <c r="E13" s="261"/>
      <c r="F13" s="261"/>
      <c r="G13" s="63">
        <v>6</v>
      </c>
      <c r="H13" s="64">
        <v>-369025</v>
      </c>
      <c r="I13" s="64">
        <v>-1179019</v>
      </c>
    </row>
    <row r="14" spans="1:9" ht="12.75" customHeight="1" x14ac:dyDescent="0.2">
      <c r="A14" s="261" t="s">
        <v>176</v>
      </c>
      <c r="B14" s="261"/>
      <c r="C14" s="261"/>
      <c r="D14" s="261"/>
      <c r="E14" s="261"/>
      <c r="F14" s="261"/>
      <c r="G14" s="63">
        <v>7</v>
      </c>
      <c r="H14" s="64">
        <v>1755875</v>
      </c>
      <c r="I14" s="64">
        <v>3834595</v>
      </c>
    </row>
    <row r="15" spans="1:9" ht="12.75" customHeight="1" x14ac:dyDescent="0.2">
      <c r="A15" s="261" t="s">
        <v>177</v>
      </c>
      <c r="B15" s="261"/>
      <c r="C15" s="261"/>
      <c r="D15" s="261"/>
      <c r="E15" s="261"/>
      <c r="F15" s="261"/>
      <c r="G15" s="63">
        <v>8</v>
      </c>
      <c r="H15" s="64">
        <v>-75832</v>
      </c>
      <c r="I15" s="64">
        <v>295986</v>
      </c>
    </row>
    <row r="16" spans="1:9" ht="12.75" customHeight="1" x14ac:dyDescent="0.2">
      <c r="A16" s="261" t="s">
        <v>178</v>
      </c>
      <c r="B16" s="261"/>
      <c r="C16" s="261"/>
      <c r="D16" s="261"/>
      <c r="E16" s="261"/>
      <c r="F16" s="261"/>
      <c r="G16" s="63">
        <v>9</v>
      </c>
      <c r="H16" s="64">
        <v>36517</v>
      </c>
      <c r="I16" s="64">
        <v>-1584193</v>
      </c>
    </row>
    <row r="17" spans="1:9" ht="25.35" customHeight="1" x14ac:dyDescent="0.2">
      <c r="A17" s="261" t="s">
        <v>179</v>
      </c>
      <c r="B17" s="261"/>
      <c r="C17" s="261"/>
      <c r="D17" s="261"/>
      <c r="E17" s="261"/>
      <c r="F17" s="261"/>
      <c r="G17" s="63">
        <v>10</v>
      </c>
      <c r="H17" s="64">
        <v>1047947</v>
      </c>
      <c r="I17" s="64">
        <v>-243384</v>
      </c>
    </row>
    <row r="18" spans="1:9" ht="28.35" customHeight="1" x14ac:dyDescent="0.2">
      <c r="A18" s="283" t="s">
        <v>306</v>
      </c>
      <c r="B18" s="283"/>
      <c r="C18" s="283"/>
      <c r="D18" s="283"/>
      <c r="E18" s="283"/>
      <c r="F18" s="283"/>
      <c r="G18" s="65">
        <v>11</v>
      </c>
      <c r="H18" s="66">
        <f>H8+H9</f>
        <v>8844795</v>
      </c>
      <c r="I18" s="66">
        <f>I8+I9</f>
        <v>10795345</v>
      </c>
    </row>
    <row r="19" spans="1:9" ht="12.75" customHeight="1" x14ac:dyDescent="0.2">
      <c r="A19" s="284" t="s">
        <v>180</v>
      </c>
      <c r="B19" s="284"/>
      <c r="C19" s="284"/>
      <c r="D19" s="284"/>
      <c r="E19" s="284"/>
      <c r="F19" s="284"/>
      <c r="G19" s="65">
        <v>12</v>
      </c>
      <c r="H19" s="66">
        <f>H20+H21+H22+H23</f>
        <v>-4998103</v>
      </c>
      <c r="I19" s="66">
        <f>I20+I21+I22+I23</f>
        <v>-4106016</v>
      </c>
    </row>
    <row r="20" spans="1:9" ht="12.75" customHeight="1" x14ac:dyDescent="0.2">
      <c r="A20" s="261" t="s">
        <v>181</v>
      </c>
      <c r="B20" s="261"/>
      <c r="C20" s="261"/>
      <c r="D20" s="261"/>
      <c r="E20" s="261"/>
      <c r="F20" s="261"/>
      <c r="G20" s="63">
        <v>13</v>
      </c>
      <c r="H20" s="64">
        <v>1276735</v>
      </c>
      <c r="I20" s="64">
        <v>2825430</v>
      </c>
    </row>
    <row r="21" spans="1:9" ht="12.75" customHeight="1" x14ac:dyDescent="0.2">
      <c r="A21" s="261" t="s">
        <v>182</v>
      </c>
      <c r="B21" s="261"/>
      <c r="C21" s="261"/>
      <c r="D21" s="261"/>
      <c r="E21" s="261"/>
      <c r="F21" s="261"/>
      <c r="G21" s="63">
        <v>14</v>
      </c>
      <c r="H21" s="64">
        <v>-3325293</v>
      </c>
      <c r="I21" s="64">
        <v>-2206828</v>
      </c>
    </row>
    <row r="22" spans="1:9" ht="12.75" customHeight="1" x14ac:dyDescent="0.2">
      <c r="A22" s="261" t="s">
        <v>183</v>
      </c>
      <c r="B22" s="261"/>
      <c r="C22" s="261"/>
      <c r="D22" s="261"/>
      <c r="E22" s="261"/>
      <c r="F22" s="261"/>
      <c r="G22" s="63">
        <v>15</v>
      </c>
      <c r="H22" s="64">
        <v>-224909</v>
      </c>
      <c r="I22" s="64">
        <v>-1386448</v>
      </c>
    </row>
    <row r="23" spans="1:9" ht="12.75" customHeight="1" x14ac:dyDescent="0.2">
      <c r="A23" s="261" t="s">
        <v>184</v>
      </c>
      <c r="B23" s="261"/>
      <c r="C23" s="261"/>
      <c r="D23" s="261"/>
      <c r="E23" s="261"/>
      <c r="F23" s="261"/>
      <c r="G23" s="63">
        <v>16</v>
      </c>
      <c r="H23" s="64">
        <v>-2724636</v>
      </c>
      <c r="I23" s="64">
        <v>-3338170</v>
      </c>
    </row>
    <row r="24" spans="1:9" ht="12.75" customHeight="1" x14ac:dyDescent="0.2">
      <c r="A24" s="283" t="s">
        <v>185</v>
      </c>
      <c r="B24" s="283"/>
      <c r="C24" s="283"/>
      <c r="D24" s="283"/>
      <c r="E24" s="283"/>
      <c r="F24" s="283"/>
      <c r="G24" s="65">
        <v>17</v>
      </c>
      <c r="H24" s="66">
        <f>H18+H19</f>
        <v>3846692</v>
      </c>
      <c r="I24" s="66">
        <f>I18+I19</f>
        <v>6689329</v>
      </c>
    </row>
    <row r="25" spans="1:9" ht="12.75" customHeight="1" x14ac:dyDescent="0.2">
      <c r="A25" s="226" t="s">
        <v>186</v>
      </c>
      <c r="B25" s="226"/>
      <c r="C25" s="226"/>
      <c r="D25" s="226"/>
      <c r="E25" s="226"/>
      <c r="F25" s="226"/>
      <c r="G25" s="63">
        <v>18</v>
      </c>
      <c r="H25" s="64">
        <v>-1457128</v>
      </c>
      <c r="I25" s="64">
        <v>-2466647</v>
      </c>
    </row>
    <row r="26" spans="1:9" ht="12.75" customHeight="1" x14ac:dyDescent="0.2">
      <c r="A26" s="226" t="s">
        <v>187</v>
      </c>
      <c r="B26" s="226"/>
      <c r="C26" s="226"/>
      <c r="D26" s="226"/>
      <c r="E26" s="226"/>
      <c r="F26" s="226"/>
      <c r="G26" s="63">
        <v>19</v>
      </c>
      <c r="H26" s="64">
        <v>-480596</v>
      </c>
      <c r="I26" s="64">
        <v>-1180596</v>
      </c>
    </row>
    <row r="27" spans="1:9" ht="26.1" customHeight="1" x14ac:dyDescent="0.2">
      <c r="A27" s="288" t="s">
        <v>188</v>
      </c>
      <c r="B27" s="288"/>
      <c r="C27" s="288"/>
      <c r="D27" s="288"/>
      <c r="E27" s="288"/>
      <c r="F27" s="288"/>
      <c r="G27" s="65">
        <v>20</v>
      </c>
      <c r="H27" s="66">
        <f>H24+H25+H26</f>
        <v>1908968</v>
      </c>
      <c r="I27" s="66">
        <f>I24+I25+I26</f>
        <v>3042086</v>
      </c>
    </row>
    <row r="28" spans="1:9" x14ac:dyDescent="0.2">
      <c r="A28" s="287" t="s">
        <v>189</v>
      </c>
      <c r="B28" s="287"/>
      <c r="C28" s="287"/>
      <c r="D28" s="287"/>
      <c r="E28" s="287"/>
      <c r="F28" s="287"/>
      <c r="G28" s="287"/>
      <c r="H28" s="287"/>
      <c r="I28" s="287"/>
    </row>
    <row r="29" spans="1:9" ht="30.6" customHeight="1" x14ac:dyDescent="0.2">
      <c r="A29" s="226" t="s">
        <v>190</v>
      </c>
      <c r="B29" s="226"/>
      <c r="C29" s="226"/>
      <c r="D29" s="226"/>
      <c r="E29" s="226"/>
      <c r="F29" s="226"/>
      <c r="G29" s="63">
        <v>21</v>
      </c>
      <c r="H29" s="67">
        <v>0</v>
      </c>
      <c r="I29" s="67">
        <v>0</v>
      </c>
    </row>
    <row r="30" spans="1:9" ht="12.75" customHeight="1" x14ac:dyDescent="0.2">
      <c r="A30" s="226" t="s">
        <v>191</v>
      </c>
      <c r="B30" s="226"/>
      <c r="C30" s="226"/>
      <c r="D30" s="226"/>
      <c r="E30" s="226"/>
      <c r="F30" s="226"/>
      <c r="G30" s="63">
        <v>22</v>
      </c>
      <c r="H30" s="67">
        <v>0</v>
      </c>
      <c r="I30" s="67">
        <v>0</v>
      </c>
    </row>
    <row r="31" spans="1:9" ht="12.75" customHeight="1" x14ac:dyDescent="0.2">
      <c r="A31" s="226" t="s">
        <v>192</v>
      </c>
      <c r="B31" s="226"/>
      <c r="C31" s="226"/>
      <c r="D31" s="226"/>
      <c r="E31" s="226"/>
      <c r="F31" s="226"/>
      <c r="G31" s="63">
        <v>23</v>
      </c>
      <c r="H31" s="67">
        <v>0</v>
      </c>
      <c r="I31" s="67">
        <v>0</v>
      </c>
    </row>
    <row r="32" spans="1:9" ht="12.75" customHeight="1" x14ac:dyDescent="0.2">
      <c r="A32" s="226" t="s">
        <v>193</v>
      </c>
      <c r="B32" s="226"/>
      <c r="C32" s="226"/>
      <c r="D32" s="226"/>
      <c r="E32" s="226"/>
      <c r="F32" s="226"/>
      <c r="G32" s="63">
        <v>24</v>
      </c>
      <c r="H32" s="67">
        <v>0</v>
      </c>
      <c r="I32" s="67">
        <v>0</v>
      </c>
    </row>
    <row r="33" spans="1:9" ht="12.75" customHeight="1" x14ac:dyDescent="0.2">
      <c r="A33" s="226" t="s">
        <v>194</v>
      </c>
      <c r="B33" s="226"/>
      <c r="C33" s="226"/>
      <c r="D33" s="226"/>
      <c r="E33" s="226"/>
      <c r="F33" s="226"/>
      <c r="G33" s="63">
        <v>25</v>
      </c>
      <c r="H33" s="67">
        <v>0</v>
      </c>
      <c r="I33" s="67">
        <v>0</v>
      </c>
    </row>
    <row r="34" spans="1:9" ht="12.75" customHeight="1" x14ac:dyDescent="0.2">
      <c r="A34" s="226" t="s">
        <v>195</v>
      </c>
      <c r="B34" s="226"/>
      <c r="C34" s="226"/>
      <c r="D34" s="226"/>
      <c r="E34" s="226"/>
      <c r="F34" s="226"/>
      <c r="G34" s="63">
        <v>26</v>
      </c>
      <c r="H34" s="67">
        <v>0</v>
      </c>
      <c r="I34" s="67">
        <v>0</v>
      </c>
    </row>
    <row r="35" spans="1:9" ht="26.45" customHeight="1" x14ac:dyDescent="0.2">
      <c r="A35" s="283" t="s">
        <v>196</v>
      </c>
      <c r="B35" s="283"/>
      <c r="C35" s="283"/>
      <c r="D35" s="283"/>
      <c r="E35" s="283"/>
      <c r="F35" s="283"/>
      <c r="G35" s="65">
        <v>27</v>
      </c>
      <c r="H35" s="68">
        <f>H29+H30+H31+H32+H33+H34</f>
        <v>0</v>
      </c>
      <c r="I35" s="68">
        <f>I29+I30+I31+I32+I33+I34</f>
        <v>0</v>
      </c>
    </row>
    <row r="36" spans="1:9" ht="23.1" customHeight="1" x14ac:dyDescent="0.2">
      <c r="A36" s="226" t="s">
        <v>197</v>
      </c>
      <c r="B36" s="226"/>
      <c r="C36" s="226"/>
      <c r="D36" s="226"/>
      <c r="E36" s="226"/>
      <c r="F36" s="226"/>
      <c r="G36" s="63">
        <v>28</v>
      </c>
      <c r="H36" s="67">
        <v>-4731352</v>
      </c>
      <c r="I36" s="67">
        <v>-7075080</v>
      </c>
    </row>
    <row r="37" spans="1:9" ht="12.75" customHeight="1" x14ac:dyDescent="0.2">
      <c r="A37" s="226" t="s">
        <v>198</v>
      </c>
      <c r="B37" s="226"/>
      <c r="C37" s="226"/>
      <c r="D37" s="226"/>
      <c r="E37" s="226"/>
      <c r="F37" s="226"/>
      <c r="G37" s="63">
        <v>29</v>
      </c>
      <c r="H37" s="67">
        <v>0</v>
      </c>
      <c r="I37" s="67">
        <v>0</v>
      </c>
    </row>
    <row r="38" spans="1:9" ht="12.75" customHeight="1" x14ac:dyDescent="0.2">
      <c r="A38" s="226" t="s">
        <v>199</v>
      </c>
      <c r="B38" s="226"/>
      <c r="C38" s="226"/>
      <c r="D38" s="226"/>
      <c r="E38" s="226"/>
      <c r="F38" s="226"/>
      <c r="G38" s="63">
        <v>30</v>
      </c>
      <c r="H38" s="67">
        <v>-1585460</v>
      </c>
      <c r="I38" s="67">
        <v>0</v>
      </c>
    </row>
    <row r="39" spans="1:9" ht="12.75" customHeight="1" x14ac:dyDescent="0.2">
      <c r="A39" s="226" t="s">
        <v>200</v>
      </c>
      <c r="B39" s="226"/>
      <c r="C39" s="226"/>
      <c r="D39" s="226"/>
      <c r="E39" s="226"/>
      <c r="F39" s="226"/>
      <c r="G39" s="63">
        <v>31</v>
      </c>
      <c r="H39" s="67">
        <v>0</v>
      </c>
      <c r="I39" s="67">
        <v>0</v>
      </c>
    </row>
    <row r="40" spans="1:9" ht="12.75" customHeight="1" x14ac:dyDescent="0.2">
      <c r="A40" s="226" t="s">
        <v>201</v>
      </c>
      <c r="B40" s="226"/>
      <c r="C40" s="226"/>
      <c r="D40" s="226"/>
      <c r="E40" s="226"/>
      <c r="F40" s="226"/>
      <c r="G40" s="63">
        <v>32</v>
      </c>
      <c r="H40" s="67">
        <v>0</v>
      </c>
      <c r="I40" s="67">
        <v>-98235</v>
      </c>
    </row>
    <row r="41" spans="1:9" ht="24" customHeight="1" x14ac:dyDescent="0.2">
      <c r="A41" s="283" t="s">
        <v>202</v>
      </c>
      <c r="B41" s="283"/>
      <c r="C41" s="283"/>
      <c r="D41" s="283"/>
      <c r="E41" s="283"/>
      <c r="F41" s="283"/>
      <c r="G41" s="65">
        <v>33</v>
      </c>
      <c r="H41" s="68">
        <f>H36+H37+H38+H39+H40</f>
        <v>-6316812</v>
      </c>
      <c r="I41" s="68">
        <f>I36+I37+I38+I39+I40</f>
        <v>-7173315</v>
      </c>
    </row>
    <row r="42" spans="1:9" ht="29.45" customHeight="1" x14ac:dyDescent="0.2">
      <c r="A42" s="288" t="s">
        <v>203</v>
      </c>
      <c r="B42" s="288"/>
      <c r="C42" s="288"/>
      <c r="D42" s="288"/>
      <c r="E42" s="288"/>
      <c r="F42" s="288"/>
      <c r="G42" s="65">
        <v>34</v>
      </c>
      <c r="H42" s="68">
        <f>H35+H41</f>
        <v>-6316812</v>
      </c>
      <c r="I42" s="68">
        <f>I35+I41</f>
        <v>-7173315</v>
      </c>
    </row>
    <row r="43" spans="1:9" x14ac:dyDescent="0.2">
      <c r="A43" s="287" t="s">
        <v>204</v>
      </c>
      <c r="B43" s="287"/>
      <c r="C43" s="287"/>
      <c r="D43" s="287"/>
      <c r="E43" s="287"/>
      <c r="F43" s="287"/>
      <c r="G43" s="287"/>
      <c r="H43" s="287"/>
      <c r="I43" s="287"/>
    </row>
    <row r="44" spans="1:9" ht="12.75" customHeight="1" x14ac:dyDescent="0.2">
      <c r="A44" s="226" t="s">
        <v>205</v>
      </c>
      <c r="B44" s="226"/>
      <c r="C44" s="226"/>
      <c r="D44" s="226"/>
      <c r="E44" s="226"/>
      <c r="F44" s="226"/>
      <c r="G44" s="63">
        <v>35</v>
      </c>
      <c r="H44" s="67">
        <v>0</v>
      </c>
      <c r="I44" s="67">
        <v>0</v>
      </c>
    </row>
    <row r="45" spans="1:9" ht="25.35" customHeight="1" x14ac:dyDescent="0.2">
      <c r="A45" s="226" t="s">
        <v>206</v>
      </c>
      <c r="B45" s="226"/>
      <c r="C45" s="226"/>
      <c r="D45" s="226"/>
      <c r="E45" s="226"/>
      <c r="F45" s="226"/>
      <c r="G45" s="63">
        <v>36</v>
      </c>
      <c r="H45" s="67">
        <v>0</v>
      </c>
      <c r="I45" s="67">
        <v>0</v>
      </c>
    </row>
    <row r="46" spans="1:9" ht="12.75" customHeight="1" x14ac:dyDescent="0.2">
      <c r="A46" s="226" t="s">
        <v>207</v>
      </c>
      <c r="B46" s="226"/>
      <c r="C46" s="226"/>
      <c r="D46" s="226"/>
      <c r="E46" s="226"/>
      <c r="F46" s="226"/>
      <c r="G46" s="63">
        <v>37</v>
      </c>
      <c r="H46" s="67">
        <v>10458053</v>
      </c>
      <c r="I46" s="67">
        <v>55939751</v>
      </c>
    </row>
    <row r="47" spans="1:9" ht="12.75" customHeight="1" x14ac:dyDescent="0.2">
      <c r="A47" s="226" t="s">
        <v>208</v>
      </c>
      <c r="B47" s="226"/>
      <c r="C47" s="226"/>
      <c r="D47" s="226"/>
      <c r="E47" s="226"/>
      <c r="F47" s="226"/>
      <c r="G47" s="63">
        <v>38</v>
      </c>
      <c r="H47" s="67">
        <v>0</v>
      </c>
      <c r="I47" s="67">
        <v>0</v>
      </c>
    </row>
    <row r="48" spans="1:9" ht="22.35" customHeight="1" x14ac:dyDescent="0.2">
      <c r="A48" s="283" t="s">
        <v>209</v>
      </c>
      <c r="B48" s="283"/>
      <c r="C48" s="283"/>
      <c r="D48" s="283"/>
      <c r="E48" s="283"/>
      <c r="F48" s="283"/>
      <c r="G48" s="65">
        <v>39</v>
      </c>
      <c r="H48" s="68">
        <f>H44+H45+H46+H47</f>
        <v>10458053</v>
      </c>
      <c r="I48" s="68">
        <f>I44+I45+I46+I47</f>
        <v>55939751</v>
      </c>
    </row>
    <row r="49" spans="1:9" ht="24.6" customHeight="1" x14ac:dyDescent="0.2">
      <c r="A49" s="226" t="s">
        <v>305</v>
      </c>
      <c r="B49" s="226"/>
      <c r="C49" s="226"/>
      <c r="D49" s="226"/>
      <c r="E49" s="226"/>
      <c r="F49" s="226"/>
      <c r="G49" s="63">
        <v>40</v>
      </c>
      <c r="H49" s="67">
        <v>-2376881</v>
      </c>
      <c r="I49" s="67">
        <v>-73277693</v>
      </c>
    </row>
    <row r="50" spans="1:9" ht="12.75" customHeight="1" x14ac:dyDescent="0.2">
      <c r="A50" s="226" t="s">
        <v>210</v>
      </c>
      <c r="B50" s="226"/>
      <c r="C50" s="226"/>
      <c r="D50" s="226"/>
      <c r="E50" s="226"/>
      <c r="F50" s="226"/>
      <c r="G50" s="63">
        <v>41</v>
      </c>
      <c r="H50" s="67">
        <v>0</v>
      </c>
      <c r="I50" s="67">
        <v>0</v>
      </c>
    </row>
    <row r="51" spans="1:9" ht="12.75" customHeight="1" x14ac:dyDescent="0.2">
      <c r="A51" s="226" t="s">
        <v>211</v>
      </c>
      <c r="B51" s="226"/>
      <c r="C51" s="226"/>
      <c r="D51" s="226"/>
      <c r="E51" s="226"/>
      <c r="F51" s="226"/>
      <c r="G51" s="63">
        <v>42</v>
      </c>
      <c r="H51" s="67">
        <v>-1650609</v>
      </c>
      <c r="I51" s="67">
        <v>-2825178</v>
      </c>
    </row>
    <row r="52" spans="1:9" ht="23.1" customHeight="1" x14ac:dyDescent="0.2">
      <c r="A52" s="226" t="s">
        <v>212</v>
      </c>
      <c r="B52" s="226"/>
      <c r="C52" s="226"/>
      <c r="D52" s="226"/>
      <c r="E52" s="226"/>
      <c r="F52" s="226"/>
      <c r="G52" s="63">
        <v>43</v>
      </c>
      <c r="H52" s="67">
        <v>0</v>
      </c>
      <c r="I52" s="67">
        <v>0</v>
      </c>
    </row>
    <row r="53" spans="1:9" ht="12.75" customHeight="1" x14ac:dyDescent="0.2">
      <c r="A53" s="226" t="s">
        <v>213</v>
      </c>
      <c r="B53" s="226"/>
      <c r="C53" s="226"/>
      <c r="D53" s="226"/>
      <c r="E53" s="226"/>
      <c r="F53" s="226"/>
      <c r="G53" s="63">
        <v>44</v>
      </c>
      <c r="H53" s="67">
        <v>0</v>
      </c>
      <c r="I53" s="67">
        <v>0</v>
      </c>
    </row>
    <row r="54" spans="1:9" ht="30.6" customHeight="1" x14ac:dyDescent="0.2">
      <c r="A54" s="283" t="s">
        <v>214</v>
      </c>
      <c r="B54" s="283"/>
      <c r="C54" s="283"/>
      <c r="D54" s="283"/>
      <c r="E54" s="283"/>
      <c r="F54" s="283"/>
      <c r="G54" s="65">
        <v>45</v>
      </c>
      <c r="H54" s="68">
        <f>H49+H50+H51+H52+H53</f>
        <v>-4027490</v>
      </c>
      <c r="I54" s="68">
        <f>I49+I50+I51+I52+I53</f>
        <v>-76102871</v>
      </c>
    </row>
    <row r="55" spans="1:9" ht="29.45" customHeight="1" x14ac:dyDescent="0.2">
      <c r="A55" s="288" t="s">
        <v>215</v>
      </c>
      <c r="B55" s="288"/>
      <c r="C55" s="288"/>
      <c r="D55" s="288"/>
      <c r="E55" s="288"/>
      <c r="F55" s="288"/>
      <c r="G55" s="65">
        <v>46</v>
      </c>
      <c r="H55" s="68">
        <f>H48+H54</f>
        <v>6430563</v>
      </c>
      <c r="I55" s="68">
        <f>I48+I54</f>
        <v>-20163120</v>
      </c>
    </row>
    <row r="56" spans="1:9" x14ac:dyDescent="0.2">
      <c r="A56" s="226" t="s">
        <v>216</v>
      </c>
      <c r="B56" s="226"/>
      <c r="C56" s="226"/>
      <c r="D56" s="226"/>
      <c r="E56" s="226"/>
      <c r="F56" s="226"/>
      <c r="G56" s="63">
        <v>47</v>
      </c>
      <c r="H56" s="67">
        <v>-491989</v>
      </c>
      <c r="I56" s="67">
        <v>-402461</v>
      </c>
    </row>
    <row r="57" spans="1:9" ht="26.45" customHeight="1" x14ac:dyDescent="0.2">
      <c r="A57" s="288" t="s">
        <v>217</v>
      </c>
      <c r="B57" s="288"/>
      <c r="C57" s="288"/>
      <c r="D57" s="288"/>
      <c r="E57" s="288"/>
      <c r="F57" s="288"/>
      <c r="G57" s="65">
        <v>48</v>
      </c>
      <c r="H57" s="68">
        <f>H27+H42+H55+H56</f>
        <v>1530730</v>
      </c>
      <c r="I57" s="68">
        <f>I27+I42+I55+I56</f>
        <v>-24696810</v>
      </c>
    </row>
    <row r="58" spans="1:9" x14ac:dyDescent="0.2">
      <c r="A58" s="289" t="s">
        <v>218</v>
      </c>
      <c r="B58" s="289"/>
      <c r="C58" s="289"/>
      <c r="D58" s="289"/>
      <c r="E58" s="289"/>
      <c r="F58" s="289"/>
      <c r="G58" s="63">
        <v>49</v>
      </c>
      <c r="H58" s="67">
        <v>50636782</v>
      </c>
      <c r="I58" s="67">
        <v>111982622</v>
      </c>
    </row>
    <row r="59" spans="1:9" ht="31.35" customHeight="1" x14ac:dyDescent="0.2">
      <c r="A59" s="288" t="s">
        <v>219</v>
      </c>
      <c r="B59" s="288"/>
      <c r="C59" s="288"/>
      <c r="D59" s="288"/>
      <c r="E59" s="288"/>
      <c r="F59" s="288"/>
      <c r="G59" s="65">
        <v>50</v>
      </c>
      <c r="H59" s="68">
        <f>H57+H58</f>
        <v>52167512</v>
      </c>
      <c r="I59" s="68">
        <f>I57+I58</f>
        <v>87285812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oddHeader>&amp;L&amp;"Calibri"&amp;10&amp;KFF0000 This document / e-mail is 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85" workbookViewId="0">
      <selection activeCell="I131" sqref="I131:I132"/>
    </sheetView>
  </sheetViews>
  <sheetFormatPr defaultRowHeight="12.75" x14ac:dyDescent="0.2"/>
  <cols>
    <col min="1" max="7" width="9.140625" style="1"/>
    <col min="8" max="9" width="22.140625" style="19" customWidth="1"/>
    <col min="10" max="10" width="12" style="1" bestFit="1" customWidth="1"/>
    <col min="11" max="11" width="10.42578125" style="1" bestFit="1" customWidth="1"/>
    <col min="12" max="12" width="12.42578125" style="1" bestFit="1" customWidth="1"/>
    <col min="13" max="263" width="9.140625" style="1"/>
    <col min="264" max="265" width="9.85546875" style="1" bestFit="1" customWidth="1"/>
    <col min="266" max="266" width="12" style="1" bestFit="1" customWidth="1"/>
    <col min="267" max="267" width="10.42578125" style="1" bestFit="1" customWidth="1"/>
    <col min="268" max="268" width="12.42578125" style="1" bestFit="1" customWidth="1"/>
    <col min="269" max="519" width="9.140625" style="1"/>
    <col min="520" max="521" width="9.85546875" style="1" bestFit="1" customWidth="1"/>
    <col min="522" max="522" width="12" style="1" bestFit="1" customWidth="1"/>
    <col min="523" max="523" width="10.42578125" style="1" bestFit="1" customWidth="1"/>
    <col min="524" max="524" width="12.42578125" style="1" bestFit="1" customWidth="1"/>
    <col min="525" max="775" width="9.140625" style="1"/>
    <col min="776" max="777" width="9.85546875" style="1" bestFit="1" customWidth="1"/>
    <col min="778" max="778" width="12" style="1" bestFit="1" customWidth="1"/>
    <col min="779" max="779" width="10.42578125" style="1" bestFit="1" customWidth="1"/>
    <col min="780" max="780" width="12.42578125" style="1" bestFit="1" customWidth="1"/>
    <col min="781" max="1031" width="9.140625" style="1"/>
    <col min="1032" max="1033" width="9.85546875" style="1" bestFit="1" customWidth="1"/>
    <col min="1034" max="1034" width="12" style="1" bestFit="1" customWidth="1"/>
    <col min="1035" max="1035" width="10.42578125" style="1" bestFit="1" customWidth="1"/>
    <col min="1036" max="1036" width="12.42578125" style="1" bestFit="1" customWidth="1"/>
    <col min="1037" max="1287" width="9.140625" style="1"/>
    <col min="1288" max="1289" width="9.85546875" style="1" bestFit="1" customWidth="1"/>
    <col min="1290" max="1290" width="12" style="1" bestFit="1" customWidth="1"/>
    <col min="1291" max="1291" width="10.42578125" style="1" bestFit="1" customWidth="1"/>
    <col min="1292" max="1292" width="12.42578125" style="1" bestFit="1" customWidth="1"/>
    <col min="1293" max="1543" width="9.140625" style="1"/>
    <col min="1544" max="1545" width="9.85546875" style="1" bestFit="1" customWidth="1"/>
    <col min="1546" max="1546" width="12" style="1" bestFit="1" customWidth="1"/>
    <col min="1547" max="1547" width="10.42578125" style="1" bestFit="1" customWidth="1"/>
    <col min="1548" max="1548" width="12.42578125" style="1" bestFit="1" customWidth="1"/>
    <col min="1549" max="1799" width="9.140625" style="1"/>
    <col min="1800" max="1801" width="9.85546875" style="1" bestFit="1" customWidth="1"/>
    <col min="1802" max="1802" width="12" style="1" bestFit="1" customWidth="1"/>
    <col min="1803" max="1803" width="10.42578125" style="1" bestFit="1" customWidth="1"/>
    <col min="1804" max="1804" width="12.42578125" style="1" bestFit="1" customWidth="1"/>
    <col min="1805" max="2055" width="9.140625" style="1"/>
    <col min="2056" max="2057" width="9.85546875" style="1" bestFit="1" customWidth="1"/>
    <col min="2058" max="2058" width="12" style="1" bestFit="1" customWidth="1"/>
    <col min="2059" max="2059" width="10.42578125" style="1" bestFit="1" customWidth="1"/>
    <col min="2060" max="2060" width="12.42578125" style="1" bestFit="1" customWidth="1"/>
    <col min="2061" max="2311" width="9.140625" style="1"/>
    <col min="2312" max="2313" width="9.85546875" style="1" bestFit="1" customWidth="1"/>
    <col min="2314" max="2314" width="12" style="1" bestFit="1" customWidth="1"/>
    <col min="2315" max="2315" width="10.42578125" style="1" bestFit="1" customWidth="1"/>
    <col min="2316" max="2316" width="12.42578125" style="1" bestFit="1" customWidth="1"/>
    <col min="2317" max="2567" width="9.140625" style="1"/>
    <col min="2568" max="2569" width="9.85546875" style="1" bestFit="1" customWidth="1"/>
    <col min="2570" max="2570" width="12" style="1" bestFit="1" customWidth="1"/>
    <col min="2571" max="2571" width="10.42578125" style="1" bestFit="1" customWidth="1"/>
    <col min="2572" max="2572" width="12.42578125" style="1" bestFit="1" customWidth="1"/>
    <col min="2573" max="2823" width="9.140625" style="1"/>
    <col min="2824" max="2825" width="9.85546875" style="1" bestFit="1" customWidth="1"/>
    <col min="2826" max="2826" width="12" style="1" bestFit="1" customWidth="1"/>
    <col min="2827" max="2827" width="10.42578125" style="1" bestFit="1" customWidth="1"/>
    <col min="2828" max="2828" width="12.42578125" style="1" bestFit="1" customWidth="1"/>
    <col min="2829" max="3079" width="9.140625" style="1"/>
    <col min="3080" max="3081" width="9.85546875" style="1" bestFit="1" customWidth="1"/>
    <col min="3082" max="3082" width="12" style="1" bestFit="1" customWidth="1"/>
    <col min="3083" max="3083" width="10.42578125" style="1" bestFit="1" customWidth="1"/>
    <col min="3084" max="3084" width="12.42578125" style="1" bestFit="1" customWidth="1"/>
    <col min="3085" max="3335" width="9.140625" style="1"/>
    <col min="3336" max="3337" width="9.85546875" style="1" bestFit="1" customWidth="1"/>
    <col min="3338" max="3338" width="12" style="1" bestFit="1" customWidth="1"/>
    <col min="3339" max="3339" width="10.42578125" style="1" bestFit="1" customWidth="1"/>
    <col min="3340" max="3340" width="12.42578125" style="1" bestFit="1" customWidth="1"/>
    <col min="3341" max="3591" width="9.140625" style="1"/>
    <col min="3592" max="3593" width="9.85546875" style="1" bestFit="1" customWidth="1"/>
    <col min="3594" max="3594" width="12" style="1" bestFit="1" customWidth="1"/>
    <col min="3595" max="3595" width="10.42578125" style="1" bestFit="1" customWidth="1"/>
    <col min="3596" max="3596" width="12.42578125" style="1" bestFit="1" customWidth="1"/>
    <col min="3597" max="3847" width="9.140625" style="1"/>
    <col min="3848" max="3849" width="9.85546875" style="1" bestFit="1" customWidth="1"/>
    <col min="3850" max="3850" width="12" style="1" bestFit="1" customWidth="1"/>
    <col min="3851" max="3851" width="10.42578125" style="1" bestFit="1" customWidth="1"/>
    <col min="3852" max="3852" width="12.42578125" style="1" bestFit="1" customWidth="1"/>
    <col min="3853" max="4103" width="9.140625" style="1"/>
    <col min="4104" max="4105" width="9.85546875" style="1" bestFit="1" customWidth="1"/>
    <col min="4106" max="4106" width="12" style="1" bestFit="1" customWidth="1"/>
    <col min="4107" max="4107" width="10.42578125" style="1" bestFit="1" customWidth="1"/>
    <col min="4108" max="4108" width="12.42578125" style="1" bestFit="1" customWidth="1"/>
    <col min="4109" max="4359" width="9.140625" style="1"/>
    <col min="4360" max="4361" width="9.85546875" style="1" bestFit="1" customWidth="1"/>
    <col min="4362" max="4362" width="12" style="1" bestFit="1" customWidth="1"/>
    <col min="4363" max="4363" width="10.42578125" style="1" bestFit="1" customWidth="1"/>
    <col min="4364" max="4364" width="12.42578125" style="1" bestFit="1" customWidth="1"/>
    <col min="4365" max="4615" width="9.140625" style="1"/>
    <col min="4616" max="4617" width="9.85546875" style="1" bestFit="1" customWidth="1"/>
    <col min="4618" max="4618" width="12" style="1" bestFit="1" customWidth="1"/>
    <col min="4619" max="4619" width="10.42578125" style="1" bestFit="1" customWidth="1"/>
    <col min="4620" max="4620" width="12.42578125" style="1" bestFit="1" customWidth="1"/>
    <col min="4621" max="4871" width="9.140625" style="1"/>
    <col min="4872" max="4873" width="9.85546875" style="1" bestFit="1" customWidth="1"/>
    <col min="4874" max="4874" width="12" style="1" bestFit="1" customWidth="1"/>
    <col min="4875" max="4875" width="10.42578125" style="1" bestFit="1" customWidth="1"/>
    <col min="4876" max="4876" width="12.42578125" style="1" bestFit="1" customWidth="1"/>
    <col min="4877" max="5127" width="9.140625" style="1"/>
    <col min="5128" max="5129" width="9.85546875" style="1" bestFit="1" customWidth="1"/>
    <col min="5130" max="5130" width="12" style="1" bestFit="1" customWidth="1"/>
    <col min="5131" max="5131" width="10.42578125" style="1" bestFit="1" customWidth="1"/>
    <col min="5132" max="5132" width="12.42578125" style="1" bestFit="1" customWidth="1"/>
    <col min="5133" max="5383" width="9.140625" style="1"/>
    <col min="5384" max="5385" width="9.85546875" style="1" bestFit="1" customWidth="1"/>
    <col min="5386" max="5386" width="12" style="1" bestFit="1" customWidth="1"/>
    <col min="5387" max="5387" width="10.42578125" style="1" bestFit="1" customWidth="1"/>
    <col min="5388" max="5388" width="12.42578125" style="1" bestFit="1" customWidth="1"/>
    <col min="5389" max="5639" width="9.140625" style="1"/>
    <col min="5640" max="5641" width="9.85546875" style="1" bestFit="1" customWidth="1"/>
    <col min="5642" max="5642" width="12" style="1" bestFit="1" customWidth="1"/>
    <col min="5643" max="5643" width="10.42578125" style="1" bestFit="1" customWidth="1"/>
    <col min="5644" max="5644" width="12.42578125" style="1" bestFit="1" customWidth="1"/>
    <col min="5645" max="5895" width="9.140625" style="1"/>
    <col min="5896" max="5897" width="9.85546875" style="1" bestFit="1" customWidth="1"/>
    <col min="5898" max="5898" width="12" style="1" bestFit="1" customWidth="1"/>
    <col min="5899" max="5899" width="10.42578125" style="1" bestFit="1" customWidth="1"/>
    <col min="5900" max="5900" width="12.42578125" style="1" bestFit="1" customWidth="1"/>
    <col min="5901" max="6151" width="9.140625" style="1"/>
    <col min="6152" max="6153" width="9.85546875" style="1" bestFit="1" customWidth="1"/>
    <col min="6154" max="6154" width="12" style="1" bestFit="1" customWidth="1"/>
    <col min="6155" max="6155" width="10.42578125" style="1" bestFit="1" customWidth="1"/>
    <col min="6156" max="6156" width="12.42578125" style="1" bestFit="1" customWidth="1"/>
    <col min="6157" max="6407" width="9.140625" style="1"/>
    <col min="6408" max="6409" width="9.85546875" style="1" bestFit="1" customWidth="1"/>
    <col min="6410" max="6410" width="12" style="1" bestFit="1" customWidth="1"/>
    <col min="6411" max="6411" width="10.42578125" style="1" bestFit="1" customWidth="1"/>
    <col min="6412" max="6412" width="12.42578125" style="1" bestFit="1" customWidth="1"/>
    <col min="6413" max="6663" width="9.140625" style="1"/>
    <col min="6664" max="6665" width="9.85546875" style="1" bestFit="1" customWidth="1"/>
    <col min="6666" max="6666" width="12" style="1" bestFit="1" customWidth="1"/>
    <col min="6667" max="6667" width="10.42578125" style="1" bestFit="1" customWidth="1"/>
    <col min="6668" max="6668" width="12.42578125" style="1" bestFit="1" customWidth="1"/>
    <col min="6669" max="6919" width="9.140625" style="1"/>
    <col min="6920" max="6921" width="9.85546875" style="1" bestFit="1" customWidth="1"/>
    <col min="6922" max="6922" width="12" style="1" bestFit="1" customWidth="1"/>
    <col min="6923" max="6923" width="10.42578125" style="1" bestFit="1" customWidth="1"/>
    <col min="6924" max="6924" width="12.42578125" style="1" bestFit="1" customWidth="1"/>
    <col min="6925" max="7175" width="9.140625" style="1"/>
    <col min="7176" max="7177" width="9.85546875" style="1" bestFit="1" customWidth="1"/>
    <col min="7178" max="7178" width="12" style="1" bestFit="1" customWidth="1"/>
    <col min="7179" max="7179" width="10.42578125" style="1" bestFit="1" customWidth="1"/>
    <col min="7180" max="7180" width="12.42578125" style="1" bestFit="1" customWidth="1"/>
    <col min="7181" max="7431" width="9.140625" style="1"/>
    <col min="7432" max="7433" width="9.85546875" style="1" bestFit="1" customWidth="1"/>
    <col min="7434" max="7434" width="12" style="1" bestFit="1" customWidth="1"/>
    <col min="7435" max="7435" width="10.42578125" style="1" bestFit="1" customWidth="1"/>
    <col min="7436" max="7436" width="12.42578125" style="1" bestFit="1" customWidth="1"/>
    <col min="7437" max="7687" width="9.140625" style="1"/>
    <col min="7688" max="7689" width="9.85546875" style="1" bestFit="1" customWidth="1"/>
    <col min="7690" max="7690" width="12" style="1" bestFit="1" customWidth="1"/>
    <col min="7691" max="7691" width="10.42578125" style="1" bestFit="1" customWidth="1"/>
    <col min="7692" max="7692" width="12.42578125" style="1" bestFit="1" customWidth="1"/>
    <col min="7693" max="7943" width="9.140625" style="1"/>
    <col min="7944" max="7945" width="9.85546875" style="1" bestFit="1" customWidth="1"/>
    <col min="7946" max="7946" width="12" style="1" bestFit="1" customWidth="1"/>
    <col min="7947" max="7947" width="10.42578125" style="1" bestFit="1" customWidth="1"/>
    <col min="7948" max="7948" width="12.42578125" style="1" bestFit="1" customWidth="1"/>
    <col min="7949" max="8199" width="9.140625" style="1"/>
    <col min="8200" max="8201" width="9.85546875" style="1" bestFit="1" customWidth="1"/>
    <col min="8202" max="8202" width="12" style="1" bestFit="1" customWidth="1"/>
    <col min="8203" max="8203" width="10.42578125" style="1" bestFit="1" customWidth="1"/>
    <col min="8204" max="8204" width="12.42578125" style="1" bestFit="1" customWidth="1"/>
    <col min="8205" max="8455" width="9.140625" style="1"/>
    <col min="8456" max="8457" width="9.85546875" style="1" bestFit="1" customWidth="1"/>
    <col min="8458" max="8458" width="12" style="1" bestFit="1" customWidth="1"/>
    <col min="8459" max="8459" width="10.42578125" style="1" bestFit="1" customWidth="1"/>
    <col min="8460" max="8460" width="12.42578125" style="1" bestFit="1" customWidth="1"/>
    <col min="8461" max="8711" width="9.140625" style="1"/>
    <col min="8712" max="8713" width="9.85546875" style="1" bestFit="1" customWidth="1"/>
    <col min="8714" max="8714" width="12" style="1" bestFit="1" customWidth="1"/>
    <col min="8715" max="8715" width="10.42578125" style="1" bestFit="1" customWidth="1"/>
    <col min="8716" max="8716" width="12.42578125" style="1" bestFit="1" customWidth="1"/>
    <col min="8717" max="8967" width="9.140625" style="1"/>
    <col min="8968" max="8969" width="9.85546875" style="1" bestFit="1" customWidth="1"/>
    <col min="8970" max="8970" width="12" style="1" bestFit="1" customWidth="1"/>
    <col min="8971" max="8971" width="10.42578125" style="1" bestFit="1" customWidth="1"/>
    <col min="8972" max="8972" width="12.42578125" style="1" bestFit="1" customWidth="1"/>
    <col min="8973" max="9223" width="9.140625" style="1"/>
    <col min="9224" max="9225" width="9.85546875" style="1" bestFit="1" customWidth="1"/>
    <col min="9226" max="9226" width="12" style="1" bestFit="1" customWidth="1"/>
    <col min="9227" max="9227" width="10.42578125" style="1" bestFit="1" customWidth="1"/>
    <col min="9228" max="9228" width="12.42578125" style="1" bestFit="1" customWidth="1"/>
    <col min="9229" max="9479" width="9.140625" style="1"/>
    <col min="9480" max="9481" width="9.85546875" style="1" bestFit="1" customWidth="1"/>
    <col min="9482" max="9482" width="12" style="1" bestFit="1" customWidth="1"/>
    <col min="9483" max="9483" width="10.42578125" style="1" bestFit="1" customWidth="1"/>
    <col min="9484" max="9484" width="12.42578125" style="1" bestFit="1" customWidth="1"/>
    <col min="9485" max="9735" width="9.140625" style="1"/>
    <col min="9736" max="9737" width="9.85546875" style="1" bestFit="1" customWidth="1"/>
    <col min="9738" max="9738" width="12" style="1" bestFit="1" customWidth="1"/>
    <col min="9739" max="9739" width="10.42578125" style="1" bestFit="1" customWidth="1"/>
    <col min="9740" max="9740" width="12.42578125" style="1" bestFit="1" customWidth="1"/>
    <col min="9741" max="9991" width="9.140625" style="1"/>
    <col min="9992" max="9993" width="9.85546875" style="1" bestFit="1" customWidth="1"/>
    <col min="9994" max="9994" width="12" style="1" bestFit="1" customWidth="1"/>
    <col min="9995" max="9995" width="10.42578125" style="1" bestFit="1" customWidth="1"/>
    <col min="9996" max="9996" width="12.42578125" style="1" bestFit="1" customWidth="1"/>
    <col min="9997" max="10247" width="9.140625" style="1"/>
    <col min="10248" max="10249" width="9.85546875" style="1" bestFit="1" customWidth="1"/>
    <col min="10250" max="10250" width="12" style="1" bestFit="1" customWidth="1"/>
    <col min="10251" max="10251" width="10.42578125" style="1" bestFit="1" customWidth="1"/>
    <col min="10252" max="10252" width="12.42578125" style="1" bestFit="1" customWidth="1"/>
    <col min="10253" max="10503" width="9.140625" style="1"/>
    <col min="10504" max="10505" width="9.85546875" style="1" bestFit="1" customWidth="1"/>
    <col min="10506" max="10506" width="12" style="1" bestFit="1" customWidth="1"/>
    <col min="10507" max="10507" width="10.42578125" style="1" bestFit="1" customWidth="1"/>
    <col min="10508" max="10508" width="12.42578125" style="1" bestFit="1" customWidth="1"/>
    <col min="10509" max="10759" width="9.140625" style="1"/>
    <col min="10760" max="10761" width="9.85546875" style="1" bestFit="1" customWidth="1"/>
    <col min="10762" max="10762" width="12" style="1" bestFit="1" customWidth="1"/>
    <col min="10763" max="10763" width="10.42578125" style="1" bestFit="1" customWidth="1"/>
    <col min="10764" max="10764" width="12.42578125" style="1" bestFit="1" customWidth="1"/>
    <col min="10765" max="11015" width="9.140625" style="1"/>
    <col min="11016" max="11017" width="9.85546875" style="1" bestFit="1" customWidth="1"/>
    <col min="11018" max="11018" width="12" style="1" bestFit="1" customWidth="1"/>
    <col min="11019" max="11019" width="10.42578125" style="1" bestFit="1" customWidth="1"/>
    <col min="11020" max="11020" width="12.42578125" style="1" bestFit="1" customWidth="1"/>
    <col min="11021" max="11271" width="9.140625" style="1"/>
    <col min="11272" max="11273" width="9.85546875" style="1" bestFit="1" customWidth="1"/>
    <col min="11274" max="11274" width="12" style="1" bestFit="1" customWidth="1"/>
    <col min="11275" max="11275" width="10.42578125" style="1" bestFit="1" customWidth="1"/>
    <col min="11276" max="11276" width="12.42578125" style="1" bestFit="1" customWidth="1"/>
    <col min="11277" max="11527" width="9.140625" style="1"/>
    <col min="11528" max="11529" width="9.85546875" style="1" bestFit="1" customWidth="1"/>
    <col min="11530" max="11530" width="12" style="1" bestFit="1" customWidth="1"/>
    <col min="11531" max="11531" width="10.42578125" style="1" bestFit="1" customWidth="1"/>
    <col min="11532" max="11532" width="12.42578125" style="1" bestFit="1" customWidth="1"/>
    <col min="11533" max="11783" width="9.140625" style="1"/>
    <col min="11784" max="11785" width="9.85546875" style="1" bestFit="1" customWidth="1"/>
    <col min="11786" max="11786" width="12" style="1" bestFit="1" customWidth="1"/>
    <col min="11787" max="11787" width="10.42578125" style="1" bestFit="1" customWidth="1"/>
    <col min="11788" max="11788" width="12.42578125" style="1" bestFit="1" customWidth="1"/>
    <col min="11789" max="12039" width="9.140625" style="1"/>
    <col min="12040" max="12041" width="9.85546875" style="1" bestFit="1" customWidth="1"/>
    <col min="12042" max="12042" width="12" style="1" bestFit="1" customWidth="1"/>
    <col min="12043" max="12043" width="10.42578125" style="1" bestFit="1" customWidth="1"/>
    <col min="12044" max="12044" width="12.42578125" style="1" bestFit="1" customWidth="1"/>
    <col min="12045" max="12295" width="9.140625" style="1"/>
    <col min="12296" max="12297" width="9.85546875" style="1" bestFit="1" customWidth="1"/>
    <col min="12298" max="12298" width="12" style="1" bestFit="1" customWidth="1"/>
    <col min="12299" max="12299" width="10.42578125" style="1" bestFit="1" customWidth="1"/>
    <col min="12300" max="12300" width="12.42578125" style="1" bestFit="1" customWidth="1"/>
    <col min="12301" max="12551" width="9.140625" style="1"/>
    <col min="12552" max="12553" width="9.85546875" style="1" bestFit="1" customWidth="1"/>
    <col min="12554" max="12554" width="12" style="1" bestFit="1" customWidth="1"/>
    <col min="12555" max="12555" width="10.42578125" style="1" bestFit="1" customWidth="1"/>
    <col min="12556" max="12556" width="12.42578125" style="1" bestFit="1" customWidth="1"/>
    <col min="12557" max="12807" width="9.140625" style="1"/>
    <col min="12808" max="12809" width="9.85546875" style="1" bestFit="1" customWidth="1"/>
    <col min="12810" max="12810" width="12" style="1" bestFit="1" customWidth="1"/>
    <col min="12811" max="12811" width="10.42578125" style="1" bestFit="1" customWidth="1"/>
    <col min="12812" max="12812" width="12.42578125" style="1" bestFit="1" customWidth="1"/>
    <col min="12813" max="13063" width="9.140625" style="1"/>
    <col min="13064" max="13065" width="9.85546875" style="1" bestFit="1" customWidth="1"/>
    <col min="13066" max="13066" width="12" style="1" bestFit="1" customWidth="1"/>
    <col min="13067" max="13067" width="10.42578125" style="1" bestFit="1" customWidth="1"/>
    <col min="13068" max="13068" width="12.42578125" style="1" bestFit="1" customWidth="1"/>
    <col min="13069" max="13319" width="9.140625" style="1"/>
    <col min="13320" max="13321" width="9.85546875" style="1" bestFit="1" customWidth="1"/>
    <col min="13322" max="13322" width="12" style="1" bestFit="1" customWidth="1"/>
    <col min="13323" max="13323" width="10.42578125" style="1" bestFit="1" customWidth="1"/>
    <col min="13324" max="13324" width="12.42578125" style="1" bestFit="1" customWidth="1"/>
    <col min="13325" max="13575" width="9.140625" style="1"/>
    <col min="13576" max="13577" width="9.85546875" style="1" bestFit="1" customWidth="1"/>
    <col min="13578" max="13578" width="12" style="1" bestFit="1" customWidth="1"/>
    <col min="13579" max="13579" width="10.42578125" style="1" bestFit="1" customWidth="1"/>
    <col min="13580" max="13580" width="12.42578125" style="1" bestFit="1" customWidth="1"/>
    <col min="13581" max="13831" width="9.140625" style="1"/>
    <col min="13832" max="13833" width="9.85546875" style="1" bestFit="1" customWidth="1"/>
    <col min="13834" max="13834" width="12" style="1" bestFit="1" customWidth="1"/>
    <col min="13835" max="13835" width="10.42578125" style="1" bestFit="1" customWidth="1"/>
    <col min="13836" max="13836" width="12.42578125" style="1" bestFit="1" customWidth="1"/>
    <col min="13837" max="14087" width="9.140625" style="1"/>
    <col min="14088" max="14089" width="9.85546875" style="1" bestFit="1" customWidth="1"/>
    <col min="14090" max="14090" width="12" style="1" bestFit="1" customWidth="1"/>
    <col min="14091" max="14091" width="10.42578125" style="1" bestFit="1" customWidth="1"/>
    <col min="14092" max="14092" width="12.42578125" style="1" bestFit="1" customWidth="1"/>
    <col min="14093" max="14343" width="9.140625" style="1"/>
    <col min="14344" max="14345" width="9.85546875" style="1" bestFit="1" customWidth="1"/>
    <col min="14346" max="14346" width="12" style="1" bestFit="1" customWidth="1"/>
    <col min="14347" max="14347" width="10.42578125" style="1" bestFit="1" customWidth="1"/>
    <col min="14348" max="14348" width="12.42578125" style="1" bestFit="1" customWidth="1"/>
    <col min="14349" max="14599" width="9.140625" style="1"/>
    <col min="14600" max="14601" width="9.85546875" style="1" bestFit="1" customWidth="1"/>
    <col min="14602" max="14602" width="12" style="1" bestFit="1" customWidth="1"/>
    <col min="14603" max="14603" width="10.42578125" style="1" bestFit="1" customWidth="1"/>
    <col min="14604" max="14604" width="12.42578125" style="1" bestFit="1" customWidth="1"/>
    <col min="14605" max="14855" width="9.140625" style="1"/>
    <col min="14856" max="14857" width="9.85546875" style="1" bestFit="1" customWidth="1"/>
    <col min="14858" max="14858" width="12" style="1" bestFit="1" customWidth="1"/>
    <col min="14859" max="14859" width="10.42578125" style="1" bestFit="1" customWidth="1"/>
    <col min="14860" max="14860" width="12.42578125" style="1" bestFit="1" customWidth="1"/>
    <col min="14861" max="15111" width="9.140625" style="1"/>
    <col min="15112" max="15113" width="9.85546875" style="1" bestFit="1" customWidth="1"/>
    <col min="15114" max="15114" width="12" style="1" bestFit="1" customWidth="1"/>
    <col min="15115" max="15115" width="10.42578125" style="1" bestFit="1" customWidth="1"/>
    <col min="15116" max="15116" width="12.42578125" style="1" bestFit="1" customWidth="1"/>
    <col min="15117" max="15367" width="9.140625" style="1"/>
    <col min="15368" max="15369" width="9.85546875" style="1" bestFit="1" customWidth="1"/>
    <col min="15370" max="15370" width="12" style="1" bestFit="1" customWidth="1"/>
    <col min="15371" max="15371" width="10.42578125" style="1" bestFit="1" customWidth="1"/>
    <col min="15372" max="15372" width="12.42578125" style="1" bestFit="1" customWidth="1"/>
    <col min="15373" max="15623" width="9.140625" style="1"/>
    <col min="15624" max="15625" width="9.85546875" style="1" bestFit="1" customWidth="1"/>
    <col min="15626" max="15626" width="12" style="1" bestFit="1" customWidth="1"/>
    <col min="15627" max="15627" width="10.42578125" style="1" bestFit="1" customWidth="1"/>
    <col min="15628" max="15628" width="12.42578125" style="1" bestFit="1" customWidth="1"/>
    <col min="15629" max="15879" width="9.140625" style="1"/>
    <col min="15880" max="15881" width="9.85546875" style="1" bestFit="1" customWidth="1"/>
    <col min="15882" max="15882" width="12" style="1" bestFit="1" customWidth="1"/>
    <col min="15883" max="15883" width="10.42578125" style="1" bestFit="1" customWidth="1"/>
    <col min="15884" max="15884" width="12.42578125" style="1" bestFit="1" customWidth="1"/>
    <col min="15885" max="16135" width="9.140625" style="1"/>
    <col min="16136" max="16137" width="9.85546875" style="1" bestFit="1" customWidth="1"/>
    <col min="16138" max="16138" width="12" style="1" bestFit="1" customWidth="1"/>
    <col min="16139" max="16139" width="10.42578125" style="1" bestFit="1" customWidth="1"/>
    <col min="16140" max="16140" width="12.42578125" style="1" bestFit="1" customWidth="1"/>
    <col min="16141" max="16384" width="9.140625" style="1"/>
  </cols>
  <sheetData>
    <row r="1" spans="1:9" ht="12.75" customHeight="1" x14ac:dyDescent="0.2">
      <c r="A1" s="277" t="s">
        <v>220</v>
      </c>
      <c r="B1" s="278"/>
      <c r="C1" s="278"/>
      <c r="D1" s="278"/>
      <c r="E1" s="278"/>
      <c r="F1" s="278"/>
      <c r="G1" s="278"/>
      <c r="H1" s="278"/>
      <c r="I1" s="278"/>
    </row>
    <row r="2" spans="1:9" ht="12.75" customHeight="1" x14ac:dyDescent="0.2">
      <c r="A2" s="279" t="s">
        <v>598</v>
      </c>
      <c r="B2" s="232"/>
      <c r="C2" s="232"/>
      <c r="D2" s="232"/>
      <c r="E2" s="232"/>
      <c r="F2" s="232"/>
      <c r="G2" s="232"/>
      <c r="H2" s="232"/>
      <c r="I2" s="232"/>
    </row>
    <row r="3" spans="1:9" x14ac:dyDescent="0.2">
      <c r="A3" s="303" t="s">
        <v>446</v>
      </c>
      <c r="B3" s="304"/>
      <c r="C3" s="304"/>
      <c r="D3" s="304"/>
      <c r="E3" s="304"/>
      <c r="F3" s="304"/>
      <c r="G3" s="304"/>
      <c r="H3" s="304"/>
      <c r="I3" s="304"/>
    </row>
    <row r="4" spans="1:9" x14ac:dyDescent="0.2">
      <c r="A4" s="280" t="s">
        <v>564</v>
      </c>
      <c r="B4" s="235"/>
      <c r="C4" s="235"/>
      <c r="D4" s="235"/>
      <c r="E4" s="235"/>
      <c r="F4" s="235"/>
      <c r="G4" s="235"/>
      <c r="H4" s="235"/>
      <c r="I4" s="236"/>
    </row>
    <row r="5" spans="1:9" ht="24" thickBot="1" x14ac:dyDescent="0.25">
      <c r="A5" s="290" t="s">
        <v>2</v>
      </c>
      <c r="B5" s="291"/>
      <c r="C5" s="291"/>
      <c r="D5" s="291"/>
      <c r="E5" s="291"/>
      <c r="F5" s="292"/>
      <c r="G5" s="14" t="s">
        <v>103</v>
      </c>
      <c r="H5" s="20" t="s">
        <v>301</v>
      </c>
      <c r="I5" s="20" t="s">
        <v>279</v>
      </c>
    </row>
    <row r="6" spans="1:9" x14ac:dyDescent="0.2">
      <c r="A6" s="307">
        <v>1</v>
      </c>
      <c r="B6" s="308"/>
      <c r="C6" s="308"/>
      <c r="D6" s="308"/>
      <c r="E6" s="308"/>
      <c r="F6" s="309"/>
      <c r="G6" s="15">
        <v>2</v>
      </c>
      <c r="H6" s="21" t="s">
        <v>167</v>
      </c>
      <c r="I6" s="21" t="s">
        <v>168</v>
      </c>
    </row>
    <row r="7" spans="1:9" x14ac:dyDescent="0.2">
      <c r="A7" s="297" t="s">
        <v>169</v>
      </c>
      <c r="B7" s="298"/>
      <c r="C7" s="298"/>
      <c r="D7" s="298"/>
      <c r="E7" s="298"/>
      <c r="F7" s="298"/>
      <c r="G7" s="298"/>
      <c r="H7" s="298"/>
      <c r="I7" s="299"/>
    </row>
    <row r="8" spans="1:9" x14ac:dyDescent="0.2">
      <c r="A8" s="301" t="s">
        <v>221</v>
      </c>
      <c r="B8" s="301"/>
      <c r="C8" s="301"/>
      <c r="D8" s="301"/>
      <c r="E8" s="301"/>
      <c r="F8" s="301"/>
      <c r="G8" s="16">
        <v>1</v>
      </c>
      <c r="H8" s="23">
        <v>0</v>
      </c>
      <c r="I8" s="23">
        <v>0</v>
      </c>
    </row>
    <row r="9" spans="1:9" x14ac:dyDescent="0.2">
      <c r="A9" s="294" t="s">
        <v>222</v>
      </c>
      <c r="B9" s="294"/>
      <c r="C9" s="294"/>
      <c r="D9" s="294"/>
      <c r="E9" s="294"/>
      <c r="F9" s="294"/>
      <c r="G9" s="17">
        <v>2</v>
      </c>
      <c r="H9" s="24">
        <v>0</v>
      </c>
      <c r="I9" s="24">
        <v>0</v>
      </c>
    </row>
    <row r="10" spans="1:9" x14ac:dyDescent="0.2">
      <c r="A10" s="294" t="s">
        <v>223</v>
      </c>
      <c r="B10" s="294"/>
      <c r="C10" s="294"/>
      <c r="D10" s="294"/>
      <c r="E10" s="294"/>
      <c r="F10" s="294"/>
      <c r="G10" s="17">
        <v>3</v>
      </c>
      <c r="H10" s="24">
        <v>0</v>
      </c>
      <c r="I10" s="24">
        <v>0</v>
      </c>
    </row>
    <row r="11" spans="1:9" x14ac:dyDescent="0.2">
      <c r="A11" s="294" t="s">
        <v>224</v>
      </c>
      <c r="B11" s="294"/>
      <c r="C11" s="294"/>
      <c r="D11" s="294"/>
      <c r="E11" s="294"/>
      <c r="F11" s="294"/>
      <c r="G11" s="17">
        <v>4</v>
      </c>
      <c r="H11" s="24">
        <v>0</v>
      </c>
      <c r="I11" s="24">
        <v>0</v>
      </c>
    </row>
    <row r="12" spans="1:9" x14ac:dyDescent="0.2">
      <c r="A12" s="294" t="s">
        <v>393</v>
      </c>
      <c r="B12" s="294"/>
      <c r="C12" s="294"/>
      <c r="D12" s="294"/>
      <c r="E12" s="294"/>
      <c r="F12" s="294"/>
      <c r="G12" s="17">
        <v>5</v>
      </c>
      <c r="H12" s="24">
        <v>0</v>
      </c>
      <c r="I12" s="24">
        <v>0</v>
      </c>
    </row>
    <row r="13" spans="1:9" x14ac:dyDescent="0.2">
      <c r="A13" s="302" t="s">
        <v>394</v>
      </c>
      <c r="B13" s="302"/>
      <c r="C13" s="302"/>
      <c r="D13" s="302"/>
      <c r="E13" s="302"/>
      <c r="F13" s="302"/>
      <c r="G13" s="53">
        <v>6</v>
      </c>
      <c r="H13" s="56">
        <f>SUM(H8:H12)</f>
        <v>0</v>
      </c>
      <c r="I13" s="56">
        <f>SUM(I8:I12)</f>
        <v>0</v>
      </c>
    </row>
    <row r="14" spans="1:9" ht="12.75" customHeight="1" x14ac:dyDescent="0.2">
      <c r="A14" s="294" t="s">
        <v>395</v>
      </c>
      <c r="B14" s="294"/>
      <c r="C14" s="294"/>
      <c r="D14" s="294"/>
      <c r="E14" s="294"/>
      <c r="F14" s="294"/>
      <c r="G14" s="17">
        <v>7</v>
      </c>
      <c r="H14" s="24">
        <v>0</v>
      </c>
      <c r="I14" s="24">
        <v>0</v>
      </c>
    </row>
    <row r="15" spans="1:9" ht="12.75" customHeight="1" x14ac:dyDescent="0.2">
      <c r="A15" s="294" t="s">
        <v>396</v>
      </c>
      <c r="B15" s="294"/>
      <c r="C15" s="294"/>
      <c r="D15" s="294"/>
      <c r="E15" s="294"/>
      <c r="F15" s="294"/>
      <c r="G15" s="17">
        <v>8</v>
      </c>
      <c r="H15" s="24">
        <v>0</v>
      </c>
      <c r="I15" s="24">
        <v>0</v>
      </c>
    </row>
    <row r="16" spans="1:9" ht="12.75" customHeight="1" x14ac:dyDescent="0.2">
      <c r="A16" s="294" t="s">
        <v>397</v>
      </c>
      <c r="B16" s="294"/>
      <c r="C16" s="294"/>
      <c r="D16" s="294"/>
      <c r="E16" s="294"/>
      <c r="F16" s="294"/>
      <c r="G16" s="17">
        <v>9</v>
      </c>
      <c r="H16" s="24">
        <v>0</v>
      </c>
      <c r="I16" s="24">
        <v>0</v>
      </c>
    </row>
    <row r="17" spans="1:9" ht="12.75" customHeight="1" x14ac:dyDescent="0.2">
      <c r="A17" s="294" t="s">
        <v>398</v>
      </c>
      <c r="B17" s="294"/>
      <c r="C17" s="294"/>
      <c r="D17" s="294"/>
      <c r="E17" s="294"/>
      <c r="F17" s="294"/>
      <c r="G17" s="17">
        <v>10</v>
      </c>
      <c r="H17" s="24">
        <v>0</v>
      </c>
      <c r="I17" s="24">
        <v>0</v>
      </c>
    </row>
    <row r="18" spans="1:9" ht="12.75" customHeight="1" x14ac:dyDescent="0.2">
      <c r="A18" s="294" t="s">
        <v>399</v>
      </c>
      <c r="B18" s="294"/>
      <c r="C18" s="294"/>
      <c r="D18" s="294"/>
      <c r="E18" s="294"/>
      <c r="F18" s="294"/>
      <c r="G18" s="17">
        <v>11</v>
      </c>
      <c r="H18" s="24">
        <v>0</v>
      </c>
      <c r="I18" s="24">
        <v>0</v>
      </c>
    </row>
    <row r="19" spans="1:9" ht="12.75" customHeight="1" x14ac:dyDescent="0.2">
      <c r="A19" s="294" t="s">
        <v>400</v>
      </c>
      <c r="B19" s="294"/>
      <c r="C19" s="294"/>
      <c r="D19" s="294"/>
      <c r="E19" s="294"/>
      <c r="F19" s="294"/>
      <c r="G19" s="17">
        <v>12</v>
      </c>
      <c r="H19" s="24">
        <v>0</v>
      </c>
      <c r="I19" s="24">
        <v>0</v>
      </c>
    </row>
    <row r="20" spans="1:9" ht="26.25" customHeight="1" x14ac:dyDescent="0.2">
      <c r="A20" s="302" t="s">
        <v>401</v>
      </c>
      <c r="B20" s="302"/>
      <c r="C20" s="302"/>
      <c r="D20" s="302"/>
      <c r="E20" s="302"/>
      <c r="F20" s="302"/>
      <c r="G20" s="53">
        <v>13</v>
      </c>
      <c r="H20" s="56">
        <f>SUM(H14:H19)</f>
        <v>0</v>
      </c>
      <c r="I20" s="56">
        <f>SUM(I14:I19)</f>
        <v>0</v>
      </c>
    </row>
    <row r="21" spans="1:9" ht="27.6" customHeight="1" x14ac:dyDescent="0.2">
      <c r="A21" s="300" t="s">
        <v>402</v>
      </c>
      <c r="B21" s="300"/>
      <c r="C21" s="300"/>
      <c r="D21" s="300"/>
      <c r="E21" s="300"/>
      <c r="F21" s="300"/>
      <c r="G21" s="54">
        <v>14</v>
      </c>
      <c r="H21" s="25">
        <f>H13+H20</f>
        <v>0</v>
      </c>
      <c r="I21" s="25">
        <f>I13+I20</f>
        <v>0</v>
      </c>
    </row>
    <row r="22" spans="1:9" x14ac:dyDescent="0.2">
      <c r="A22" s="297" t="s">
        <v>189</v>
      </c>
      <c r="B22" s="298"/>
      <c r="C22" s="298"/>
      <c r="D22" s="298"/>
      <c r="E22" s="298"/>
      <c r="F22" s="298"/>
      <c r="G22" s="298"/>
      <c r="H22" s="298"/>
      <c r="I22" s="299"/>
    </row>
    <row r="23" spans="1:9" ht="26.45" customHeight="1" x14ac:dyDescent="0.2">
      <c r="A23" s="301" t="s">
        <v>225</v>
      </c>
      <c r="B23" s="301"/>
      <c r="C23" s="301"/>
      <c r="D23" s="301"/>
      <c r="E23" s="301"/>
      <c r="F23" s="301"/>
      <c r="G23" s="16">
        <v>15</v>
      </c>
      <c r="H23" s="23">
        <v>0</v>
      </c>
      <c r="I23" s="23">
        <v>0</v>
      </c>
    </row>
    <row r="24" spans="1:9" ht="12.75" customHeight="1" x14ac:dyDescent="0.2">
      <c r="A24" s="294" t="s">
        <v>226</v>
      </c>
      <c r="B24" s="294"/>
      <c r="C24" s="294"/>
      <c r="D24" s="294"/>
      <c r="E24" s="294"/>
      <c r="F24" s="294"/>
      <c r="G24" s="16">
        <v>16</v>
      </c>
      <c r="H24" s="24">
        <v>0</v>
      </c>
      <c r="I24" s="24">
        <v>0</v>
      </c>
    </row>
    <row r="25" spans="1:9" ht="12.75" customHeight="1" x14ac:dyDescent="0.2">
      <c r="A25" s="294" t="s">
        <v>227</v>
      </c>
      <c r="B25" s="294"/>
      <c r="C25" s="294"/>
      <c r="D25" s="294"/>
      <c r="E25" s="294"/>
      <c r="F25" s="294"/>
      <c r="G25" s="16">
        <v>17</v>
      </c>
      <c r="H25" s="24">
        <v>0</v>
      </c>
      <c r="I25" s="24">
        <v>0</v>
      </c>
    </row>
    <row r="26" spans="1:9" ht="12.75" customHeight="1" x14ac:dyDescent="0.2">
      <c r="A26" s="294" t="s">
        <v>228</v>
      </c>
      <c r="B26" s="294"/>
      <c r="C26" s="294"/>
      <c r="D26" s="294"/>
      <c r="E26" s="294"/>
      <c r="F26" s="294"/>
      <c r="G26" s="16">
        <v>18</v>
      </c>
      <c r="H26" s="24">
        <v>0</v>
      </c>
      <c r="I26" s="24">
        <v>0</v>
      </c>
    </row>
    <row r="27" spans="1:9" ht="12.75" customHeight="1" x14ac:dyDescent="0.2">
      <c r="A27" s="294" t="s">
        <v>229</v>
      </c>
      <c r="B27" s="294"/>
      <c r="C27" s="294"/>
      <c r="D27" s="294"/>
      <c r="E27" s="294"/>
      <c r="F27" s="294"/>
      <c r="G27" s="16">
        <v>19</v>
      </c>
      <c r="H27" s="24">
        <v>0</v>
      </c>
      <c r="I27" s="24">
        <v>0</v>
      </c>
    </row>
    <row r="28" spans="1:9" ht="12.75" customHeight="1" x14ac:dyDescent="0.2">
      <c r="A28" s="294" t="s">
        <v>230</v>
      </c>
      <c r="B28" s="294"/>
      <c r="C28" s="294"/>
      <c r="D28" s="294"/>
      <c r="E28" s="294"/>
      <c r="F28" s="294"/>
      <c r="G28" s="16">
        <v>20</v>
      </c>
      <c r="H28" s="24">
        <v>0</v>
      </c>
      <c r="I28" s="24">
        <v>0</v>
      </c>
    </row>
    <row r="29" spans="1:9" ht="24" customHeight="1" x14ac:dyDescent="0.2">
      <c r="A29" s="295" t="s">
        <v>403</v>
      </c>
      <c r="B29" s="295"/>
      <c r="C29" s="295"/>
      <c r="D29" s="295"/>
      <c r="E29" s="295"/>
      <c r="F29" s="295"/>
      <c r="G29" s="53">
        <v>21</v>
      </c>
      <c r="H29" s="57">
        <f>SUM(H23:H28)</f>
        <v>0</v>
      </c>
      <c r="I29" s="57">
        <f>SUM(I23:I28)</f>
        <v>0</v>
      </c>
    </row>
    <row r="30" spans="1:9" ht="27" customHeight="1" x14ac:dyDescent="0.2">
      <c r="A30" s="294" t="s">
        <v>231</v>
      </c>
      <c r="B30" s="294"/>
      <c r="C30" s="294"/>
      <c r="D30" s="294"/>
      <c r="E30" s="294"/>
      <c r="F30" s="294"/>
      <c r="G30" s="17">
        <v>22</v>
      </c>
      <c r="H30" s="24">
        <v>0</v>
      </c>
      <c r="I30" s="24">
        <v>0</v>
      </c>
    </row>
    <row r="31" spans="1:9" ht="12.75" customHeight="1" x14ac:dyDescent="0.2">
      <c r="A31" s="294" t="s">
        <v>232</v>
      </c>
      <c r="B31" s="294"/>
      <c r="C31" s="294"/>
      <c r="D31" s="294"/>
      <c r="E31" s="294"/>
      <c r="F31" s="294"/>
      <c r="G31" s="17">
        <v>23</v>
      </c>
      <c r="H31" s="24">
        <v>0</v>
      </c>
      <c r="I31" s="24">
        <v>0</v>
      </c>
    </row>
    <row r="32" spans="1:9" ht="12.75" customHeight="1" x14ac:dyDescent="0.2">
      <c r="A32" s="294" t="s">
        <v>404</v>
      </c>
      <c r="B32" s="294"/>
      <c r="C32" s="294"/>
      <c r="D32" s="294"/>
      <c r="E32" s="294"/>
      <c r="F32" s="294"/>
      <c r="G32" s="17">
        <v>24</v>
      </c>
      <c r="H32" s="24">
        <v>0</v>
      </c>
      <c r="I32" s="24">
        <v>0</v>
      </c>
    </row>
    <row r="33" spans="1:9" ht="12.75" customHeight="1" x14ac:dyDescent="0.2">
      <c r="A33" s="294" t="s">
        <v>233</v>
      </c>
      <c r="B33" s="294"/>
      <c r="C33" s="294"/>
      <c r="D33" s="294"/>
      <c r="E33" s="294"/>
      <c r="F33" s="294"/>
      <c r="G33" s="17">
        <v>25</v>
      </c>
      <c r="H33" s="24">
        <v>0</v>
      </c>
      <c r="I33" s="24">
        <v>0</v>
      </c>
    </row>
    <row r="34" spans="1:9" ht="12.75" customHeight="1" x14ac:dyDescent="0.2">
      <c r="A34" s="294" t="s">
        <v>234</v>
      </c>
      <c r="B34" s="294"/>
      <c r="C34" s="294"/>
      <c r="D34" s="294"/>
      <c r="E34" s="294"/>
      <c r="F34" s="294"/>
      <c r="G34" s="17">
        <v>26</v>
      </c>
      <c r="H34" s="24">
        <v>0</v>
      </c>
      <c r="I34" s="24">
        <v>0</v>
      </c>
    </row>
    <row r="35" spans="1:9" ht="26.1" customHeight="1" x14ac:dyDescent="0.2">
      <c r="A35" s="295" t="s">
        <v>405</v>
      </c>
      <c r="B35" s="295"/>
      <c r="C35" s="295"/>
      <c r="D35" s="295"/>
      <c r="E35" s="295"/>
      <c r="F35" s="295"/>
      <c r="G35" s="53">
        <v>27</v>
      </c>
      <c r="H35" s="57">
        <f>SUM(H30:H34)</f>
        <v>0</v>
      </c>
      <c r="I35" s="57">
        <f>SUM(I30:I34)</f>
        <v>0</v>
      </c>
    </row>
    <row r="36" spans="1:9" ht="28.35" customHeight="1" x14ac:dyDescent="0.2">
      <c r="A36" s="300" t="s">
        <v>406</v>
      </c>
      <c r="B36" s="300"/>
      <c r="C36" s="300"/>
      <c r="D36" s="300"/>
      <c r="E36" s="300"/>
      <c r="F36" s="300"/>
      <c r="G36" s="54">
        <v>28</v>
      </c>
      <c r="H36" s="58">
        <f>H29+H35</f>
        <v>0</v>
      </c>
      <c r="I36" s="58">
        <f>I29+I35</f>
        <v>0</v>
      </c>
    </row>
    <row r="37" spans="1:9" x14ac:dyDescent="0.2">
      <c r="A37" s="297" t="s">
        <v>204</v>
      </c>
      <c r="B37" s="298"/>
      <c r="C37" s="298"/>
      <c r="D37" s="298"/>
      <c r="E37" s="298"/>
      <c r="F37" s="298"/>
      <c r="G37" s="298">
        <v>0</v>
      </c>
      <c r="H37" s="298"/>
      <c r="I37" s="299"/>
    </row>
    <row r="38" spans="1:9" ht="12.75" customHeight="1" x14ac:dyDescent="0.2">
      <c r="A38" s="296" t="s">
        <v>235</v>
      </c>
      <c r="B38" s="296"/>
      <c r="C38" s="296"/>
      <c r="D38" s="296"/>
      <c r="E38" s="296"/>
      <c r="F38" s="296"/>
      <c r="G38" s="16">
        <v>29</v>
      </c>
      <c r="H38" s="23">
        <v>0</v>
      </c>
      <c r="I38" s="23">
        <v>0</v>
      </c>
    </row>
    <row r="39" spans="1:9" ht="25.35" customHeight="1" x14ac:dyDescent="0.2">
      <c r="A39" s="293" t="s">
        <v>236</v>
      </c>
      <c r="B39" s="293"/>
      <c r="C39" s="293"/>
      <c r="D39" s="293"/>
      <c r="E39" s="293"/>
      <c r="F39" s="293"/>
      <c r="G39" s="17">
        <v>30</v>
      </c>
      <c r="H39" s="24">
        <v>0</v>
      </c>
      <c r="I39" s="24">
        <v>0</v>
      </c>
    </row>
    <row r="40" spans="1:9" ht="12.75" customHeight="1" x14ac:dyDescent="0.2">
      <c r="A40" s="293" t="s">
        <v>237</v>
      </c>
      <c r="B40" s="293"/>
      <c r="C40" s="293"/>
      <c r="D40" s="293"/>
      <c r="E40" s="293"/>
      <c r="F40" s="293"/>
      <c r="G40" s="17">
        <v>31</v>
      </c>
      <c r="H40" s="24">
        <v>0</v>
      </c>
      <c r="I40" s="24">
        <v>0</v>
      </c>
    </row>
    <row r="41" spans="1:9" ht="12.75" customHeight="1" x14ac:dyDescent="0.2">
      <c r="A41" s="293" t="s">
        <v>238</v>
      </c>
      <c r="B41" s="293"/>
      <c r="C41" s="293"/>
      <c r="D41" s="293"/>
      <c r="E41" s="293"/>
      <c r="F41" s="293"/>
      <c r="G41" s="17">
        <v>32</v>
      </c>
      <c r="H41" s="24">
        <v>0</v>
      </c>
      <c r="I41" s="24">
        <v>0</v>
      </c>
    </row>
    <row r="42" spans="1:9" ht="26.1" customHeight="1" x14ac:dyDescent="0.2">
      <c r="A42" s="295" t="s">
        <v>407</v>
      </c>
      <c r="B42" s="295"/>
      <c r="C42" s="295"/>
      <c r="D42" s="295"/>
      <c r="E42" s="295"/>
      <c r="F42" s="295"/>
      <c r="G42" s="53">
        <v>33</v>
      </c>
      <c r="H42" s="57">
        <f>H41+H40+H39+H38</f>
        <v>0</v>
      </c>
      <c r="I42" s="57">
        <f>I41+I40+I39+I38</f>
        <v>0</v>
      </c>
    </row>
    <row r="43" spans="1:9" ht="24.6" customHeight="1" x14ac:dyDescent="0.2">
      <c r="A43" s="293" t="s">
        <v>239</v>
      </c>
      <c r="B43" s="293"/>
      <c r="C43" s="293"/>
      <c r="D43" s="293"/>
      <c r="E43" s="293"/>
      <c r="F43" s="293"/>
      <c r="G43" s="17">
        <v>34</v>
      </c>
      <c r="H43" s="24">
        <v>0</v>
      </c>
      <c r="I43" s="24">
        <v>0</v>
      </c>
    </row>
    <row r="44" spans="1:9" ht="12.75" customHeight="1" x14ac:dyDescent="0.2">
      <c r="A44" s="293" t="s">
        <v>240</v>
      </c>
      <c r="B44" s="293"/>
      <c r="C44" s="293"/>
      <c r="D44" s="293"/>
      <c r="E44" s="293"/>
      <c r="F44" s="293"/>
      <c r="G44" s="17">
        <v>35</v>
      </c>
      <c r="H44" s="24">
        <v>0</v>
      </c>
      <c r="I44" s="24">
        <v>0</v>
      </c>
    </row>
    <row r="45" spans="1:9" ht="12.75" customHeight="1" x14ac:dyDescent="0.2">
      <c r="A45" s="293" t="s">
        <v>241</v>
      </c>
      <c r="B45" s="293"/>
      <c r="C45" s="293"/>
      <c r="D45" s="293"/>
      <c r="E45" s="293"/>
      <c r="F45" s="293"/>
      <c r="G45" s="17">
        <v>36</v>
      </c>
      <c r="H45" s="24">
        <v>0</v>
      </c>
      <c r="I45" s="24">
        <v>0</v>
      </c>
    </row>
    <row r="46" spans="1:9" ht="21" customHeight="1" x14ac:dyDescent="0.2">
      <c r="A46" s="293" t="s">
        <v>242</v>
      </c>
      <c r="B46" s="293"/>
      <c r="C46" s="293"/>
      <c r="D46" s="293"/>
      <c r="E46" s="293"/>
      <c r="F46" s="293"/>
      <c r="G46" s="17">
        <v>37</v>
      </c>
      <c r="H46" s="24">
        <v>0</v>
      </c>
      <c r="I46" s="24">
        <v>0</v>
      </c>
    </row>
    <row r="47" spans="1:9" ht="12.75" customHeight="1" x14ac:dyDescent="0.2">
      <c r="A47" s="293" t="s">
        <v>243</v>
      </c>
      <c r="B47" s="293"/>
      <c r="C47" s="293"/>
      <c r="D47" s="293"/>
      <c r="E47" s="293"/>
      <c r="F47" s="293"/>
      <c r="G47" s="17">
        <v>38</v>
      </c>
      <c r="H47" s="24">
        <v>0</v>
      </c>
      <c r="I47" s="24">
        <v>0</v>
      </c>
    </row>
    <row r="48" spans="1:9" ht="23.1" customHeight="1" x14ac:dyDescent="0.2">
      <c r="A48" s="295" t="s">
        <v>408</v>
      </c>
      <c r="B48" s="295"/>
      <c r="C48" s="295"/>
      <c r="D48" s="295"/>
      <c r="E48" s="295"/>
      <c r="F48" s="295"/>
      <c r="G48" s="53">
        <v>39</v>
      </c>
      <c r="H48" s="57">
        <f>H47+H46+H45+H44+H43</f>
        <v>0</v>
      </c>
      <c r="I48" s="57">
        <f>I47+I46+I45+I44+I43</f>
        <v>0</v>
      </c>
    </row>
    <row r="49" spans="1:9" ht="26.1" customHeight="1" x14ac:dyDescent="0.2">
      <c r="A49" s="306" t="s">
        <v>443</v>
      </c>
      <c r="B49" s="306"/>
      <c r="C49" s="306"/>
      <c r="D49" s="306"/>
      <c r="E49" s="306"/>
      <c r="F49" s="306"/>
      <c r="G49" s="53">
        <v>40</v>
      </c>
      <c r="H49" s="57">
        <f>H48+H42</f>
        <v>0</v>
      </c>
      <c r="I49" s="57">
        <f>I48+I42</f>
        <v>0</v>
      </c>
    </row>
    <row r="50" spans="1:9" ht="12.75" customHeight="1" x14ac:dyDescent="0.2">
      <c r="A50" s="294" t="s">
        <v>244</v>
      </c>
      <c r="B50" s="294"/>
      <c r="C50" s="294"/>
      <c r="D50" s="294"/>
      <c r="E50" s="294"/>
      <c r="F50" s="294"/>
      <c r="G50" s="17">
        <v>41</v>
      </c>
      <c r="H50" s="24">
        <v>0</v>
      </c>
      <c r="I50" s="24">
        <v>0</v>
      </c>
    </row>
    <row r="51" spans="1:9" ht="26.1" customHeight="1" x14ac:dyDescent="0.2">
      <c r="A51" s="306" t="s">
        <v>409</v>
      </c>
      <c r="B51" s="306"/>
      <c r="C51" s="306"/>
      <c r="D51" s="306"/>
      <c r="E51" s="306"/>
      <c r="F51" s="306"/>
      <c r="G51" s="53">
        <v>42</v>
      </c>
      <c r="H51" s="57">
        <f>H21+H36+H49+H50</f>
        <v>0</v>
      </c>
      <c r="I51" s="57">
        <f>I21+I36+I49+I50</f>
        <v>0</v>
      </c>
    </row>
    <row r="52" spans="1:9" ht="12.75" customHeight="1" x14ac:dyDescent="0.2">
      <c r="A52" s="310" t="s">
        <v>218</v>
      </c>
      <c r="B52" s="310"/>
      <c r="C52" s="310"/>
      <c r="D52" s="310"/>
      <c r="E52" s="310"/>
      <c r="F52" s="310"/>
      <c r="G52" s="17">
        <v>43</v>
      </c>
      <c r="H52" s="24">
        <v>0</v>
      </c>
      <c r="I52" s="24">
        <v>0</v>
      </c>
    </row>
    <row r="53" spans="1:9" ht="32.1" customHeight="1" x14ac:dyDescent="0.2">
      <c r="A53" s="305" t="s">
        <v>410</v>
      </c>
      <c r="B53" s="305"/>
      <c r="C53" s="305"/>
      <c r="D53" s="305"/>
      <c r="E53" s="305"/>
      <c r="F53" s="305"/>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oddHeader>&amp;L&amp;"Calibri"&amp;10&amp;KFF0000 This document / e-mail is 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B34" zoomScale="85" zoomScaleNormal="100" zoomScaleSheetLayoutView="85" workbookViewId="0">
      <selection activeCell="N55" sqref="N55"/>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1" t="s">
        <v>245</v>
      </c>
      <c r="B1" s="312"/>
      <c r="C1" s="312"/>
      <c r="D1" s="312"/>
      <c r="E1" s="312"/>
      <c r="F1" s="312"/>
      <c r="G1" s="312"/>
      <c r="H1" s="312"/>
      <c r="I1" s="312"/>
      <c r="J1" s="312"/>
      <c r="K1" s="26"/>
    </row>
    <row r="2" spans="1:25" ht="15.75" x14ac:dyDescent="0.2">
      <c r="A2" s="2"/>
      <c r="B2" s="3"/>
      <c r="C2" s="313" t="s">
        <v>246</v>
      </c>
      <c r="D2" s="313"/>
      <c r="E2" s="9">
        <v>45658</v>
      </c>
      <c r="F2" s="4" t="s">
        <v>0</v>
      </c>
      <c r="G2" s="9">
        <v>45747</v>
      </c>
      <c r="H2" s="27"/>
      <c r="I2" s="27"/>
      <c r="J2" s="27"/>
      <c r="K2" s="26"/>
      <c r="X2" s="28" t="s">
        <v>446</v>
      </c>
    </row>
    <row r="3" spans="1:25" ht="13.5" customHeight="1" thickBot="1" x14ac:dyDescent="0.25">
      <c r="A3" s="316" t="s">
        <v>247</v>
      </c>
      <c r="B3" s="317"/>
      <c r="C3" s="317"/>
      <c r="D3" s="317"/>
      <c r="E3" s="317"/>
      <c r="F3" s="317"/>
      <c r="G3" s="320" t="s">
        <v>3</v>
      </c>
      <c r="H3" s="322" t="s">
        <v>248</v>
      </c>
      <c r="I3" s="322"/>
      <c r="J3" s="322"/>
      <c r="K3" s="322"/>
      <c r="L3" s="322"/>
      <c r="M3" s="322"/>
      <c r="N3" s="322"/>
      <c r="O3" s="322"/>
      <c r="P3" s="322"/>
      <c r="Q3" s="322"/>
      <c r="R3" s="322"/>
      <c r="S3" s="322"/>
      <c r="T3" s="322"/>
      <c r="U3" s="322"/>
      <c r="V3" s="322"/>
      <c r="W3" s="322"/>
      <c r="X3" s="322" t="s">
        <v>249</v>
      </c>
      <c r="Y3" s="324" t="s">
        <v>250</v>
      </c>
    </row>
    <row r="4" spans="1:25" ht="90.75" thickBot="1" x14ac:dyDescent="0.25">
      <c r="A4" s="318"/>
      <c r="B4" s="319"/>
      <c r="C4" s="319"/>
      <c r="D4" s="319"/>
      <c r="E4" s="319"/>
      <c r="F4" s="319"/>
      <c r="G4" s="321"/>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323"/>
      <c r="Y4" s="325"/>
    </row>
    <row r="5" spans="1:25" ht="22.5" x14ac:dyDescent="0.2">
      <c r="A5" s="326">
        <v>1</v>
      </c>
      <c r="B5" s="327"/>
      <c r="C5" s="327"/>
      <c r="D5" s="327"/>
      <c r="E5" s="327"/>
      <c r="F5" s="327"/>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328" t="s">
        <v>264</v>
      </c>
      <c r="B6" s="328"/>
      <c r="C6" s="328"/>
      <c r="D6" s="328"/>
      <c r="E6" s="328"/>
      <c r="F6" s="328"/>
      <c r="G6" s="328"/>
      <c r="H6" s="328"/>
      <c r="I6" s="328"/>
      <c r="J6" s="328"/>
      <c r="K6" s="328"/>
      <c r="L6" s="328"/>
      <c r="M6" s="328"/>
      <c r="N6" s="329"/>
      <c r="O6" s="329"/>
      <c r="P6" s="329"/>
      <c r="Q6" s="329"/>
      <c r="R6" s="329"/>
      <c r="S6" s="329"/>
      <c r="T6" s="329"/>
      <c r="U6" s="329"/>
      <c r="V6" s="329"/>
      <c r="W6" s="329"/>
      <c r="X6" s="329"/>
      <c r="Y6" s="330"/>
    </row>
    <row r="7" spans="1:25" x14ac:dyDescent="0.2">
      <c r="A7" s="331" t="s">
        <v>298</v>
      </c>
      <c r="B7" s="331"/>
      <c r="C7" s="331"/>
      <c r="D7" s="331"/>
      <c r="E7" s="331"/>
      <c r="F7" s="331"/>
      <c r="G7" s="6">
        <v>1</v>
      </c>
      <c r="H7" s="33">
        <v>13033800</v>
      </c>
      <c r="I7" s="33">
        <v>19783710</v>
      </c>
      <c r="J7" s="33">
        <v>1996835</v>
      </c>
      <c r="K7" s="33">
        <v>0</v>
      </c>
      <c r="L7" s="33">
        <v>0</v>
      </c>
      <c r="M7" s="33">
        <v>0</v>
      </c>
      <c r="N7" s="33">
        <v>-23286001</v>
      </c>
      <c r="O7" s="33">
        <v>0</v>
      </c>
      <c r="P7" s="33">
        <v>0</v>
      </c>
      <c r="Q7" s="33">
        <v>0</v>
      </c>
      <c r="R7" s="33">
        <v>0</v>
      </c>
      <c r="S7" s="33">
        <v>0</v>
      </c>
      <c r="T7" s="33">
        <v>-1521735</v>
      </c>
      <c r="U7" s="33">
        <v>18993795</v>
      </c>
      <c r="V7" s="33">
        <v>0</v>
      </c>
      <c r="W7" s="34">
        <f>H7+I7+J7+K7-L7+M7+N7+O7+P7+Q7+R7+U7+V7+S7+T7</f>
        <v>29000404</v>
      </c>
      <c r="X7" s="33">
        <v>29104295</v>
      </c>
      <c r="Y7" s="34">
        <f>W7+X7</f>
        <v>58104699</v>
      </c>
    </row>
    <row r="8" spans="1:25" x14ac:dyDescent="0.2">
      <c r="A8" s="314" t="s">
        <v>265</v>
      </c>
      <c r="B8" s="314"/>
      <c r="C8" s="314"/>
      <c r="D8" s="314"/>
      <c r="E8" s="314"/>
      <c r="F8" s="314"/>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14" t="s">
        <v>266</v>
      </c>
      <c r="B9" s="314"/>
      <c r="C9" s="314"/>
      <c r="D9" s="314"/>
      <c r="E9" s="314"/>
      <c r="F9" s="314"/>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15" t="s">
        <v>299</v>
      </c>
      <c r="B10" s="315"/>
      <c r="C10" s="315"/>
      <c r="D10" s="315"/>
      <c r="E10" s="315"/>
      <c r="F10" s="315"/>
      <c r="G10" s="7">
        <v>4</v>
      </c>
      <c r="H10" s="34">
        <f>H7+H8+H9</f>
        <v>13033800</v>
      </c>
      <c r="I10" s="34">
        <f t="shared" ref="I10:Y10" si="2">I7+I8+I9</f>
        <v>19783710</v>
      </c>
      <c r="J10" s="34">
        <f t="shared" si="2"/>
        <v>1996835</v>
      </c>
      <c r="K10" s="34">
        <f>K7+K8+K9</f>
        <v>0</v>
      </c>
      <c r="L10" s="34">
        <f t="shared" si="2"/>
        <v>0</v>
      </c>
      <c r="M10" s="34">
        <f t="shared" si="2"/>
        <v>0</v>
      </c>
      <c r="N10" s="34">
        <f t="shared" si="2"/>
        <v>-23286001</v>
      </c>
      <c r="O10" s="34">
        <f t="shared" si="2"/>
        <v>0</v>
      </c>
      <c r="P10" s="34">
        <f t="shared" si="2"/>
        <v>0</v>
      </c>
      <c r="Q10" s="34">
        <f t="shared" si="2"/>
        <v>0</v>
      </c>
      <c r="R10" s="34">
        <f t="shared" si="2"/>
        <v>0</v>
      </c>
      <c r="S10" s="34">
        <f t="shared" si="2"/>
        <v>0</v>
      </c>
      <c r="T10" s="34">
        <f t="shared" si="2"/>
        <v>-1521735</v>
      </c>
      <c r="U10" s="34">
        <f t="shared" si="2"/>
        <v>18993795</v>
      </c>
      <c r="V10" s="34">
        <f t="shared" si="2"/>
        <v>0</v>
      </c>
      <c r="W10" s="34">
        <f t="shared" si="2"/>
        <v>29000404</v>
      </c>
      <c r="X10" s="34">
        <f t="shared" si="2"/>
        <v>29104295</v>
      </c>
      <c r="Y10" s="34">
        <f t="shared" si="2"/>
        <v>58104699</v>
      </c>
    </row>
    <row r="11" spans="1:25" x14ac:dyDescent="0.2">
      <c r="A11" s="314" t="s">
        <v>267</v>
      </c>
      <c r="B11" s="314"/>
      <c r="C11" s="314"/>
      <c r="D11" s="314"/>
      <c r="E11" s="314"/>
      <c r="F11" s="314"/>
      <c r="G11" s="6">
        <v>5</v>
      </c>
      <c r="H11" s="35">
        <v>0</v>
      </c>
      <c r="I11" s="35">
        <v>0</v>
      </c>
      <c r="J11" s="35">
        <v>0</v>
      </c>
      <c r="K11" s="35">
        <v>0</v>
      </c>
      <c r="L11" s="35">
        <v>0</v>
      </c>
      <c r="M11" s="35">
        <v>0</v>
      </c>
      <c r="N11" s="35">
        <v>0</v>
      </c>
      <c r="O11" s="35">
        <v>0</v>
      </c>
      <c r="P11" s="35">
        <v>0</v>
      </c>
      <c r="Q11" s="35">
        <v>0</v>
      </c>
      <c r="R11" s="35">
        <v>0</v>
      </c>
      <c r="S11" s="33">
        <v>0</v>
      </c>
      <c r="T11" s="33">
        <v>0</v>
      </c>
      <c r="U11" s="35">
        <v>0</v>
      </c>
      <c r="V11" s="33">
        <v>2268229</v>
      </c>
      <c r="W11" s="34">
        <f t="shared" ref="W11:W29" si="3">H11+I11+J11+K11-L11+M11+N11+O11+P11+Q11+R11+U11+V11+S11+T11</f>
        <v>2268229</v>
      </c>
      <c r="X11" s="33">
        <v>-890386</v>
      </c>
      <c r="Y11" s="34">
        <f t="shared" ref="Y11:Y29" si="4">W11+X11</f>
        <v>1377843</v>
      </c>
    </row>
    <row r="12" spans="1:25" x14ac:dyDescent="0.2">
      <c r="A12" s="314" t="s">
        <v>268</v>
      </c>
      <c r="B12" s="314"/>
      <c r="C12" s="314"/>
      <c r="D12" s="314"/>
      <c r="E12" s="314"/>
      <c r="F12" s="314"/>
      <c r="G12" s="6">
        <v>6</v>
      </c>
      <c r="H12" s="35">
        <v>0</v>
      </c>
      <c r="I12" s="35">
        <v>0</v>
      </c>
      <c r="J12" s="35">
        <v>0</v>
      </c>
      <c r="K12" s="35">
        <v>0</v>
      </c>
      <c r="L12" s="35">
        <v>0</v>
      </c>
      <c r="M12" s="35">
        <v>0</v>
      </c>
      <c r="N12" s="33">
        <v>0</v>
      </c>
      <c r="O12" s="35">
        <v>0</v>
      </c>
      <c r="P12" s="35">
        <v>0</v>
      </c>
      <c r="Q12" s="35">
        <v>0</v>
      </c>
      <c r="R12" s="35">
        <v>0</v>
      </c>
      <c r="S12" s="33">
        <v>0</v>
      </c>
      <c r="T12" s="33">
        <v>3197185</v>
      </c>
      <c r="U12" s="35">
        <v>0</v>
      </c>
      <c r="V12" s="35">
        <v>0</v>
      </c>
      <c r="W12" s="34">
        <f t="shared" si="3"/>
        <v>3197185</v>
      </c>
      <c r="X12" s="33">
        <v>0</v>
      </c>
      <c r="Y12" s="34">
        <f t="shared" si="4"/>
        <v>3197185</v>
      </c>
    </row>
    <row r="13" spans="1:25" ht="26.25" customHeight="1" x14ac:dyDescent="0.2">
      <c r="A13" s="314" t="s">
        <v>269</v>
      </c>
      <c r="B13" s="314"/>
      <c r="C13" s="314"/>
      <c r="D13" s="314"/>
      <c r="E13" s="314"/>
      <c r="F13" s="314"/>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314" t="s">
        <v>417</v>
      </c>
      <c r="B14" s="314"/>
      <c r="C14" s="314"/>
      <c r="D14" s="314"/>
      <c r="E14" s="314"/>
      <c r="F14" s="314"/>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314" t="s">
        <v>270</v>
      </c>
      <c r="B15" s="314"/>
      <c r="C15" s="314"/>
      <c r="D15" s="314"/>
      <c r="E15" s="314"/>
      <c r="F15" s="314"/>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14" t="s">
        <v>271</v>
      </c>
      <c r="B16" s="314"/>
      <c r="C16" s="314"/>
      <c r="D16" s="314"/>
      <c r="E16" s="314"/>
      <c r="F16" s="314"/>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14" t="s">
        <v>272</v>
      </c>
      <c r="B17" s="314"/>
      <c r="C17" s="314"/>
      <c r="D17" s="314"/>
      <c r="E17" s="314"/>
      <c r="F17" s="314"/>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14" t="s">
        <v>273</v>
      </c>
      <c r="B18" s="314"/>
      <c r="C18" s="314"/>
      <c r="D18" s="314"/>
      <c r="E18" s="314"/>
      <c r="F18" s="314"/>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14" t="s">
        <v>274</v>
      </c>
      <c r="B19" s="314"/>
      <c r="C19" s="314"/>
      <c r="D19" s="314"/>
      <c r="E19" s="314"/>
      <c r="F19" s="314"/>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314" t="s">
        <v>275</v>
      </c>
      <c r="B20" s="314"/>
      <c r="C20" s="314"/>
      <c r="D20" s="314"/>
      <c r="E20" s="314"/>
      <c r="F20" s="314"/>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314" t="s">
        <v>418</v>
      </c>
      <c r="B21" s="314"/>
      <c r="C21" s="314"/>
      <c r="D21" s="314"/>
      <c r="E21" s="314"/>
      <c r="F21" s="314"/>
      <c r="G21" s="6">
        <v>15</v>
      </c>
      <c r="H21" s="33">
        <v>-5</v>
      </c>
      <c r="I21" s="33">
        <v>5</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14" t="s">
        <v>419</v>
      </c>
      <c r="B22" s="314"/>
      <c r="C22" s="314"/>
      <c r="D22" s="314"/>
      <c r="E22" s="314"/>
      <c r="F22" s="314"/>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14" t="s">
        <v>420</v>
      </c>
      <c r="B23" s="314"/>
      <c r="C23" s="314"/>
      <c r="D23" s="314"/>
      <c r="E23" s="314"/>
      <c r="F23" s="314"/>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14" t="s">
        <v>276</v>
      </c>
      <c r="B24" s="314"/>
      <c r="C24" s="314"/>
      <c r="D24" s="314"/>
      <c r="E24" s="314"/>
      <c r="F24" s="314"/>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314" t="s">
        <v>421</v>
      </c>
      <c r="B25" s="314"/>
      <c r="C25" s="314"/>
      <c r="D25" s="314"/>
      <c r="E25" s="314"/>
      <c r="F25" s="314"/>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314" t="s">
        <v>429</v>
      </c>
      <c r="B26" s="314"/>
      <c r="C26" s="314"/>
      <c r="D26" s="314"/>
      <c r="E26" s="314"/>
      <c r="F26" s="314"/>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314" t="s">
        <v>422</v>
      </c>
      <c r="B27" s="314"/>
      <c r="C27" s="314"/>
      <c r="D27" s="314"/>
      <c r="E27" s="314"/>
      <c r="F27" s="314"/>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314" t="s">
        <v>423</v>
      </c>
      <c r="B28" s="314"/>
      <c r="C28" s="314"/>
      <c r="D28" s="314"/>
      <c r="E28" s="314"/>
      <c r="F28" s="314"/>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314" t="s">
        <v>424</v>
      </c>
      <c r="B29" s="314"/>
      <c r="C29" s="314"/>
      <c r="D29" s="314"/>
      <c r="E29" s="314"/>
      <c r="F29" s="314"/>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32" t="s">
        <v>425</v>
      </c>
      <c r="B30" s="332"/>
      <c r="C30" s="332"/>
      <c r="D30" s="332"/>
      <c r="E30" s="332"/>
      <c r="F30" s="332"/>
      <c r="G30" s="8">
        <v>24</v>
      </c>
      <c r="H30" s="36">
        <f>SUM(H10:H29)</f>
        <v>13033795</v>
      </c>
      <c r="I30" s="36">
        <f t="shared" ref="I30:Y30" si="5">SUM(I10:I29)</f>
        <v>19783715</v>
      </c>
      <c r="J30" s="36">
        <f t="shared" si="5"/>
        <v>1996835</v>
      </c>
      <c r="K30" s="36">
        <f t="shared" si="5"/>
        <v>0</v>
      </c>
      <c r="L30" s="36">
        <f t="shared" si="5"/>
        <v>0</v>
      </c>
      <c r="M30" s="36">
        <f t="shared" si="5"/>
        <v>0</v>
      </c>
      <c r="N30" s="36">
        <f t="shared" si="5"/>
        <v>-23286001</v>
      </c>
      <c r="O30" s="36">
        <f t="shared" si="5"/>
        <v>0</v>
      </c>
      <c r="P30" s="36">
        <f t="shared" si="5"/>
        <v>0</v>
      </c>
      <c r="Q30" s="36">
        <f t="shared" si="5"/>
        <v>0</v>
      </c>
      <c r="R30" s="36">
        <f t="shared" si="5"/>
        <v>0</v>
      </c>
      <c r="S30" s="36">
        <f t="shared" si="5"/>
        <v>0</v>
      </c>
      <c r="T30" s="36">
        <f t="shared" si="5"/>
        <v>1675450</v>
      </c>
      <c r="U30" s="36">
        <f t="shared" si="5"/>
        <v>18993795</v>
      </c>
      <c r="V30" s="36">
        <f t="shared" si="5"/>
        <v>2268229</v>
      </c>
      <c r="W30" s="36">
        <f t="shared" si="5"/>
        <v>34465818</v>
      </c>
      <c r="X30" s="36">
        <f t="shared" si="5"/>
        <v>28213909</v>
      </c>
      <c r="Y30" s="36">
        <f t="shared" si="5"/>
        <v>62679727</v>
      </c>
    </row>
    <row r="31" spans="1:25" x14ac:dyDescent="0.2">
      <c r="A31" s="333" t="s">
        <v>277</v>
      </c>
      <c r="B31" s="334"/>
      <c r="C31" s="334"/>
      <c r="D31" s="334"/>
      <c r="E31" s="334"/>
      <c r="F31" s="334"/>
      <c r="G31" s="334"/>
      <c r="H31" s="334"/>
      <c r="I31" s="334"/>
      <c r="J31" s="334"/>
      <c r="K31" s="334"/>
      <c r="L31" s="334"/>
      <c r="M31" s="334"/>
      <c r="N31" s="334"/>
      <c r="O31" s="334"/>
      <c r="P31" s="334"/>
      <c r="Q31" s="334"/>
      <c r="R31" s="334"/>
      <c r="S31" s="334"/>
      <c r="T31" s="334"/>
      <c r="U31" s="334"/>
      <c r="V31" s="334"/>
      <c r="W31" s="334"/>
      <c r="X31" s="334"/>
      <c r="Y31" s="334"/>
    </row>
    <row r="32" spans="1:25" ht="36.75" customHeight="1" x14ac:dyDescent="0.2">
      <c r="A32" s="335" t="s">
        <v>278</v>
      </c>
      <c r="B32" s="335"/>
      <c r="C32" s="335"/>
      <c r="D32" s="335"/>
      <c r="E32" s="335"/>
      <c r="F32" s="33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3197185</v>
      </c>
      <c r="U32" s="34">
        <f t="shared" si="6"/>
        <v>0</v>
      </c>
      <c r="V32" s="34">
        <f t="shared" si="6"/>
        <v>0</v>
      </c>
      <c r="W32" s="34">
        <f t="shared" si="6"/>
        <v>3197185</v>
      </c>
      <c r="X32" s="34">
        <f t="shared" si="6"/>
        <v>0</v>
      </c>
      <c r="Y32" s="34">
        <f t="shared" si="6"/>
        <v>3197185</v>
      </c>
    </row>
    <row r="33" spans="1:25" ht="31.5" customHeight="1" x14ac:dyDescent="0.2">
      <c r="A33" s="335" t="s">
        <v>426</v>
      </c>
      <c r="B33" s="335"/>
      <c r="C33" s="335"/>
      <c r="D33" s="335"/>
      <c r="E33" s="335"/>
      <c r="F33" s="33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3197185</v>
      </c>
      <c r="U33" s="34">
        <f t="shared" si="8"/>
        <v>0</v>
      </c>
      <c r="V33" s="34">
        <f t="shared" si="8"/>
        <v>2268229</v>
      </c>
      <c r="W33" s="34">
        <f t="shared" si="8"/>
        <v>5465414</v>
      </c>
      <c r="X33" s="34">
        <f t="shared" si="8"/>
        <v>-890386</v>
      </c>
      <c r="Y33" s="34">
        <f t="shared" si="8"/>
        <v>4575028</v>
      </c>
    </row>
    <row r="34" spans="1:25" ht="30.75" customHeight="1" x14ac:dyDescent="0.2">
      <c r="A34" s="336" t="s">
        <v>427</v>
      </c>
      <c r="B34" s="336"/>
      <c r="C34" s="336"/>
      <c r="D34" s="336"/>
      <c r="E34" s="336"/>
      <c r="F34" s="336"/>
      <c r="G34" s="8">
        <v>27</v>
      </c>
      <c r="H34" s="36">
        <f>SUM(H21:H29)</f>
        <v>-5</v>
      </c>
      <c r="I34" s="36">
        <f t="shared" ref="I34:Y34" si="10">SUM(I21:I29)</f>
        <v>5</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333" t="s">
        <v>279</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row>
    <row r="36" spans="1:25" ht="12.75" customHeight="1" x14ac:dyDescent="0.2">
      <c r="A36" s="331" t="s">
        <v>300</v>
      </c>
      <c r="B36" s="331"/>
      <c r="C36" s="331"/>
      <c r="D36" s="331"/>
      <c r="E36" s="331"/>
      <c r="F36" s="331"/>
      <c r="G36" s="6">
        <v>28</v>
      </c>
      <c r="H36" s="33">
        <v>15640099</v>
      </c>
      <c r="I36" s="33">
        <v>65068457</v>
      </c>
      <c r="J36" s="33">
        <v>2404708</v>
      </c>
      <c r="K36" s="33">
        <v>0</v>
      </c>
      <c r="L36" s="33">
        <v>0</v>
      </c>
      <c r="M36" s="33">
        <v>0</v>
      </c>
      <c r="N36" s="33">
        <v>-43107403</v>
      </c>
      <c r="O36" s="33">
        <v>0</v>
      </c>
      <c r="P36" s="33">
        <v>0</v>
      </c>
      <c r="Q36" s="33">
        <v>0</v>
      </c>
      <c r="R36" s="33">
        <v>0</v>
      </c>
      <c r="S36" s="33">
        <v>0</v>
      </c>
      <c r="T36" s="33">
        <v>-334887</v>
      </c>
      <c r="U36" s="33">
        <v>20631585</v>
      </c>
      <c r="V36" s="33">
        <v>0</v>
      </c>
      <c r="W36" s="37">
        <f>H36+I36+J36+K36-L36+M36+N36+O36+P36+Q36+R36+U36+V36+S36+T36</f>
        <v>60302559</v>
      </c>
      <c r="X36" s="33">
        <v>94648549</v>
      </c>
      <c r="Y36" s="37">
        <f t="shared" ref="Y36:Y38" si="12">W36+X36</f>
        <v>154951108</v>
      </c>
    </row>
    <row r="37" spans="1:25" ht="12.75" customHeight="1" x14ac:dyDescent="0.2">
      <c r="A37" s="314" t="s">
        <v>265</v>
      </c>
      <c r="B37" s="314"/>
      <c r="C37" s="314"/>
      <c r="D37" s="314"/>
      <c r="E37" s="314"/>
      <c r="F37" s="314"/>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314" t="s">
        <v>266</v>
      </c>
      <c r="B38" s="314"/>
      <c r="C38" s="314"/>
      <c r="D38" s="314"/>
      <c r="E38" s="314"/>
      <c r="F38" s="314"/>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15" t="s">
        <v>428</v>
      </c>
      <c r="B39" s="315"/>
      <c r="C39" s="315"/>
      <c r="D39" s="315"/>
      <c r="E39" s="315"/>
      <c r="F39" s="315"/>
      <c r="G39" s="7">
        <v>31</v>
      </c>
      <c r="H39" s="34">
        <f>H36+H37+H38</f>
        <v>15640099</v>
      </c>
      <c r="I39" s="34">
        <f t="shared" ref="I39:Y39" si="14">I36+I37+I38</f>
        <v>65068457</v>
      </c>
      <c r="J39" s="34">
        <f t="shared" si="14"/>
        <v>2404708</v>
      </c>
      <c r="K39" s="34">
        <f t="shared" si="14"/>
        <v>0</v>
      </c>
      <c r="L39" s="34">
        <f t="shared" si="14"/>
        <v>0</v>
      </c>
      <c r="M39" s="34">
        <f t="shared" si="14"/>
        <v>0</v>
      </c>
      <c r="N39" s="34">
        <f t="shared" si="14"/>
        <v>-43107403</v>
      </c>
      <c r="O39" s="34">
        <f t="shared" si="14"/>
        <v>0</v>
      </c>
      <c r="P39" s="34">
        <f t="shared" si="14"/>
        <v>0</v>
      </c>
      <c r="Q39" s="34">
        <f t="shared" si="14"/>
        <v>0</v>
      </c>
      <c r="R39" s="34">
        <f t="shared" si="14"/>
        <v>0</v>
      </c>
      <c r="S39" s="34">
        <f t="shared" si="14"/>
        <v>0</v>
      </c>
      <c r="T39" s="34">
        <f t="shared" si="14"/>
        <v>-334887</v>
      </c>
      <c r="U39" s="34">
        <f t="shared" si="14"/>
        <v>20631585</v>
      </c>
      <c r="V39" s="34">
        <f t="shared" si="14"/>
        <v>0</v>
      </c>
      <c r="W39" s="34">
        <f t="shared" si="14"/>
        <v>60302559</v>
      </c>
      <c r="X39" s="34">
        <f t="shared" si="14"/>
        <v>94648549</v>
      </c>
      <c r="Y39" s="34">
        <f t="shared" si="14"/>
        <v>154951108</v>
      </c>
    </row>
    <row r="40" spans="1:25" ht="12.75" customHeight="1" x14ac:dyDescent="0.2">
      <c r="A40" s="314" t="s">
        <v>267</v>
      </c>
      <c r="B40" s="314"/>
      <c r="C40" s="314"/>
      <c r="D40" s="314"/>
      <c r="E40" s="314"/>
      <c r="F40" s="314"/>
      <c r="G40" s="6">
        <v>32</v>
      </c>
      <c r="H40" s="35">
        <v>0</v>
      </c>
      <c r="I40" s="35">
        <v>0</v>
      </c>
      <c r="J40" s="35">
        <v>0</v>
      </c>
      <c r="K40" s="35">
        <v>0</v>
      </c>
      <c r="L40" s="35">
        <v>0</v>
      </c>
      <c r="M40" s="35">
        <v>0</v>
      </c>
      <c r="N40" s="35">
        <v>0</v>
      </c>
      <c r="O40" s="35">
        <v>0</v>
      </c>
      <c r="P40" s="35">
        <v>0</v>
      </c>
      <c r="Q40" s="35">
        <v>0</v>
      </c>
      <c r="R40" s="35">
        <v>0</v>
      </c>
      <c r="S40" s="33">
        <v>0</v>
      </c>
      <c r="T40" s="33">
        <v>0</v>
      </c>
      <c r="U40" s="35">
        <v>0</v>
      </c>
      <c r="V40" s="33">
        <v>2994382</v>
      </c>
      <c r="W40" s="37">
        <f t="shared" ref="W40:W58" si="15">H40+I40+J40+K40-L40+M40+N40+O40+P40+Q40+R40+U40+V40+S40+T40</f>
        <v>2994382</v>
      </c>
      <c r="X40" s="33">
        <v>-2178514</v>
      </c>
      <c r="Y40" s="37">
        <f t="shared" ref="Y40:Y58" si="16">W40+X40</f>
        <v>815868</v>
      </c>
    </row>
    <row r="41" spans="1:25" ht="12.75" customHeight="1" x14ac:dyDescent="0.2">
      <c r="A41" s="314" t="s">
        <v>268</v>
      </c>
      <c r="B41" s="314"/>
      <c r="C41" s="314"/>
      <c r="D41" s="314"/>
      <c r="E41" s="314"/>
      <c r="F41" s="314"/>
      <c r="G41" s="6">
        <v>33</v>
      </c>
      <c r="H41" s="35">
        <v>0</v>
      </c>
      <c r="I41" s="35">
        <v>0</v>
      </c>
      <c r="J41" s="35">
        <v>0</v>
      </c>
      <c r="K41" s="35">
        <v>0</v>
      </c>
      <c r="L41" s="35">
        <v>0</v>
      </c>
      <c r="M41" s="35">
        <v>0</v>
      </c>
      <c r="N41" s="33">
        <v>0</v>
      </c>
      <c r="O41" s="35">
        <v>0</v>
      </c>
      <c r="P41" s="35">
        <v>0</v>
      </c>
      <c r="Q41" s="35">
        <v>0</v>
      </c>
      <c r="R41" s="35">
        <v>0</v>
      </c>
      <c r="S41" s="33">
        <v>0</v>
      </c>
      <c r="T41" s="33">
        <v>156772</v>
      </c>
      <c r="U41" s="35">
        <v>0</v>
      </c>
      <c r="V41" s="35">
        <v>0</v>
      </c>
      <c r="W41" s="37">
        <f t="shared" si="15"/>
        <v>156772</v>
      </c>
      <c r="X41" s="33">
        <v>0</v>
      </c>
      <c r="Y41" s="37">
        <f t="shared" si="16"/>
        <v>156772</v>
      </c>
    </row>
    <row r="42" spans="1:25" ht="27" customHeight="1" x14ac:dyDescent="0.2">
      <c r="A42" s="314" t="s">
        <v>280</v>
      </c>
      <c r="B42" s="314"/>
      <c r="C42" s="314"/>
      <c r="D42" s="314"/>
      <c r="E42" s="314"/>
      <c r="F42" s="314"/>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14" t="s">
        <v>417</v>
      </c>
      <c r="B43" s="314"/>
      <c r="C43" s="314"/>
      <c r="D43" s="314"/>
      <c r="E43" s="314"/>
      <c r="F43" s="314"/>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314" t="s">
        <v>270</v>
      </c>
      <c r="B44" s="314"/>
      <c r="C44" s="314"/>
      <c r="D44" s="314"/>
      <c r="E44" s="314"/>
      <c r="F44" s="314"/>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14" t="s">
        <v>271</v>
      </c>
      <c r="B45" s="314"/>
      <c r="C45" s="314"/>
      <c r="D45" s="314"/>
      <c r="E45" s="314"/>
      <c r="F45" s="314"/>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14" t="s">
        <v>281</v>
      </c>
      <c r="B46" s="314"/>
      <c r="C46" s="314"/>
      <c r="D46" s="314"/>
      <c r="E46" s="314"/>
      <c r="F46" s="314"/>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314" t="s">
        <v>273</v>
      </c>
      <c r="B47" s="314"/>
      <c r="C47" s="314"/>
      <c r="D47" s="314"/>
      <c r="E47" s="314"/>
      <c r="F47" s="314"/>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314" t="s">
        <v>274</v>
      </c>
      <c r="B48" s="314"/>
      <c r="C48" s="314"/>
      <c r="D48" s="314"/>
      <c r="E48" s="314"/>
      <c r="F48" s="314"/>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314" t="s">
        <v>275</v>
      </c>
      <c r="B49" s="314"/>
      <c r="C49" s="314"/>
      <c r="D49" s="314"/>
      <c r="E49" s="314"/>
      <c r="F49" s="314"/>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314" t="s">
        <v>418</v>
      </c>
      <c r="B50" s="314"/>
      <c r="C50" s="314"/>
      <c r="D50" s="314"/>
      <c r="E50" s="314"/>
      <c r="F50" s="314"/>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314" t="s">
        <v>419</v>
      </c>
      <c r="B51" s="314"/>
      <c r="C51" s="314"/>
      <c r="D51" s="314"/>
      <c r="E51" s="314"/>
      <c r="F51" s="314"/>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14" t="s">
        <v>420</v>
      </c>
      <c r="B52" s="314"/>
      <c r="C52" s="314"/>
      <c r="D52" s="314"/>
      <c r="E52" s="314"/>
      <c r="F52" s="314"/>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314" t="s">
        <v>276</v>
      </c>
      <c r="B53" s="314"/>
      <c r="C53" s="314"/>
      <c r="D53" s="314"/>
      <c r="E53" s="314"/>
      <c r="F53" s="314"/>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314" t="s">
        <v>421</v>
      </c>
      <c r="B54" s="314"/>
      <c r="C54" s="314"/>
      <c r="D54" s="314"/>
      <c r="E54" s="314"/>
      <c r="F54" s="314"/>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314" t="s">
        <v>429</v>
      </c>
      <c r="B55" s="314"/>
      <c r="C55" s="314"/>
      <c r="D55" s="314"/>
      <c r="E55" s="314"/>
      <c r="F55" s="314"/>
      <c r="G55" s="6">
        <v>47</v>
      </c>
      <c r="H55" s="33">
        <v>0</v>
      </c>
      <c r="I55" s="33">
        <v>0</v>
      </c>
      <c r="J55" s="33">
        <v>0</v>
      </c>
      <c r="K55" s="33">
        <v>0</v>
      </c>
      <c r="L55" s="33">
        <v>9451</v>
      </c>
      <c r="M55" s="33">
        <v>0</v>
      </c>
      <c r="N55" s="33">
        <v>0</v>
      </c>
      <c r="O55" s="33">
        <v>0</v>
      </c>
      <c r="P55" s="33">
        <v>0</v>
      </c>
      <c r="Q55" s="33">
        <v>0</v>
      </c>
      <c r="R55" s="33">
        <v>0</v>
      </c>
      <c r="S55" s="33">
        <v>0</v>
      </c>
      <c r="T55" s="33">
        <v>0</v>
      </c>
      <c r="U55" s="33">
        <v>0</v>
      </c>
      <c r="V55" s="33">
        <v>0</v>
      </c>
      <c r="W55" s="37">
        <f t="shared" si="15"/>
        <v>-9451</v>
      </c>
      <c r="X55" s="33">
        <v>0</v>
      </c>
      <c r="Y55" s="37">
        <f t="shared" si="16"/>
        <v>-9451</v>
      </c>
    </row>
    <row r="56" spans="1:25" ht="12.75" customHeight="1" x14ac:dyDescent="0.2">
      <c r="A56" s="314" t="s">
        <v>422</v>
      </c>
      <c r="B56" s="314"/>
      <c r="C56" s="314"/>
      <c r="D56" s="314"/>
      <c r="E56" s="314"/>
      <c r="F56" s="314"/>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314" t="s">
        <v>430</v>
      </c>
      <c r="B57" s="314"/>
      <c r="C57" s="314"/>
      <c r="D57" s="314"/>
      <c r="E57" s="314"/>
      <c r="F57" s="314"/>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314" t="s">
        <v>424</v>
      </c>
      <c r="B58" s="314"/>
      <c r="C58" s="314"/>
      <c r="D58" s="314"/>
      <c r="E58" s="314"/>
      <c r="F58" s="314"/>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32" t="s">
        <v>431</v>
      </c>
      <c r="B59" s="332"/>
      <c r="C59" s="332"/>
      <c r="D59" s="332"/>
      <c r="E59" s="332"/>
      <c r="F59" s="332"/>
      <c r="G59" s="8">
        <v>51</v>
      </c>
      <c r="H59" s="36">
        <f>SUM(H39:H58)</f>
        <v>15640099</v>
      </c>
      <c r="I59" s="36">
        <f t="shared" ref="I59:Y59" si="17">SUM(I39:I58)</f>
        <v>65068457</v>
      </c>
      <c r="J59" s="36">
        <f t="shared" si="17"/>
        <v>2404708</v>
      </c>
      <c r="K59" s="36">
        <f t="shared" si="17"/>
        <v>0</v>
      </c>
      <c r="L59" s="36">
        <f t="shared" si="17"/>
        <v>9451</v>
      </c>
      <c r="M59" s="36">
        <f t="shared" si="17"/>
        <v>0</v>
      </c>
      <c r="N59" s="36">
        <f t="shared" si="17"/>
        <v>-43107403</v>
      </c>
      <c r="O59" s="36">
        <f t="shared" si="17"/>
        <v>0</v>
      </c>
      <c r="P59" s="36">
        <f t="shared" si="17"/>
        <v>0</v>
      </c>
      <c r="Q59" s="36">
        <f t="shared" si="17"/>
        <v>0</v>
      </c>
      <c r="R59" s="36">
        <f t="shared" si="17"/>
        <v>0</v>
      </c>
      <c r="S59" s="36">
        <f t="shared" si="17"/>
        <v>0</v>
      </c>
      <c r="T59" s="36">
        <f t="shared" si="17"/>
        <v>-178115</v>
      </c>
      <c r="U59" s="36">
        <f t="shared" si="17"/>
        <v>20631585</v>
      </c>
      <c r="V59" s="36">
        <f t="shared" si="17"/>
        <v>2994382</v>
      </c>
      <c r="W59" s="36">
        <f t="shared" si="17"/>
        <v>63444262</v>
      </c>
      <c r="X59" s="36">
        <f t="shared" si="17"/>
        <v>92470035</v>
      </c>
      <c r="Y59" s="36">
        <f t="shared" si="17"/>
        <v>155914297</v>
      </c>
    </row>
    <row r="60" spans="1:25" x14ac:dyDescent="0.2">
      <c r="A60" s="333" t="s">
        <v>277</v>
      </c>
      <c r="B60" s="334"/>
      <c r="C60" s="334"/>
      <c r="D60" s="334"/>
      <c r="E60" s="334"/>
      <c r="F60" s="334"/>
      <c r="G60" s="334"/>
      <c r="H60" s="334"/>
      <c r="I60" s="334"/>
      <c r="J60" s="334"/>
      <c r="K60" s="334"/>
      <c r="L60" s="334"/>
      <c r="M60" s="334"/>
      <c r="N60" s="334"/>
      <c r="O60" s="334"/>
      <c r="P60" s="334"/>
      <c r="Q60" s="334"/>
      <c r="R60" s="334"/>
      <c r="S60" s="334"/>
      <c r="T60" s="334"/>
      <c r="U60" s="334"/>
      <c r="V60" s="334"/>
      <c r="W60" s="334"/>
      <c r="X60" s="334"/>
      <c r="Y60" s="334"/>
    </row>
    <row r="61" spans="1:25" ht="31.5" customHeight="1" x14ac:dyDescent="0.2">
      <c r="A61" s="335" t="s">
        <v>432</v>
      </c>
      <c r="B61" s="335"/>
      <c r="C61" s="335"/>
      <c r="D61" s="335"/>
      <c r="E61" s="335"/>
      <c r="F61" s="33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156772</v>
      </c>
      <c r="U61" s="37">
        <f t="shared" si="18"/>
        <v>0</v>
      </c>
      <c r="V61" s="37">
        <f t="shared" si="18"/>
        <v>0</v>
      </c>
      <c r="W61" s="37">
        <f t="shared" si="18"/>
        <v>156772</v>
      </c>
      <c r="X61" s="37">
        <f t="shared" si="18"/>
        <v>0</v>
      </c>
      <c r="Y61" s="37">
        <f t="shared" si="18"/>
        <v>156772</v>
      </c>
    </row>
    <row r="62" spans="1:25" ht="27.75" customHeight="1" x14ac:dyDescent="0.2">
      <c r="A62" s="335" t="s">
        <v>433</v>
      </c>
      <c r="B62" s="335"/>
      <c r="C62" s="335"/>
      <c r="D62" s="335"/>
      <c r="E62" s="335"/>
      <c r="F62" s="33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156772</v>
      </c>
      <c r="U62" s="37">
        <f t="shared" si="20"/>
        <v>0</v>
      </c>
      <c r="V62" s="37">
        <f t="shared" si="20"/>
        <v>2994382</v>
      </c>
      <c r="W62" s="37">
        <f t="shared" si="20"/>
        <v>3151154</v>
      </c>
      <c r="X62" s="37">
        <f t="shared" si="20"/>
        <v>-2178514</v>
      </c>
      <c r="Y62" s="37">
        <f t="shared" si="20"/>
        <v>972640</v>
      </c>
    </row>
    <row r="63" spans="1:25" ht="29.25" customHeight="1" x14ac:dyDescent="0.2">
      <c r="A63" s="336" t="s">
        <v>434</v>
      </c>
      <c r="B63" s="336"/>
      <c r="C63" s="336"/>
      <c r="D63" s="336"/>
      <c r="E63" s="336"/>
      <c r="F63" s="336"/>
      <c r="G63" s="8">
        <v>54</v>
      </c>
      <c r="H63" s="38">
        <f>SUM(H50:H58)</f>
        <v>0</v>
      </c>
      <c r="I63" s="38">
        <f t="shared" ref="I63:Y63" si="22">SUM(I50:I58)</f>
        <v>0</v>
      </c>
      <c r="J63" s="38">
        <f t="shared" si="22"/>
        <v>0</v>
      </c>
      <c r="K63" s="38">
        <f t="shared" si="22"/>
        <v>0</v>
      </c>
      <c r="L63" s="38">
        <f t="shared" si="22"/>
        <v>9451</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-9451</v>
      </c>
      <c r="X63" s="38">
        <f t="shared" si="22"/>
        <v>0</v>
      </c>
      <c r="Y63" s="38">
        <f t="shared" si="22"/>
        <v>-9451</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oddHeader>&amp;L&amp;"Calibri"&amp;10&amp;KFF0000 This document / e-mail is 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zoomScale="70" zoomScaleNormal="70" workbookViewId="0">
      <selection activeCell="V38" sqref="V38"/>
    </sheetView>
  </sheetViews>
  <sheetFormatPr defaultRowHeight="12.75" x14ac:dyDescent="0.2"/>
  <cols>
    <col min="9" max="9" width="95" customWidth="1"/>
  </cols>
  <sheetData>
    <row r="1" spans="1:9" ht="13.35" customHeight="1" x14ac:dyDescent="0.2">
      <c r="A1" s="338" t="s">
        <v>645</v>
      </c>
      <c r="B1" s="339"/>
      <c r="C1" s="339"/>
      <c r="D1" s="339"/>
      <c r="E1" s="339"/>
      <c r="F1" s="339"/>
      <c r="G1" s="339"/>
      <c r="H1" s="339"/>
      <c r="I1" s="339"/>
    </row>
    <row r="2" spans="1:9" x14ac:dyDescent="0.2">
      <c r="A2" s="339"/>
      <c r="B2" s="339"/>
      <c r="C2" s="339"/>
      <c r="D2" s="339"/>
      <c r="E2" s="339"/>
      <c r="F2" s="339"/>
      <c r="G2" s="339"/>
      <c r="H2" s="339"/>
      <c r="I2" s="339"/>
    </row>
    <row r="3" spans="1:9" x14ac:dyDescent="0.2">
      <c r="A3" s="339"/>
      <c r="B3" s="339"/>
      <c r="C3" s="339"/>
      <c r="D3" s="339"/>
      <c r="E3" s="339"/>
      <c r="F3" s="339"/>
      <c r="G3" s="339"/>
      <c r="H3" s="339"/>
      <c r="I3" s="339"/>
    </row>
    <row r="4" spans="1:9" x14ac:dyDescent="0.2">
      <c r="A4" s="339"/>
      <c r="B4" s="339"/>
      <c r="C4" s="339"/>
      <c r="D4" s="339"/>
      <c r="E4" s="339"/>
      <c r="F4" s="339"/>
      <c r="G4" s="339"/>
      <c r="H4" s="339"/>
      <c r="I4" s="339"/>
    </row>
    <row r="5" spans="1:9" x14ac:dyDescent="0.2">
      <c r="A5" s="339"/>
      <c r="B5" s="339"/>
      <c r="C5" s="339"/>
      <c r="D5" s="339"/>
      <c r="E5" s="339"/>
      <c r="F5" s="339"/>
      <c r="G5" s="339"/>
      <c r="H5" s="339"/>
      <c r="I5" s="339"/>
    </row>
    <row r="6" spans="1:9" x14ac:dyDescent="0.2">
      <c r="A6" s="339"/>
      <c r="B6" s="339"/>
      <c r="C6" s="339"/>
      <c r="D6" s="339"/>
      <c r="E6" s="339"/>
      <c r="F6" s="339"/>
      <c r="G6" s="339"/>
      <c r="H6" s="339"/>
      <c r="I6" s="339"/>
    </row>
    <row r="7" spans="1:9" x14ac:dyDescent="0.2">
      <c r="A7" s="339"/>
      <c r="B7" s="339"/>
      <c r="C7" s="339"/>
      <c r="D7" s="339"/>
      <c r="E7" s="339"/>
      <c r="F7" s="339"/>
      <c r="G7" s="339"/>
      <c r="H7" s="339"/>
      <c r="I7" s="339"/>
    </row>
    <row r="8" spans="1:9" x14ac:dyDescent="0.2">
      <c r="A8" s="339"/>
      <c r="B8" s="339"/>
      <c r="C8" s="339"/>
      <c r="D8" s="339"/>
      <c r="E8" s="339"/>
      <c r="F8" s="339"/>
      <c r="G8" s="339"/>
      <c r="H8" s="339"/>
      <c r="I8" s="339"/>
    </row>
    <row r="9" spans="1:9" x14ac:dyDescent="0.2">
      <c r="A9" s="339"/>
      <c r="B9" s="339"/>
      <c r="C9" s="339"/>
      <c r="D9" s="339"/>
      <c r="E9" s="339"/>
      <c r="F9" s="339"/>
      <c r="G9" s="339"/>
      <c r="H9" s="339"/>
      <c r="I9" s="339"/>
    </row>
    <row r="10" spans="1:9" x14ac:dyDescent="0.2">
      <c r="A10" s="339"/>
      <c r="B10" s="339"/>
      <c r="C10" s="339"/>
      <c r="D10" s="339"/>
      <c r="E10" s="339"/>
      <c r="F10" s="339"/>
      <c r="G10" s="339"/>
      <c r="H10" s="339"/>
      <c r="I10" s="339"/>
    </row>
    <row r="11" spans="1:9" x14ac:dyDescent="0.2">
      <c r="A11" s="339"/>
      <c r="B11" s="339"/>
      <c r="C11" s="339"/>
      <c r="D11" s="339"/>
      <c r="E11" s="339"/>
      <c r="F11" s="339"/>
      <c r="G11" s="339"/>
      <c r="H11" s="339"/>
      <c r="I11" s="339"/>
    </row>
    <row r="12" spans="1:9" x14ac:dyDescent="0.2">
      <c r="A12" s="339"/>
      <c r="B12" s="339"/>
      <c r="C12" s="339"/>
      <c r="D12" s="339"/>
      <c r="E12" s="339"/>
      <c r="F12" s="339"/>
      <c r="G12" s="339"/>
      <c r="H12" s="339"/>
      <c r="I12" s="339"/>
    </row>
    <row r="13" spans="1:9" x14ac:dyDescent="0.2">
      <c r="A13" s="339"/>
      <c r="B13" s="339"/>
      <c r="C13" s="339"/>
      <c r="D13" s="339"/>
      <c r="E13" s="339"/>
      <c r="F13" s="339"/>
      <c r="G13" s="339"/>
      <c r="H13" s="339"/>
      <c r="I13" s="339"/>
    </row>
    <row r="14" spans="1:9" x14ac:dyDescent="0.2">
      <c r="A14" s="339"/>
      <c r="B14" s="339"/>
      <c r="C14" s="339"/>
      <c r="D14" s="339"/>
      <c r="E14" s="339"/>
      <c r="F14" s="339"/>
      <c r="G14" s="339"/>
      <c r="H14" s="339"/>
      <c r="I14" s="339"/>
    </row>
    <row r="15" spans="1:9" x14ac:dyDescent="0.2">
      <c r="A15" s="339"/>
      <c r="B15" s="339"/>
      <c r="C15" s="339"/>
      <c r="D15" s="339"/>
      <c r="E15" s="339"/>
      <c r="F15" s="339"/>
      <c r="G15" s="339"/>
      <c r="H15" s="339"/>
      <c r="I15" s="339"/>
    </row>
    <row r="16" spans="1:9" x14ac:dyDescent="0.2">
      <c r="A16" s="339"/>
      <c r="B16" s="339"/>
      <c r="C16" s="339"/>
      <c r="D16" s="339"/>
      <c r="E16" s="339"/>
      <c r="F16" s="339"/>
      <c r="G16" s="339"/>
      <c r="H16" s="339"/>
      <c r="I16" s="339"/>
    </row>
    <row r="17" spans="1:9" x14ac:dyDescent="0.2">
      <c r="A17" s="339"/>
      <c r="B17" s="339"/>
      <c r="C17" s="339"/>
      <c r="D17" s="339"/>
      <c r="E17" s="339"/>
      <c r="F17" s="339"/>
      <c r="G17" s="339"/>
      <c r="H17" s="339"/>
      <c r="I17" s="339"/>
    </row>
    <row r="18" spans="1:9" x14ac:dyDescent="0.2">
      <c r="A18" s="339"/>
      <c r="B18" s="339"/>
      <c r="C18" s="339"/>
      <c r="D18" s="339"/>
      <c r="E18" s="339"/>
      <c r="F18" s="339"/>
      <c r="G18" s="339"/>
      <c r="H18" s="339"/>
      <c r="I18" s="339"/>
    </row>
    <row r="19" spans="1:9" x14ac:dyDescent="0.2">
      <c r="A19" s="339"/>
      <c r="B19" s="339"/>
      <c r="C19" s="339"/>
      <c r="D19" s="339"/>
      <c r="E19" s="339"/>
      <c r="F19" s="339"/>
      <c r="G19" s="339"/>
      <c r="H19" s="339"/>
      <c r="I19" s="339"/>
    </row>
    <row r="20" spans="1:9" x14ac:dyDescent="0.2">
      <c r="A20" s="339"/>
      <c r="B20" s="339"/>
      <c r="C20" s="339"/>
      <c r="D20" s="339"/>
      <c r="E20" s="339"/>
      <c r="F20" s="339"/>
      <c r="G20" s="339"/>
      <c r="H20" s="339"/>
      <c r="I20" s="339"/>
    </row>
    <row r="21" spans="1:9" x14ac:dyDescent="0.2">
      <c r="A21" s="339"/>
      <c r="B21" s="339"/>
      <c r="C21" s="339"/>
      <c r="D21" s="339"/>
      <c r="E21" s="339"/>
      <c r="F21" s="339"/>
      <c r="G21" s="339"/>
      <c r="H21" s="339"/>
      <c r="I21" s="339"/>
    </row>
    <row r="22" spans="1:9" x14ac:dyDescent="0.2">
      <c r="A22" s="339"/>
      <c r="B22" s="339"/>
      <c r="C22" s="339"/>
      <c r="D22" s="339"/>
      <c r="E22" s="339"/>
      <c r="F22" s="339"/>
      <c r="G22" s="339"/>
      <c r="H22" s="339"/>
      <c r="I22" s="339"/>
    </row>
    <row r="23" spans="1:9" x14ac:dyDescent="0.2">
      <c r="A23" s="339"/>
      <c r="B23" s="339"/>
      <c r="C23" s="339"/>
      <c r="D23" s="339"/>
      <c r="E23" s="339"/>
      <c r="F23" s="339"/>
      <c r="G23" s="339"/>
      <c r="H23" s="339"/>
      <c r="I23" s="339"/>
    </row>
    <row r="24" spans="1:9" x14ac:dyDescent="0.2">
      <c r="A24" s="339"/>
      <c r="B24" s="339"/>
      <c r="C24" s="339"/>
      <c r="D24" s="339"/>
      <c r="E24" s="339"/>
      <c r="F24" s="339"/>
      <c r="G24" s="339"/>
      <c r="H24" s="339"/>
      <c r="I24" s="339"/>
    </row>
    <row r="25" spans="1:9" x14ac:dyDescent="0.2">
      <c r="A25" s="339"/>
      <c r="B25" s="339"/>
      <c r="C25" s="339"/>
      <c r="D25" s="339"/>
      <c r="E25" s="339"/>
      <c r="F25" s="339"/>
      <c r="G25" s="339"/>
      <c r="H25" s="339"/>
      <c r="I25" s="339"/>
    </row>
    <row r="26" spans="1:9" x14ac:dyDescent="0.2">
      <c r="A26" s="339"/>
      <c r="B26" s="339"/>
      <c r="C26" s="339"/>
      <c r="D26" s="339"/>
      <c r="E26" s="339"/>
      <c r="F26" s="339"/>
      <c r="G26" s="339"/>
      <c r="H26" s="339"/>
      <c r="I26" s="339"/>
    </row>
    <row r="27" spans="1:9" x14ac:dyDescent="0.2">
      <c r="A27" s="339"/>
      <c r="B27" s="339"/>
      <c r="C27" s="339"/>
      <c r="D27" s="339"/>
      <c r="E27" s="339"/>
      <c r="F27" s="339"/>
      <c r="G27" s="339"/>
      <c r="H27" s="339"/>
      <c r="I27" s="339"/>
    </row>
    <row r="28" spans="1:9" x14ac:dyDescent="0.2">
      <c r="A28" s="339"/>
      <c r="B28" s="339"/>
      <c r="C28" s="339"/>
      <c r="D28" s="339"/>
      <c r="E28" s="339"/>
      <c r="F28" s="339"/>
      <c r="G28" s="339"/>
      <c r="H28" s="339"/>
      <c r="I28" s="339"/>
    </row>
    <row r="29" spans="1:9" x14ac:dyDescent="0.2">
      <c r="A29" s="339"/>
      <c r="B29" s="339"/>
      <c r="C29" s="339"/>
      <c r="D29" s="339"/>
      <c r="E29" s="339"/>
      <c r="F29" s="339"/>
      <c r="G29" s="339"/>
      <c r="H29" s="339"/>
      <c r="I29" s="339"/>
    </row>
    <row r="30" spans="1:9" x14ac:dyDescent="0.2">
      <c r="A30" s="339"/>
      <c r="B30" s="339"/>
      <c r="C30" s="339"/>
      <c r="D30" s="339"/>
      <c r="E30" s="339"/>
      <c r="F30" s="339"/>
      <c r="G30" s="339"/>
      <c r="H30" s="339"/>
      <c r="I30" s="339"/>
    </row>
    <row r="31" spans="1:9" x14ac:dyDescent="0.2">
      <c r="A31" s="339"/>
      <c r="B31" s="339"/>
      <c r="C31" s="339"/>
      <c r="D31" s="339"/>
      <c r="E31" s="339"/>
      <c r="F31" s="339"/>
      <c r="G31" s="339"/>
      <c r="H31" s="339"/>
      <c r="I31" s="339"/>
    </row>
    <row r="32" spans="1:9" x14ac:dyDescent="0.2">
      <c r="A32" s="339"/>
      <c r="B32" s="339"/>
      <c r="C32" s="339"/>
      <c r="D32" s="339"/>
      <c r="E32" s="339"/>
      <c r="F32" s="339"/>
      <c r="G32" s="339"/>
      <c r="H32" s="339"/>
      <c r="I32" s="339"/>
    </row>
    <row r="33" spans="1:9" x14ac:dyDescent="0.2">
      <c r="A33" s="339"/>
      <c r="B33" s="339"/>
      <c r="C33" s="339"/>
      <c r="D33" s="339"/>
      <c r="E33" s="339"/>
      <c r="F33" s="339"/>
      <c r="G33" s="339"/>
      <c r="H33" s="339"/>
      <c r="I33" s="339"/>
    </row>
    <row r="34" spans="1:9" x14ac:dyDescent="0.2">
      <c r="A34" s="339"/>
      <c r="B34" s="339"/>
      <c r="C34" s="339"/>
      <c r="D34" s="339"/>
      <c r="E34" s="339"/>
      <c r="F34" s="339"/>
      <c r="G34" s="339"/>
      <c r="H34" s="339"/>
      <c r="I34" s="339"/>
    </row>
    <row r="35" spans="1:9" x14ac:dyDescent="0.2">
      <c r="A35" s="339"/>
      <c r="B35" s="339"/>
      <c r="C35" s="339"/>
      <c r="D35" s="339"/>
      <c r="E35" s="339"/>
      <c r="F35" s="339"/>
      <c r="G35" s="339"/>
      <c r="H35" s="339"/>
      <c r="I35" s="339"/>
    </row>
    <row r="36" spans="1:9" x14ac:dyDescent="0.2">
      <c r="A36" s="339"/>
      <c r="B36" s="339"/>
      <c r="C36" s="339"/>
      <c r="D36" s="339"/>
      <c r="E36" s="339"/>
      <c r="F36" s="339"/>
      <c r="G36" s="339"/>
      <c r="H36" s="339"/>
      <c r="I36" s="339"/>
    </row>
    <row r="37" spans="1:9" x14ac:dyDescent="0.2">
      <c r="A37" s="339"/>
      <c r="B37" s="339"/>
      <c r="C37" s="339"/>
      <c r="D37" s="339"/>
      <c r="E37" s="339"/>
      <c r="F37" s="339"/>
      <c r="G37" s="339"/>
      <c r="H37" s="339"/>
      <c r="I37" s="339"/>
    </row>
    <row r="38" spans="1:9" x14ac:dyDescent="0.2">
      <c r="A38" s="339"/>
      <c r="B38" s="339"/>
      <c r="C38" s="339"/>
      <c r="D38" s="339"/>
      <c r="E38" s="339"/>
      <c r="F38" s="339"/>
      <c r="G38" s="339"/>
      <c r="H38" s="339"/>
      <c r="I38" s="339"/>
    </row>
    <row r="39" spans="1:9" ht="185.25" customHeight="1" x14ac:dyDescent="0.2">
      <c r="A39" s="339"/>
      <c r="B39" s="339"/>
      <c r="C39" s="339"/>
      <c r="D39" s="339"/>
      <c r="E39" s="339"/>
      <c r="F39" s="339"/>
      <c r="G39" s="339"/>
      <c r="H39" s="339"/>
      <c r="I39" s="339"/>
    </row>
    <row r="40" spans="1:9" ht="185.25" customHeight="1" x14ac:dyDescent="0.2">
      <c r="A40" s="339"/>
      <c r="B40" s="339"/>
      <c r="C40" s="339"/>
      <c r="D40" s="339"/>
      <c r="E40" s="339"/>
      <c r="F40" s="339"/>
      <c r="G40" s="339"/>
      <c r="H40" s="339"/>
      <c r="I40" s="339"/>
    </row>
    <row r="41" spans="1:9" ht="185.1" customHeight="1" x14ac:dyDescent="0.2">
      <c r="A41" s="339"/>
      <c r="B41" s="339"/>
      <c r="C41" s="339"/>
      <c r="D41" s="339"/>
      <c r="E41" s="339"/>
      <c r="F41" s="339"/>
      <c r="G41" s="339"/>
      <c r="H41" s="339"/>
      <c r="I41" s="339"/>
    </row>
    <row r="42" spans="1:9" ht="109.35" customHeight="1" x14ac:dyDescent="0.2">
      <c r="A42" s="339"/>
      <c r="B42" s="339"/>
      <c r="C42" s="339"/>
      <c r="D42" s="339"/>
      <c r="E42" s="339"/>
      <c r="F42" s="339"/>
      <c r="G42" s="339"/>
      <c r="H42" s="339"/>
      <c r="I42" s="339"/>
    </row>
  </sheetData>
  <mergeCells count="1">
    <mergeCell ref="A1:I42"/>
  </mergeCells>
  <pageMargins left="0.7" right="0.7" top="0.75" bottom="0.75" header="0.3" footer="0.3"/>
  <pageSetup paperSize="9" orientation="portrait" r:id="rId1"/>
  <headerFooter>
    <oddHeader>&amp;L&amp;"Calibri"&amp;10&amp;KFF0000 This document / e-mail is 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71CD922C5FADF44A2FF849C2C63F4C1" ma:contentTypeVersion="4" ma:contentTypeDescription="Stvaranje novog dokumenta." ma:contentTypeScope="" ma:versionID="b74e869c2e1451d9d82f791f8966bf50">
  <xsd:schema xmlns:xsd="http://www.w3.org/2001/XMLSchema" xmlns:xs="http://www.w3.org/2001/XMLSchema" xmlns:p="http://schemas.microsoft.com/office/2006/metadata/properties" xmlns:ns2="4ee641f4-781e-4612-a81a-44ebebf9d04c" targetNamespace="http://schemas.microsoft.com/office/2006/metadata/properties" ma:root="true" ma:fieldsID="e718f145f777a8a9bd8a754481c951ab" ns2:_="">
    <xsd:import namespace="4ee641f4-781e-4612-a81a-44ebebf9d0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641f4-781e-4612-a81a-44ebebf9d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metadata/propertie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purl.org/dc/elements/1.1/"/>
    <ds:schemaRef ds:uri="4ee641f4-781e-4612-a81a-44ebebf9d04c"/>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FB36BF30-9E26-4B62-BE73-45C71E55DF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e641f4-781e-4612-a81a-44ebebf9d0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Filip Ružička</cp:lastModifiedBy>
  <cp:lastPrinted>2018-04-25T06:49:36Z</cp:lastPrinted>
  <dcterms:created xsi:type="dcterms:W3CDTF">2008-10-17T11:51:54Z</dcterms:created>
  <dcterms:modified xsi:type="dcterms:W3CDTF">2025-04-25T11:48:20Z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0x010100B71CD922C5FADF44A2FF849C2C63F4C1</vt:lpwstr>
  </property>
  <property fmtid="{D5CDD505-2E9C-101B-9397-08002B2CF9AE}" pid="3" name="MSIP_Label_b991ffe9-e2c7-4770-b301-6c383312e878_Enabled">
    <vt:lpwstr>true</vt:lpwstr>
  </property>
  <property fmtid="{D5CDD505-2E9C-101B-9397-08002B2CF9AE}" pid="4" name="MSIP_Label_b991ffe9-e2c7-4770-b301-6c383312e878_SetDate">
    <vt:lpwstr>2023-04-26T17:37:16Z</vt:lpwstr>
  </property>
  <property fmtid="{D5CDD505-2E9C-101B-9397-08002B2CF9AE}" pid="5" name="MSIP_Label_b991ffe9-e2c7-4770-b301-6c383312e878_Method">
    <vt:lpwstr>Privileged</vt:lpwstr>
  </property>
  <property fmtid="{D5CDD505-2E9C-101B-9397-08002B2CF9AE}" pid="6" name="MSIP_Label_b991ffe9-e2c7-4770-b301-6c383312e878_Name">
    <vt:lpwstr>Confidential</vt:lpwstr>
  </property>
  <property fmtid="{D5CDD505-2E9C-101B-9397-08002B2CF9AE}" pid="7" name="MSIP_Label_b991ffe9-e2c7-4770-b301-6c383312e878_SiteId">
    <vt:lpwstr>b0cdfc9d-a2d9-4b68-be09-d34512443700</vt:lpwstr>
  </property>
  <property fmtid="{D5CDD505-2E9C-101B-9397-08002B2CF9AE}" pid="8" name="MSIP_Label_b991ffe9-e2c7-4770-b301-6c383312e878_ActionId">
    <vt:lpwstr>3dccb1cc-0358-43b6-9e18-4c6a3dc61918</vt:lpwstr>
  </property>
  <property fmtid="{D5CDD505-2E9C-101B-9397-08002B2CF9AE}" pid="9" name="MSIP_Label_b991ffe9-e2c7-4770-b301-6c383312e878_ContentBits">
    <vt:lpwstr>1</vt:lpwstr>
  </property>
</Properties>
</file>