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10.113.0.20\racunovodstvo\Konsolidacija\2024\Statutory 2024\Za burzu\"/>
    </mc:Choice>
  </mc:AlternateContent>
  <xr:revisionPtr revIDLastSave="0" documentId="13_ncr:1_{AC265F84-48E3-48EF-A377-A5C25A8BBD8A}" xr6:coauthVersionLast="47" xr6:coauthVersionMax="47" xr10:uidLastSave="{00000000-0000-0000-0000-000000000000}"/>
  <bookViews>
    <workbookView xWindow="-120" yWindow="-120" windowWidth="29040" windowHeight="1572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<sst xmlns="http://schemas.openxmlformats.org/spreadsheetml/2006/main" count="750" uniqueCount="641">
  <si>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</si>
  <si>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</si>
  <si>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</si>
  <si>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</si>
  <si>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</si>
  <si>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</si>
  <si>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</si>
  <si>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</si>
  <si>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</si>
  <si>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</si>
  <si>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</si>
  <si>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</si>
  <si>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</si>
  <si>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</si>
  <si>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</si>
  <si>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</si>
  <si>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</si>
  <si>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</si>
  <si>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</si>
  <si>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</si>
  <si>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</si>
  <si>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</si>
  <si>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</si>
  <si>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</si>
  <si>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</si>
  <si>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</si>
  <si>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</si>
  <si>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</si>
  <si>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</si>
  <si>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</si>
  <si>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</si>
  <si>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</si>
  <si>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</si>
  <si>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</si>
  <si>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</si>
  <si>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</si>
  <si>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</si>
  <si>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</si>
  <si>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</si>
  <si>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</si>
  <si>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</si>
  <si>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</si>
  <si>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</si>
  <si>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</si>
  <si>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</si>
  <si>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</si>
  <si>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</si>
  <si>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</si>
  <si>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</si>
  <si>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</si>
  <si>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</si>
  <si>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</si>
  <si>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</si>
  <si>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</si>
  <si>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</si>
  <si>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</si>
  <si>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</si>
  <si>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</si>
  <si>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</si>
  <si>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</si>
  <si>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</si>
  <si>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</si>
  <si>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</si>
  <si>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</si>
  <si>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</si>
  <si>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</si>
  <si>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</si>
  <si>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</si>
  <si>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</si>
  <si>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</si>
  <si>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</si>
  <si>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</si>
  <si>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</si>
  <si>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</si>
  <si>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</si>
  <si>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</si>
  <si>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</si>
  <si>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</si>
  <si>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</si>
  <si>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</si>
  <si>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</si>
  <si>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</si>
  <si>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</si>
  <si>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</si>
  <si>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</si>
  <si>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</si>
  <si>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</si>
  <si>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</si>
  <si>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</si>
  <si>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</si>
  <si>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</si>
  <si>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</si>
  <si>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</si>
  <si>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</si>
  <si>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</si>
  <si>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</si>
  <si>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</si>
  <si>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</si>
  <si>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</si>
  <si>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</si>
  <si>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</si>
  <si>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</si>
  <si>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</si>
  <si>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</si>
  <si>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</si>
  <si>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</si>
  <si>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</si>
  <si>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</si>
  <si>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</si>
  <si>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</si>
  <si>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</si>
  <si>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</si>
  <si>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</si>
  <si>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</si>
  <si>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</si>
  <si>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</si>
  <si>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</si>
  <si>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</si>
  <si>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</si>
  <si>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</si>
  <si>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</si>
  <si>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</si>
  <si>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</si>
  <si>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</si>
  <si>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</si>
  <si>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</si>
  <si>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</si>
  <si>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</si>
  <si>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</si>
  <si>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</si>
  <si>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</si>
  <si>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</si>
  <si>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</si>
  <si>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</si>
  <si>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</si>
  <si>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</si>
  <si>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</si>
  <si>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</si>
  <si>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</si>
  <si>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</si>
  <si>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</si>
  <si>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</si>
  <si>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</si>
  <si>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</si>
  <si>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</si>
  <si>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</si>
  <si>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</si>
  <si>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</si>
  <si>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</si>
  <si>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</si>
  <si>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</si>
  <si>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</si>
  <si>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</si>
  <si>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</si>
  <si>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</si>
  <si>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</si>
  <si>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</si>
  <si>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</si>
  <si>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</si>
  <si>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</si>
  <si>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</si>
  <si>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</si>
  <si>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</si>
  <si>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</si>
  <si>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</si>
  <si>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</si>
  <si>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</si>
  <si>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</si>
  <si>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</si>
  <si>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</si>
  <si>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</si>
  <si>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</si>
  <si>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</si>
  <si>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</si>
  <si>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</si>
  <si>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</si>
  <si>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</si>
  <si>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</si>
  <si>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</si>
  <si>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</si>
  <si>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</si>
  <si>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</si>
  <si>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</si>
  <si>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</si>
  <si>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</si>
  <si>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</si>
  <si>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</si>
  <si>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</si>
  <si>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</si>
  <si>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</si>
  <si>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</si>
  <si>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</si>
  <si>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</si>
  <si>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</si>
  <si>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</si>
  <si>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</si>
  <si>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</si>
  <si>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</si>
  <si>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</si>
  <si>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</si>
  <si>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</si>
  <si>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</si>
  <si>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</si>
  <si>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</si>
  <si>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</si>
  <si>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</si>
  <si>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</si>
  <si>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</si>
  <si>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</si>
  <si>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</si>
  <si>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</si>
  <si>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</si>
  <si>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</si>
  <si>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</si>
  <si>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</si>
  <si>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</si>
  <si>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</si>
  <si>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</si>
  <si>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</si>
  <si>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</si>
  <si>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</si>
  <si>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</si>
  <si>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</si>
  <si>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</si>
  <si>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</si>
  <si>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</si>
  <si>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</si>
  <si>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</si>
  <si>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</si>
  <si>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</si>
  <si>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</si>
  <si>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</si>
  <si>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</si>
  <si>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</si>
  <si>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</si>
  <si>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</si>
  <si>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</si>
  <si>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</si>
  <si>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</si>
  <si>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</si>
  <si>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</si>
  <si>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</si>
  <si>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</si>
  <si>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</si>
  <si>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</si>
  <si>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</si>
  <si>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</si>
  <si>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</si>
  <si>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</si>
  <si>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</si>
  <si>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</si>
  <si>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</si>
  <si>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</si>
  <si>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</si>
  <si>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</si>
  <si>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</si>
  <si>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</si>
  <si>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</si>
  <si>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</si>
  <si>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</si>
  <si>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</si>
  <si>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</si>
  <si>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</si>
  <si>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</si>
  <si>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</si>
  <si>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</si>
  <si>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</si>
  <si>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</si>
  <si>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</si>
  <si>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</si>
  <si>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</si>
  <si>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</si>
  <si>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</si>
  <si>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</si>
  <si>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</si>
  <si>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</si>
  <si>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</si>
  <si>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</si>
  <si>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</si>
  <si>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</si>
  <si>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</si>
  <si>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</si>
  <si>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</si>
  <si>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</si>
  <si>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</si>
  <si>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</si>
  <si>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</si>
  <si>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</si>
  <si>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</si>
  <si>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</si>
  <si>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</si>
  <si>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</si>
  <si>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</si>
  <si>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</si>
  <si>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</si>
  <si>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</si>
  <si>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</si>
  <si>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</si>
  <si>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</si>
  <si>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</si>
  <si>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</si>
  <si>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</si>
  <si>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</si>
  <si>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</si>
  <si>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</si>
  <si>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</si>
  <si>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</si>
  <si>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</si>
  <si>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</si>
  <si>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</si>
  <si>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</si>
  <si>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</si>
  <si>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</si>
  <si>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</si>
  <si>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</si>
  <si>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</si>
  <si>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</si>
  <si>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</si>
  <si>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</si>
  <si>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</si>
  <si>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</si>
  <si>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</si>
  <si>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</si>
  <si>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</si>
  <si>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</si>
  <si>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</si>
  <si>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</si>
  <si>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</si>
  <si>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</si>
  <si>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</si>
  <si>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</si>
  <si>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</si>
  <si>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</si>
  <si>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</si>
  <si>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</si>
  <si>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</si>
  <si>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</si>
  <si>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</si>
  <si>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</si>
  <si>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</si>
  <si>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</si>
  <si>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</si>
  <si>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</si>
  <si>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</si>
  <si>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</si>
  <si>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</si>
  <si>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</si>
  <si>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</si>
  <si>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</si>
  <si>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</si>
  <si>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</si>
  <si>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</si>
  <si>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</si>
  <si>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</si>
  <si>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</si>
  <si>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</si>
  <si>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</si>
  <si>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</si>
  <si>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</si>
  <si>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</si>
  <si>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</si>
  <si>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</si>
  <si>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</si>
  <si>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</si>
  <si>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</si>
  <si>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</si>
  <si>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</si>
  <si>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</si>
  <si>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</si>
  <si>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</si>
  <si>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</si>
  <si>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</si>
  <si>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</si>
  <si>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</si>
  <si>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</si>
  <si>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</si>
  <si>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</si>
  <si>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</si>
  <si>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</si>
  <si>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</si>
  <si>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</si>
  <si>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</si>
  <si>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</si>
  <si>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</si>
  <si>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</si>
  <si>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</si>
  <si>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</si>
  <si>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</si>
  <si>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</si>
  <si>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</si>
  <si>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</si>
  <si>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</si>
  <si>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</si>
  <si>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</si>
  <si>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</si>
  <si>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</si>
  <si>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</si>
  <si>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</si>
  <si>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</si>
  <si>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</si>
  <si>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</si>
  <si>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</si>
  <si>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</si>
  <si>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</si>
  <si>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</si>
  <si>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</si>
  <si>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</si>
  <si>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</si>
  <si>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</si>
  <si>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</si>
  <si>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</si>
  <si>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</si>
  <si>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</si>
  <si>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</si>
  <si>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</si>
  <si>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</si>
  <si>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</si>
  <si>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</si>
  <si>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</si>
  <si>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</si>
  <si>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</si>
  <si>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</si>
  <si>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</si>
  <si>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</si>
  <si>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</si>
  <si>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</si>
  <si>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</si>
  <si>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</si>
  <si>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</si>
  <si>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</si>
  <si>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</si>
  <si>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</si>
  <si>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</si>
  <si>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</si>
  <si>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</si>
  <si>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</si>
  <si>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</si>
  <si>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</si>
  <si>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</si>
  <si>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</si>
  <si>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</si>
  <si>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</si>
  <si>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</si>
  <si>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</si>
  <si>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</si>
  <si>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05012228</t>
  </si>
  <si>
    <t>HR</t>
  </si>
  <si>
    <t>081210030</t>
  </si>
  <si>
    <t>62230095889</t>
  </si>
  <si>
    <t>97643</t>
  </si>
  <si>
    <t>74780080JD6L45P7YG07</t>
  </si>
  <si>
    <t>Zagreb</t>
  </si>
  <si>
    <t>Ulica grada Vukovara 23</t>
  </si>
  <si>
    <t>M plus Croatia d.o.o.</t>
  </si>
  <si>
    <t>M+ Agent d.o.o.</t>
  </si>
  <si>
    <t>Smartflex d.o.o.</t>
  </si>
  <si>
    <t>Smartflex sourcing d.o.o.</t>
  </si>
  <si>
    <t>Šmartinska cesta 52, Ljubljana, 1000 Ljubljana, Slovenija</t>
  </si>
  <si>
    <t>272 Tosin Bunar Street, Novi Beograd, Srbija</t>
  </si>
  <si>
    <t>Technologies Services Holding B.V.</t>
  </si>
  <si>
    <t>Naritaweg 165, Telestone 8, Amsterdam, Nizozemska</t>
  </si>
  <si>
    <t>TVPD Holdings B.V.</t>
  </si>
  <si>
    <t>117 Mladena Stojanovica Street, 78000 Banja Luka, BiH</t>
  </si>
  <si>
    <t>Džemala Bijedića 39, Sarajevo, BiH</t>
  </si>
  <si>
    <t>65-01-0742-16</t>
  </si>
  <si>
    <t xml:space="preserve">MERITUS PLUS CENTAR BEOGRAD d.o.o. </t>
  </si>
  <si>
    <t>CMC İletişim ve Çağrı Merkezi Hizmetleri A.Ş.</t>
  </si>
  <si>
    <t>Kagithane, Caglayan Mah, Karaagac Sok. ISS No:2/10, Istanbul, Turska</t>
  </si>
  <si>
    <t>RGN İletişim Hizmetleri A.Ş.</t>
  </si>
  <si>
    <t>Pit İnsan Kaynakları ve Danışmanlık A.Ş.</t>
  </si>
  <si>
    <t>207694-5</t>
  </si>
  <si>
    <t>ISS Sigorta Acentelik Hizmetleri A.Ş.</t>
  </si>
  <si>
    <t>Geomant Global d.o.o.</t>
  </si>
  <si>
    <t>Geomant SRL</t>
  </si>
  <si>
    <t>Cluj-Nacopa city, Bd-ul 21 Decembrie 1989, no.37, ap.16, Cluj county, Rumunjska</t>
  </si>
  <si>
    <t>J12/1990/2010</t>
  </si>
  <si>
    <t>Geomant UK limited</t>
  </si>
  <si>
    <t>Turnpike Gate House, Alcester Heath, Warwickshire, B49 5JG. UK</t>
  </si>
  <si>
    <t>Inova Solutions Inc</t>
  </si>
  <si>
    <t>54-1244668</t>
  </si>
  <si>
    <t>Geomant Algotech Zrt.</t>
  </si>
  <si>
    <t>Budapest 1123, Alkotas u. 50. Mađarska</t>
  </si>
  <si>
    <t>01-10-048136</t>
  </si>
  <si>
    <t>Meritus Global Real Estate Management d.o.o.</t>
  </si>
  <si>
    <t>Meritus Global Technology d.o.o.</t>
  </si>
  <si>
    <t>Meritus Global Strategics d.o.o.</t>
  </si>
  <si>
    <t>BULB d.o.o.</t>
  </si>
  <si>
    <t>Bulb Upravljanje d.o.o.</t>
  </si>
  <si>
    <t>Georgia, Tbilisi, Vaja Pshavela Ave. 71a</t>
  </si>
  <si>
    <t>M+ Deutschland BPTO Gmbh</t>
  </si>
  <si>
    <t>HRB 235298 B</t>
  </si>
  <si>
    <t>HRB 100754</t>
  </si>
  <si>
    <t>HRB 202393</t>
  </si>
  <si>
    <t>Prenzlau, Neubrandenburger Straβe 14, Njemačka</t>
  </si>
  <si>
    <t>HRB 5479 NP</t>
  </si>
  <si>
    <t>Leipzig, Katharinenstraβe 17, Njemačka</t>
  </si>
  <si>
    <t>HRB 30580</t>
  </si>
  <si>
    <t>Lüneburg , Häcklinger Weg 66, Njemačka</t>
  </si>
  <si>
    <t>HRB 201278</t>
  </si>
  <si>
    <t>Magdeburg, Schleinufer 16-18, Njemačka</t>
  </si>
  <si>
    <t>HRB 20755</t>
  </si>
  <si>
    <t>HRB 205650</t>
  </si>
  <si>
    <t>BusinessLine GmbH</t>
  </si>
  <si>
    <t>HRB 200139</t>
  </si>
  <si>
    <t>Braunschweig, Böcklerstraβe 219 B, Njemačka</t>
  </si>
  <si>
    <t>HRB 3695</t>
  </si>
  <si>
    <t>HRB 206300</t>
  </si>
  <si>
    <t>HRB 20273</t>
  </si>
  <si>
    <t>Bielefeld, Am Ellerbrocks Hof 2-6, Njemačka</t>
  </si>
  <si>
    <t>HRB 41745</t>
  </si>
  <si>
    <t>Bremen, Hutfilterstraβe 24, Njemačka</t>
  </si>
  <si>
    <t>HRB 30272</t>
  </si>
  <si>
    <t>C. Teobaldo Power 1, Maspalomas, Španjolska</t>
  </si>
  <si>
    <t>HRB GC-47749</t>
  </si>
  <si>
    <t>Naritaweg 165, Amsterdam, Nizozemska</t>
  </si>
  <si>
    <t>Via Industrie 25, 6512 Giubiasco, Švicarska</t>
  </si>
  <si>
    <t>CH-501.3.016.666-8</t>
  </si>
  <si>
    <t>M Plus Smart Hub Romania SRL</t>
  </si>
  <si>
    <t>Zeleni Horizont d.o.o.</t>
  </si>
  <si>
    <t>Real Estate Development projekti - Projekt Vukovarska d.o.o.</t>
  </si>
  <si>
    <t>Ulica grada Vukovara 23, Zagreb, Hrvatska</t>
  </si>
  <si>
    <t xml:space="preserve">
081455707</t>
  </si>
  <si>
    <t xml:space="preserve">
080825358</t>
  </si>
  <si>
    <t>SIA M+ Latvia</t>
  </si>
  <si>
    <t>Muitas iela 1, LV-1010, Riga, Latvija</t>
  </si>
  <si>
    <t>50203450321</t>
  </si>
  <si>
    <t>M+ Slovakia, s.r.o.</t>
  </si>
  <si>
    <t xml:space="preserve">54 938 180 </t>
  </si>
  <si>
    <t>Workplace Projekt - Adria d.o.o. za usluge</t>
  </si>
  <si>
    <t>Workplace Projekt d.o.o. za usluge</t>
  </si>
  <si>
    <t>MPS Integration d.o.o.</t>
  </si>
  <si>
    <t>Bulevar Milutina Milankovića 11g, Beograd, Srbija</t>
  </si>
  <si>
    <t>Integrator Holding d.o.o.</t>
  </si>
  <si>
    <t>Manpower d.o.o., Slovenia</t>
  </si>
  <si>
    <t>Vilharjeva cesta 46, Ljubljana, Slovenija</t>
  </si>
  <si>
    <t>ManpowerGroup Bulgaria</t>
  </si>
  <si>
    <t>14, Filip Kutev str, Sofia, Bugarska</t>
  </si>
  <si>
    <t>Manpower Bulgaria</t>
  </si>
  <si>
    <t>Business Integrator d.o.o.</t>
  </si>
  <si>
    <t>Bulevar Mihajla Pupina 6a, Beograd, Srbija</t>
  </si>
  <si>
    <t>Manpower Munkaerő Szervezési Kft</t>
  </si>
  <si>
    <t>Váci road 76., Budapest, Mađarska</t>
  </si>
  <si>
    <t>10407745-2-41</t>
  </si>
  <si>
    <t xml:space="preserve">Manpower Business Solutions Kft </t>
  </si>
  <si>
    <t>14073463-2-41</t>
  </si>
  <si>
    <t xml:space="preserve">Manpower d.o.o. </t>
  </si>
  <si>
    <t xml:space="preserve">Manpower Savjetovanje d.o.o. </t>
  </si>
  <si>
    <t>Fra Andjela Zvizdovica 1, Sarajevo, Bosna i Hercegovina</t>
  </si>
  <si>
    <t>065-0-22-004153</t>
  </si>
  <si>
    <t xml:space="preserve">Manpower Business Solutions d.o.o. </t>
  </si>
  <si>
    <t>Buzzeasy AI Kft</t>
  </si>
  <si>
    <t>Alkotás utca 50., Budimpešta, Mađarska</t>
  </si>
  <si>
    <t>01-09-421246</t>
  </si>
  <si>
    <t>Kanatol IEDC Limited</t>
  </si>
  <si>
    <t>Nicosia 10-12 Florinis Street, Cipar</t>
  </si>
  <si>
    <t>HR434019</t>
  </si>
  <si>
    <t>n/a</t>
  </si>
  <si>
    <t>Filip Ružička</t>
  </si>
  <si>
    <t>00385 (1) 6447 899</t>
  </si>
  <si>
    <t>filip.ruzicka@mplusgroup.eu</t>
  </si>
  <si>
    <t>Deloitte d.o.o.</t>
  </si>
  <si>
    <t>Katarina Kadunc</t>
  </si>
  <si>
    <t>BOSQAR d.d.</t>
  </si>
  <si>
    <t>ir@bosqar.com</t>
  </si>
  <si>
    <t>www.bosqar.com</t>
  </si>
  <si>
    <t>Ulica Vjekoslava Heinzela 62A, 10000 Zagreb, Hrvatska</t>
  </si>
  <si>
    <t>Ulica grada Vukovara 23, 10000 Zagreb, Hrvatska</t>
  </si>
  <si>
    <t>Vorkplejs Proekt Doel Skopje</t>
  </si>
  <si>
    <t>Ul. Filip Vtori Makedonski br. 3, Skopje, Makedonija</t>
  </si>
  <si>
    <t>M Plus Slovenija d.o.o.</t>
  </si>
  <si>
    <t>M Plus Serbia d.o.o.</t>
  </si>
  <si>
    <t>M Plus BL d.o.o.</t>
  </si>
  <si>
    <t xml:space="preserve">M+ BH d.o.o. </t>
  </si>
  <si>
    <t xml:space="preserve">Meritus Plus Centar d.o.o. </t>
  </si>
  <si>
    <t>300 E Main Street, Charlottesville, SAD</t>
  </si>
  <si>
    <t>M+ Georgia LLC</t>
  </si>
  <si>
    <t>Büddenstedter Weg 1, 38350 Helmstedt, Njemačka</t>
  </si>
  <si>
    <t xml:space="preserve">VORKPLEJS POSREDUVANJE I PRIVREMENO VRABOTUVANJE </t>
  </si>
  <si>
    <t>Ul. Filip vtori Makedonski br.3 / del 2-1 kat 4, Skopje centar, Skopje, Sjeverna Makedonija</t>
  </si>
  <si>
    <t>Mplus Germany GmbH</t>
  </si>
  <si>
    <t>Mplus Helmstedt GmbH</t>
  </si>
  <si>
    <t>Mplus Prenzlau GmbH</t>
  </si>
  <si>
    <t>Mplus Leipzig GmbH</t>
  </si>
  <si>
    <t>Mplus Lüneburg GmbH</t>
  </si>
  <si>
    <t>Mplus Magdeburg GmbH</t>
  </si>
  <si>
    <t>Mplus Sales GmbH</t>
  </si>
  <si>
    <t>Mplus Braunschweig GmbH</t>
  </si>
  <si>
    <t>ISF MicroUnits GmbH</t>
  </si>
  <si>
    <t>Mplus Halle GmbH</t>
  </si>
  <si>
    <t>Franckestraβe 1, Halle (Saale), Njemačka</t>
  </si>
  <si>
    <t>Mplus Bielefeld GmbH</t>
  </si>
  <si>
    <t>Mplus Bremen GmbH</t>
  </si>
  <si>
    <t>Mplus Gran Canaria S.L.U.</t>
  </si>
  <si>
    <t>Moderna Ventures B.V.</t>
  </si>
  <si>
    <t>Moderna Ventures S.A.</t>
  </si>
  <si>
    <t>Splaiul Independenţei nr. 319, Sectorul 6, Cladire ob. 403A, Scara 1, Etaj 2 Dreapta, Bukurešt, Rumunjska</t>
  </si>
  <si>
    <t>Šmartinska cesta 52, 1000 Ljubljana, Slovenija</t>
  </si>
  <si>
    <t>VIZUAL 2 d.o.o.</t>
  </si>
  <si>
    <t>Jarošova 1,  Bratislava - mestská časť Nové Mesto  831 03, Bratislava, Slovačka</t>
  </si>
  <si>
    <t>Future Food Solution</t>
  </si>
  <si>
    <t>Pasteurjeva ulica 10, Ljubljana, Slovenija</t>
  </si>
  <si>
    <t>Future Food Resolution d.o.o.</t>
  </si>
  <si>
    <t>081624148</t>
  </si>
  <si>
    <t>Future Food Resolution Dva d.o.o.</t>
  </si>
  <si>
    <t>081624620</t>
  </si>
  <si>
    <t>Panvita Holding d.o.o.</t>
  </si>
  <si>
    <t>Rakičan, Lendavska 5</t>
  </si>
  <si>
    <t>9692550</t>
  </si>
  <si>
    <t>Panvita Mesnine d.o.o.</t>
  </si>
  <si>
    <t>6579655</t>
  </si>
  <si>
    <t>Panvita MIR d.d.</t>
  </si>
  <si>
    <t>Ljutomerska cesta 28B, Gornja Radgona</t>
  </si>
  <si>
    <t>5458897</t>
  </si>
  <si>
    <t>Panvita Agromerkur d.o.o.</t>
  </si>
  <si>
    <t>Industrijska ulica 8, Murska Sobota</t>
  </si>
  <si>
    <t>5151309</t>
  </si>
  <si>
    <t>Panvita AVE d.o.o.</t>
  </si>
  <si>
    <t>Narodnog fronta 12, Beograd</t>
  </si>
  <si>
    <t>108843205</t>
  </si>
  <si>
    <t>Panvita d.o.o.</t>
  </si>
  <si>
    <t>Lendavska 5, Rakičan</t>
  </si>
  <si>
    <t>5151333</t>
  </si>
  <si>
    <t>Panvita Kmetijstvo d.o.o.</t>
  </si>
  <si>
    <t>1794892</t>
  </si>
  <si>
    <t>Panvita Veterina d.o.o.</t>
  </si>
  <si>
    <t>1270427</t>
  </si>
  <si>
    <t>Panvita Prašičereja d.o.o.</t>
  </si>
  <si>
    <t>1794884</t>
  </si>
  <si>
    <t>Panvita Posestvo Motvarjevci d.o.o.</t>
  </si>
  <si>
    <t>Motvarjevci 48, Prosenjakovci</t>
  </si>
  <si>
    <t>1795333</t>
  </si>
  <si>
    <t>Panvita SK Motvarjevci d.o.o.</t>
  </si>
  <si>
    <t>7095279</t>
  </si>
  <si>
    <t>Panvita PRM d.o.o.</t>
  </si>
  <si>
    <t>1808702</t>
  </si>
  <si>
    <t>Global People Solutions d.o.o.</t>
  </si>
  <si>
    <t>081468823</t>
  </si>
  <si>
    <t>Obveznik: BOSQAR d.d.</t>
  </si>
  <si>
    <t>stanje na dan 31.12.2024</t>
  </si>
  <si>
    <t>u razdoblju 01.01.2024 do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</si>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</sst>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family val="2"/>
    </font>
    <font>
      <b/>
      <sz val="9"/>
      <name val="Arial"/>
      <family val="2"/>
    </font>
    <font>
      <sz val="8"/>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40" fillId="0" borderId="0" applyNumberFormat="0" applyFill="0" applyBorder="0" applyAlignment="0" applyProtection="0"/>
    <xf numFmtId="0" fontId="2" fillId="0" borderId="0"/>
    <xf numFmtId="0" fontId="1" fillId="0" borderId="0"/>
  </cellStyleXfs>
  <cellXfs count="287">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9" fillId="0" borderId="23" xfId="0" applyNumberFormat="1" applyFont="1" applyBorder="1" applyAlignment="1">
      <alignment horizontal="center" vertical="center"/>
    </xf>
    <xf numFmtId="165" fontId="19" fillId="9" borderId="23" xfId="0" applyNumberFormat="1" applyFont="1" applyFill="1" applyBorder="1" applyAlignment="1">
      <alignment horizontal="center" vertical="center"/>
    </xf>
    <xf numFmtId="165" fontId="19" fillId="9" borderId="24" xfId="0" applyNumberFormat="1" applyFont="1" applyFill="1" applyBorder="1" applyAlignment="1">
      <alignment horizontal="center" vertical="center"/>
    </xf>
    <xf numFmtId="0" fontId="12" fillId="10" borderId="0" xfId="3" applyFill="1"/>
    <xf numFmtId="0" fontId="5" fillId="3" borderId="15" xfId="0" applyFont="1" applyFill="1" applyBorder="1" applyAlignment="1">
      <alignment horizontal="center" vertical="center" wrapText="1"/>
    </xf>
    <xf numFmtId="0" fontId="19" fillId="3" borderId="14" xfId="0" applyFont="1" applyFill="1" applyBorder="1" applyAlignment="1">
      <alignment horizontal="center" vertical="center"/>
    </xf>
    <xf numFmtId="3" fontId="19" fillId="3" borderId="14" xfId="0" applyNumberFormat="1" applyFont="1" applyFill="1" applyBorder="1" applyAlignment="1">
      <alignment horizontal="center" vertical="center" wrapText="1"/>
    </xf>
    <xf numFmtId="0" fontId="26" fillId="10" borderId="1" xfId="0" applyFont="1" applyFill="1" applyBorder="1"/>
    <xf numFmtId="0" fontId="0" fillId="10" borderId="18" xfId="0" applyFill="1" applyBorder="1"/>
    <xf numFmtId="0" fontId="6" fillId="10" borderId="28" xfId="0" applyFont="1" applyFill="1" applyBorder="1" applyAlignment="1">
      <alignment vertical="center"/>
    </xf>
    <xf numFmtId="0" fontId="0" fillId="10" borderId="27" xfId="0" applyFill="1" applyBorder="1"/>
    <xf numFmtId="0" fontId="29" fillId="10" borderId="26" xfId="0" applyFont="1" applyFill="1" applyBorder="1"/>
    <xf numFmtId="0" fontId="29" fillId="10" borderId="27" xfId="0" applyFont="1" applyFill="1" applyBorder="1" applyAlignment="1">
      <alignment wrapText="1"/>
    </xf>
    <xf numFmtId="0" fontId="29" fillId="10" borderId="27"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27" xfId="0" applyFont="1" applyFill="1" applyBorder="1" applyAlignment="1">
      <alignment horizontal="center" vertical="center"/>
    </xf>
    <xf numFmtId="0" fontId="29" fillId="10" borderId="26" xfId="0" applyFont="1" applyFill="1" applyBorder="1" applyAlignment="1">
      <alignment vertical="top"/>
    </xf>
    <xf numFmtId="0" fontId="6"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2" fillId="0" borderId="0" xfId="3" applyNumberFormat="1"/>
    <xf numFmtId="3" fontId="19" fillId="3" borderId="16" xfId="0" applyNumberFormat="1" applyFont="1" applyFill="1" applyBorder="1" applyAlignment="1">
      <alignment horizontal="center" vertical="center" wrapText="1"/>
    </xf>
    <xf numFmtId="3" fontId="19" fillId="3" borderId="15" xfId="0" applyNumberFormat="1" applyFont="1" applyFill="1" applyBorder="1" applyAlignment="1">
      <alignment horizontal="center" vertical="center" wrapText="1"/>
    </xf>
    <xf numFmtId="3" fontId="0" fillId="0" borderId="0" xfId="0" applyNumberFormat="1"/>
    <xf numFmtId="0" fontId="5" fillId="11" borderId="29" xfId="0" applyFont="1" applyFill="1" applyBorder="1" applyAlignment="1" applyProtection="1">
      <alignment horizontal="center" vertical="center"/>
      <protection locked="0"/>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0"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23" xfId="0" applyNumberFormat="1" applyFont="1" applyBorder="1" applyAlignment="1" applyProtection="1">
      <alignment vertical="center" shrinkToFit="1"/>
      <protection locked="0"/>
    </xf>
    <xf numFmtId="3" fontId="24" fillId="0" borderId="23" xfId="0" applyNumberFormat="1" applyFont="1" applyBorder="1" applyAlignment="1">
      <alignment vertical="center" shrinkToFit="1"/>
    </xf>
    <xf numFmtId="3" fontId="24" fillId="9" borderId="23" xfId="0" applyNumberFormat="1" applyFont="1" applyFill="1" applyBorder="1" applyAlignment="1">
      <alignment vertical="center" shrinkToFit="1"/>
    </xf>
    <xf numFmtId="3" fontId="24" fillId="9" borderId="24" xfId="0" applyNumberFormat="1" applyFont="1" applyFill="1" applyBorder="1" applyAlignment="1">
      <alignment vertical="center" shrinkToFit="1"/>
    </xf>
    <xf numFmtId="3" fontId="4" fillId="8" borderId="23" xfId="0" applyNumberFormat="1" applyFont="1" applyFill="1" applyBorder="1" applyAlignment="1">
      <alignment vertical="center" shrinkToFit="1"/>
    </xf>
    <xf numFmtId="0" fontId="29" fillId="10" borderId="0" xfId="0" applyFont="1" applyFill="1"/>
    <xf numFmtId="0" fontId="5" fillId="11" borderId="4" xfId="0" applyFont="1" applyFill="1" applyBorder="1" applyAlignment="1" applyProtection="1">
      <alignment horizontal="center" vertical="center"/>
      <protection locked="0"/>
    </xf>
    <xf numFmtId="0" fontId="29" fillId="10" borderId="26" xfId="0" applyFont="1" applyFill="1" applyBorder="1" applyAlignment="1">
      <alignment wrapText="1"/>
    </xf>
    <xf numFmtId="0" fontId="29" fillId="10" borderId="0" xfId="0" applyFont="1" applyFill="1" applyAlignment="1">
      <alignment wrapText="1"/>
    </xf>
    <xf numFmtId="0" fontId="28" fillId="10" borderId="26" xfId="0" applyFont="1" applyFill="1" applyBorder="1" applyAlignment="1">
      <alignment horizontal="center" vertical="center"/>
    </xf>
    <xf numFmtId="0" fontId="28" fillId="10" borderId="0" xfId="0" applyFont="1" applyFill="1" applyAlignment="1">
      <alignment horizontal="center" vertical="center"/>
    </xf>
    <xf numFmtId="0" fontId="28" fillId="10" borderId="27" xfId="0" applyFont="1" applyFill="1" applyBorder="1" applyAlignment="1">
      <alignment horizontal="center" vertical="center"/>
    </xf>
    <xf numFmtId="0" fontId="5" fillId="10" borderId="26" xfId="0" applyFont="1" applyFill="1" applyBorder="1" applyAlignment="1">
      <alignment vertical="center" wrapText="1"/>
    </xf>
    <xf numFmtId="0" fontId="5" fillId="10" borderId="0" xfId="0" applyFont="1" applyFill="1" applyAlignment="1">
      <alignment vertical="center" wrapText="1"/>
    </xf>
    <xf numFmtId="0" fontId="30" fillId="10" borderId="0" xfId="0" applyFont="1" applyFill="1" applyAlignment="1">
      <alignment vertical="center"/>
    </xf>
    <xf numFmtId="0" fontId="29" fillId="10" borderId="0" xfId="0" applyFont="1" applyFill="1" applyAlignment="1">
      <alignment vertical="center"/>
    </xf>
    <xf numFmtId="0" fontId="29" fillId="10" borderId="27" xfId="0" applyFont="1" applyFill="1" applyBorder="1" applyAlignment="1">
      <alignment vertical="center"/>
    </xf>
    <xf numFmtId="0" fontId="6" fillId="10" borderId="0" xfId="0" applyFont="1" applyFill="1" applyAlignment="1">
      <alignment horizontal="center" vertical="center"/>
    </xf>
    <xf numFmtId="0" fontId="30" fillId="10" borderId="27" xfId="0" applyFont="1" applyFill="1" applyBorder="1" applyAlignment="1">
      <alignment vertical="center"/>
    </xf>
    <xf numFmtId="0" fontId="29" fillId="10" borderId="0" xfId="0" applyFont="1" applyFill="1" applyAlignment="1">
      <alignment vertical="top"/>
    </xf>
    <xf numFmtId="0" fontId="6" fillId="10" borderId="0" xfId="0" applyFont="1" applyFill="1" applyAlignment="1">
      <alignment horizontal="right" vertical="center" wrapText="1"/>
    </xf>
    <xf numFmtId="0" fontId="31"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32" fillId="10" borderId="0" xfId="0" applyFont="1" applyFill="1"/>
    <xf numFmtId="0" fontId="33" fillId="10" borderId="0" xfId="0" applyFont="1" applyFill="1" applyAlignment="1">
      <alignment vertical="center"/>
    </xf>
    <xf numFmtId="0" fontId="34" fillId="10" borderId="27" xfId="0" applyFont="1" applyFill="1" applyBorder="1" applyAlignment="1">
      <alignment vertical="center"/>
    </xf>
    <xf numFmtId="0" fontId="36" fillId="10" borderId="0" xfId="0" applyFont="1" applyFill="1" applyAlignment="1">
      <alignment vertical="center"/>
    </xf>
    <xf numFmtId="0" fontId="37" fillId="10" borderId="0" xfId="0" applyFont="1" applyFill="1" applyAlignment="1">
      <alignment vertical="center"/>
    </xf>
    <xf numFmtId="0" fontId="35" fillId="10" borderId="27" xfId="0" applyFont="1" applyFill="1" applyBorder="1" applyAlignment="1">
      <alignment vertical="center"/>
    </xf>
    <xf numFmtId="0" fontId="32" fillId="10" borderId="27" xfId="0" applyFont="1" applyFill="1" applyBorder="1"/>
    <xf numFmtId="49" fontId="5" fillId="11" borderId="29" xfId="0" applyNumberFormat="1" applyFont="1" applyFill="1" applyBorder="1" applyAlignment="1" applyProtection="1">
      <alignment horizontal="center" vertical="center"/>
      <protection locked="0"/>
    </xf>
    <xf numFmtId="1" fontId="5" fillId="11" borderId="29" xfId="0" applyNumberFormat="1" applyFont="1" applyFill="1" applyBorder="1" applyAlignment="1" applyProtection="1">
      <alignment horizontal="center" vertical="center"/>
      <protection locked="0"/>
    </xf>
    <xf numFmtId="164" fontId="5" fillId="0" borderId="30" xfId="0" applyNumberFormat="1" applyFont="1" applyBorder="1" applyAlignment="1">
      <alignment horizontal="center" vertical="center"/>
    </xf>
    <xf numFmtId="3" fontId="6" fillId="0" borderId="30" xfId="0" applyNumberFormat="1" applyFont="1" applyBorder="1" applyAlignment="1" applyProtection="1">
      <alignment horizontal="right" vertical="center" shrinkToFit="1"/>
      <protection locked="0"/>
    </xf>
    <xf numFmtId="164" fontId="5" fillId="9" borderId="30" xfId="0" applyNumberFormat="1" applyFont="1" applyFill="1" applyBorder="1" applyAlignment="1">
      <alignment horizontal="center" vertical="center"/>
    </xf>
    <xf numFmtId="3" fontId="18" fillId="9" borderId="30" xfId="0" applyNumberFormat="1" applyFont="1" applyFill="1" applyBorder="1" applyAlignment="1">
      <alignment horizontal="right" vertical="center" shrinkToFit="1"/>
    </xf>
    <xf numFmtId="3" fontId="4" fillId="0" borderId="30" xfId="0" applyNumberFormat="1" applyFont="1" applyBorder="1" applyAlignment="1" applyProtection="1">
      <alignment vertical="center"/>
      <protection locked="0"/>
    </xf>
    <xf numFmtId="3" fontId="4" fillId="0" borderId="30" xfId="0" applyNumberFormat="1" applyFont="1" applyBorder="1" applyAlignment="1" applyProtection="1">
      <alignment vertical="center"/>
      <protection locked="0" hidden="1"/>
    </xf>
    <xf numFmtId="0" fontId="5" fillId="3" borderId="30" xfId="3" applyFont="1" applyFill="1" applyBorder="1" applyAlignment="1">
      <alignment horizontal="center" vertical="center" wrapText="1"/>
    </xf>
    <xf numFmtId="3" fontId="19" fillId="3" borderId="30" xfId="3" applyNumberFormat="1" applyFont="1" applyFill="1" applyBorder="1" applyAlignment="1">
      <alignment horizontal="center" vertical="center" wrapText="1"/>
    </xf>
    <xf numFmtId="0" fontId="19" fillId="3" borderId="30" xfId="3" applyFont="1" applyFill="1" applyBorder="1" applyAlignment="1">
      <alignment horizontal="center" vertical="center"/>
    </xf>
    <xf numFmtId="3" fontId="18" fillId="9" borderId="30" xfId="0" applyNumberFormat="1" applyFont="1" applyFill="1" applyBorder="1" applyAlignment="1" applyProtection="1">
      <alignment horizontal="right" vertical="center" shrinkToFit="1"/>
      <protection locked="0"/>
    </xf>
    <xf numFmtId="164" fontId="5" fillId="10" borderId="30" xfId="0" applyNumberFormat="1" applyFont="1" applyFill="1" applyBorder="1" applyAlignment="1">
      <alignment horizontal="center" vertical="center"/>
    </xf>
    <xf numFmtId="3" fontId="18" fillId="10" borderId="30" xfId="0" applyNumberFormat="1" applyFont="1" applyFill="1" applyBorder="1" applyAlignment="1" applyProtection="1">
      <alignment horizontal="right" vertical="center" shrinkToFit="1"/>
      <protection locked="0"/>
    </xf>
    <xf numFmtId="3" fontId="18" fillId="9" borderId="30" xfId="0" applyNumberFormat="1" applyFont="1" applyFill="1" applyBorder="1" applyAlignment="1">
      <alignment vertical="center"/>
    </xf>
    <xf numFmtId="3" fontId="6" fillId="0" borderId="30" xfId="0" applyNumberFormat="1" applyFont="1" applyBorder="1" applyAlignment="1" applyProtection="1">
      <alignment vertical="center"/>
      <protection locked="0"/>
    </xf>
    <xf numFmtId="4" fontId="19" fillId="3" borderId="30" xfId="3" applyNumberFormat="1" applyFont="1" applyFill="1" applyBorder="1" applyAlignment="1">
      <alignment horizontal="center" vertical="center" wrapText="1"/>
    </xf>
    <xf numFmtId="3" fontId="6" fillId="0" borderId="30" xfId="0" applyNumberFormat="1" applyFont="1" applyBorder="1" applyAlignment="1" applyProtection="1">
      <alignment horizontal="right" vertical="center"/>
      <protection locked="0"/>
    </xf>
    <xf numFmtId="3" fontId="18" fillId="9" borderId="30" xfId="0" applyNumberFormat="1" applyFont="1" applyFill="1" applyBorder="1" applyAlignment="1">
      <alignment horizontal="right" vertical="center"/>
    </xf>
    <xf numFmtId="3" fontId="6" fillId="9" borderId="30" xfId="0" applyNumberFormat="1" applyFont="1" applyFill="1" applyBorder="1" applyAlignment="1" applyProtection="1">
      <alignment vertical="center"/>
      <protection locked="0"/>
    </xf>
    <xf numFmtId="3" fontId="18" fillId="0" borderId="30" xfId="0" applyNumberFormat="1" applyFont="1" applyBorder="1" applyAlignment="1">
      <alignment vertical="center"/>
    </xf>
    <xf numFmtId="3" fontId="39" fillId="3" borderId="20" xfId="0" applyNumberFormat="1" applyFont="1" applyFill="1" applyBorder="1" applyAlignment="1">
      <alignment horizontal="center" vertical="center" wrapText="1"/>
    </xf>
    <xf numFmtId="0" fontId="29" fillId="10" borderId="0" xfId="0" applyFont="1" applyFill="1" applyProtection="1">
      <protection locked="0"/>
    </xf>
    <xf numFmtId="0" fontId="29" fillId="10" borderId="26" xfId="0" applyFont="1" applyFill="1" applyBorder="1" applyProtection="1">
      <protection locked="0"/>
    </xf>
    <xf numFmtId="0" fontId="29" fillId="10" borderId="0" xfId="0" applyFont="1" applyFill="1" applyAlignment="1" applyProtection="1">
      <alignment vertical="top"/>
      <protection locked="0"/>
    </xf>
    <xf numFmtId="0" fontId="29" fillId="10" borderId="27" xfId="0" applyFont="1" applyFill="1" applyBorder="1" applyProtection="1">
      <protection locked="0"/>
    </xf>
    <xf numFmtId="0" fontId="5" fillId="11" borderId="3" xfId="5" applyFont="1" applyFill="1" applyBorder="1" applyAlignment="1" applyProtection="1">
      <alignment horizontal="left" vertical="center"/>
      <protection locked="0"/>
    </xf>
    <xf numFmtId="0" fontId="5" fillId="11" borderId="2" xfId="5" applyFont="1" applyFill="1" applyBorder="1" applyAlignment="1" applyProtection="1">
      <alignment horizontal="left" vertical="center"/>
      <protection locked="0"/>
    </xf>
    <xf numFmtId="0" fontId="5" fillId="11" borderId="4" xfId="5" applyFont="1" applyFill="1" applyBorder="1" applyAlignment="1" applyProtection="1">
      <alignment horizontal="left" vertical="center"/>
      <protection locked="0"/>
    </xf>
    <xf numFmtId="0" fontId="5" fillId="11" borderId="29" xfId="5" applyFont="1" applyFill="1" applyBorder="1" applyAlignment="1" applyProtection="1">
      <alignment horizontal="left" vertical="center"/>
      <protection locked="0"/>
    </xf>
    <xf numFmtId="49" fontId="5" fillId="11" borderId="29" xfId="5" applyNumberFormat="1" applyFont="1" applyFill="1" applyBorder="1" applyAlignment="1" applyProtection="1">
      <alignment horizontal="left" vertical="center"/>
      <protection locked="0"/>
    </xf>
    <xf numFmtId="0" fontId="41" fillId="11" borderId="3" xfId="5" applyFont="1" applyFill="1" applyBorder="1" applyAlignment="1" applyProtection="1">
      <alignment horizontal="left" vertical="center"/>
      <protection locked="0"/>
    </xf>
    <xf numFmtId="0" fontId="29" fillId="10" borderId="26" xfId="5" applyFont="1" applyFill="1" applyBorder="1" applyAlignment="1" applyProtection="1">
      <alignment vertical="top"/>
      <protection locked="0"/>
    </xf>
    <xf numFmtId="0" fontId="29" fillId="10" borderId="0" xfId="5" applyFont="1" applyFill="1" applyAlignment="1" applyProtection="1">
      <alignment vertical="top"/>
      <protection locked="0"/>
    </xf>
    <xf numFmtId="0" fontId="29" fillId="10" borderId="0" xfId="5" applyFont="1" applyFill="1" applyProtection="1">
      <protection locked="0"/>
    </xf>
    <xf numFmtId="0" fontId="29" fillId="10" borderId="27" xfId="5" applyFont="1" applyFill="1" applyBorder="1" applyProtection="1">
      <protection locked="0"/>
    </xf>
    <xf numFmtId="0" fontId="29" fillId="10" borderId="1" xfId="5" applyFont="1" applyFill="1" applyBorder="1" applyAlignment="1" applyProtection="1">
      <alignment horizontal="left"/>
      <protection locked="0"/>
    </xf>
    <xf numFmtId="0" fontId="29" fillId="10" borderId="1" xfId="5" applyFont="1" applyFill="1" applyBorder="1" applyAlignment="1" applyProtection="1">
      <alignment horizontal="left" vertical="top"/>
      <protection locked="0"/>
    </xf>
    <xf numFmtId="0" fontId="29" fillId="10" borderId="0" xfId="5" applyFont="1" applyFill="1" applyAlignment="1" applyProtection="1">
      <alignment horizontal="left"/>
      <protection locked="0"/>
    </xf>
    <xf numFmtId="0" fontId="29" fillId="10" borderId="27" xfId="5" applyFont="1" applyFill="1" applyBorder="1" applyAlignment="1" applyProtection="1">
      <alignment horizontal="left"/>
      <protection locked="0"/>
    </xf>
    <xf numFmtId="0" fontId="29" fillId="10" borderId="26" xfId="5" applyFont="1" applyFill="1" applyBorder="1" applyAlignment="1" applyProtection="1">
      <alignment horizontal="left" vertical="top"/>
      <protection locked="0"/>
    </xf>
    <xf numFmtId="0" fontId="29" fillId="10" borderId="0" xfId="5" applyFont="1" applyFill="1" applyAlignment="1" applyProtection="1">
      <alignment horizontal="left" vertical="top"/>
      <protection locked="0"/>
    </xf>
    <xf numFmtId="0" fontId="29" fillId="10" borderId="26" xfId="6" applyFont="1" applyFill="1" applyBorder="1" applyAlignment="1" applyProtection="1">
      <alignment vertical="top"/>
      <protection locked="0"/>
    </xf>
    <xf numFmtId="0" fontId="29" fillId="10" borderId="0" xfId="6" applyFont="1" applyFill="1" applyAlignment="1" applyProtection="1">
      <alignment vertical="top"/>
      <protection locked="0"/>
    </xf>
    <xf numFmtId="0" fontId="29" fillId="10" borderId="0" xfId="6" applyFont="1" applyFill="1" applyProtection="1">
      <protection locked="0"/>
    </xf>
    <xf numFmtId="0" fontId="32" fillId="10" borderId="27" xfId="6" applyFont="1" applyFill="1" applyBorder="1" applyProtection="1">
      <protection locked="0"/>
    </xf>
    <xf numFmtId="0" fontId="5" fillId="11" borderId="26" xfId="0" applyFont="1" applyFill="1" applyBorder="1" applyAlignment="1" applyProtection="1">
      <alignment horizontal="right" vertical="center"/>
      <protection locked="0"/>
    </xf>
    <xf numFmtId="0" fontId="5" fillId="11" borderId="0" xfId="0" applyFont="1" applyFill="1" applyAlignment="1" applyProtection="1">
      <alignment horizontal="right" vertical="center"/>
      <protection locked="0"/>
    </xf>
    <xf numFmtId="0" fontId="5" fillId="11" borderId="27" xfId="0" applyFont="1" applyFill="1" applyBorder="1" applyAlignment="1" applyProtection="1">
      <alignment horizontal="center" vertical="center"/>
      <protection locked="0"/>
    </xf>
    <xf numFmtId="0" fontId="5" fillId="11" borderId="29" xfId="5" quotePrefix="1" applyFont="1" applyFill="1" applyBorder="1" applyAlignment="1" applyProtection="1">
      <alignment horizontal="left" vertical="center"/>
      <protection locked="0"/>
    </xf>
    <xf numFmtId="0" fontId="29" fillId="10" borderId="0" xfId="6" applyFont="1" applyFill="1" applyProtection="1">
      <protection locked="0"/>
    </xf>
    <xf numFmtId="0" fontId="29" fillId="10" borderId="0" xfId="6" applyFont="1" applyFill="1" applyAlignment="1" applyProtection="1">
      <alignment vertical="top"/>
      <protection locked="0"/>
    </xf>
    <xf numFmtId="0" fontId="5" fillId="11" borderId="3" xfId="5" applyFont="1" applyFill="1" applyBorder="1" applyAlignment="1" applyProtection="1">
      <alignment horizontal="left" vertical="center"/>
      <protection locked="0"/>
    </xf>
    <xf numFmtId="0" fontId="5" fillId="11" borderId="2" xfId="5" applyFont="1" applyFill="1" applyBorder="1" applyAlignment="1" applyProtection="1">
      <alignment horizontal="left" vertical="center"/>
      <protection locked="0"/>
    </xf>
    <xf numFmtId="0" fontId="5" fillId="11" borderId="4" xfId="5" applyFont="1" applyFill="1" applyBorder="1" applyAlignment="1" applyProtection="1">
      <alignment horizontal="left" vertical="center"/>
      <protection locked="0"/>
    </xf>
    <xf numFmtId="0" fontId="29" fillId="10" borderId="0" xfId="0" applyFont="1" applyFill="1" applyAlignment="1">
      <alignment vertical="top" wrapText="1"/>
    </xf>
    <xf numFmtId="0" fontId="29" fillId="10" borderId="0" xfId="0" applyFont="1" applyFill="1" applyAlignment="1" applyProtection="1">
      <alignment vertical="top" wrapText="1"/>
      <protection locked="0"/>
    </xf>
    <xf numFmtId="0" fontId="5" fillId="11" borderId="3" xfId="5" applyFont="1" applyFill="1" applyBorder="1" applyAlignment="1" applyProtection="1">
      <alignment horizontal="left" vertical="center" wrapText="1"/>
      <protection locked="0"/>
    </xf>
    <xf numFmtId="0" fontId="5" fillId="11" borderId="2" xfId="5" applyFont="1" applyFill="1" applyBorder="1" applyAlignment="1" applyProtection="1">
      <alignment horizontal="left" vertical="center" wrapText="1"/>
      <protection locked="0"/>
    </xf>
    <xf numFmtId="0" fontId="5" fillId="11" borderId="4" xfId="5" applyFont="1" applyFill="1" applyBorder="1" applyAlignment="1" applyProtection="1">
      <alignment horizontal="left" vertical="center" wrapText="1"/>
      <protection locked="0"/>
    </xf>
    <xf numFmtId="0" fontId="29" fillId="10" borderId="1" xfId="0" applyFont="1" applyFill="1" applyBorder="1" applyAlignment="1" applyProtection="1">
      <alignment vertical="top" wrapText="1"/>
      <protection locked="0"/>
    </xf>
    <xf numFmtId="0" fontId="29" fillId="10" borderId="1" xfId="5" applyFont="1" applyFill="1" applyBorder="1" applyAlignment="1" applyProtection="1">
      <alignment horizontal="left"/>
      <protection locked="0"/>
    </xf>
    <xf numFmtId="0" fontId="29" fillId="10" borderId="1" xfId="5" applyFont="1" applyFill="1" applyBorder="1" applyAlignment="1" applyProtection="1">
      <alignment horizontal="left" vertical="top"/>
      <protection locked="0"/>
    </xf>
    <xf numFmtId="0" fontId="29" fillId="10" borderId="1" xfId="5" applyFont="1" applyFill="1" applyBorder="1" applyProtection="1">
      <protection locked="0"/>
    </xf>
    <xf numFmtId="0" fontId="29" fillId="10" borderId="1" xfId="5" applyFont="1" applyFill="1" applyBorder="1" applyAlignment="1" applyProtection="1">
      <alignment vertical="top"/>
      <protection locked="0"/>
    </xf>
    <xf numFmtId="0" fontId="6" fillId="10" borderId="26" xfId="0" applyFont="1" applyFill="1" applyBorder="1" applyAlignment="1">
      <alignment horizontal="center" vertical="center"/>
    </xf>
    <xf numFmtId="0" fontId="6" fillId="10" borderId="0" xfId="0" applyFont="1" applyFill="1" applyAlignment="1">
      <alignment horizontal="center" vertical="center"/>
    </xf>
    <xf numFmtId="0" fontId="29" fillId="10" borderId="0" xfId="0" applyFont="1" applyFill="1"/>
    <xf numFmtId="0" fontId="6" fillId="10" borderId="26" xfId="0" applyFont="1" applyFill="1" applyBorder="1" applyAlignment="1">
      <alignment horizontal="right" vertical="center"/>
    </xf>
    <xf numFmtId="0" fontId="6" fillId="10" borderId="0" xfId="0" applyFont="1" applyFill="1" applyAlignment="1">
      <alignment horizontal="right" vertical="center"/>
    </xf>
    <xf numFmtId="0" fontId="30" fillId="10" borderId="0" xfId="0" applyFont="1" applyFill="1" applyAlignment="1">
      <alignment vertical="center"/>
    </xf>
    <xf numFmtId="0" fontId="35" fillId="10" borderId="0" xfId="0" applyFont="1" applyFill="1" applyAlignment="1">
      <alignment vertical="center"/>
    </xf>
    <xf numFmtId="0" fontId="35" fillId="10" borderId="27" xfId="0" applyFont="1" applyFill="1" applyBorder="1" applyAlignment="1">
      <alignment vertical="center"/>
    </xf>
    <xf numFmtId="0" fontId="6" fillId="10" borderId="0" xfId="0" applyFont="1" applyFill="1" applyAlignment="1">
      <alignment vertical="center"/>
    </xf>
    <xf numFmtId="0" fontId="29" fillId="11" borderId="3" xfId="6" applyFont="1" applyFill="1" applyBorder="1" applyProtection="1">
      <protection locked="0"/>
    </xf>
    <xf numFmtId="0" fontId="29" fillId="11" borderId="2" xfId="6" applyFont="1" applyFill="1" applyBorder="1" applyProtection="1">
      <protection locked="0"/>
    </xf>
    <xf numFmtId="0" fontId="29" fillId="11" borderId="4" xfId="6" applyFont="1" applyFill="1" applyBorder="1" applyProtection="1">
      <protection locked="0"/>
    </xf>
    <xf numFmtId="0" fontId="6" fillId="10" borderId="26" xfId="0" applyFont="1" applyFill="1" applyBorder="1" applyAlignment="1">
      <alignment horizontal="right" vertical="center" wrapText="1"/>
    </xf>
    <xf numFmtId="0" fontId="29" fillId="10" borderId="0" xfId="0" applyFont="1" applyFill="1" applyAlignment="1">
      <alignment vertical="center"/>
    </xf>
    <xf numFmtId="0" fontId="29" fillId="10" borderId="27" xfId="0" applyFont="1" applyFill="1" applyBorder="1" applyAlignment="1">
      <alignment vertical="center"/>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6" fillId="10" borderId="27" xfId="0" applyFont="1" applyFill="1" applyBorder="1" applyAlignment="1">
      <alignment horizontal="right" vertical="center" wrapText="1"/>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6" fillId="10" borderId="26"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27" xfId="0" applyFont="1" applyFill="1" applyBorder="1" applyAlignment="1">
      <alignment horizontal="center" vertical="center" wrapText="1"/>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30" fillId="10" borderId="26" xfId="0" applyFont="1" applyFill="1" applyBorder="1" applyAlignment="1">
      <alignment vertical="center"/>
    </xf>
    <xf numFmtId="0" fontId="29" fillId="10" borderId="26" xfId="0" applyFont="1" applyFill="1" applyBorder="1" applyAlignment="1">
      <alignment wrapText="1"/>
    </xf>
    <xf numFmtId="0" fontId="29" fillId="10" borderId="0" xfId="0" applyFont="1" applyFill="1" applyAlignment="1">
      <alignment wrapText="1"/>
    </xf>
    <xf numFmtId="0" fontId="25" fillId="10" borderId="17" xfId="0" applyFont="1" applyFill="1" applyBorder="1" applyAlignment="1">
      <alignment vertical="center"/>
    </xf>
    <xf numFmtId="0" fontId="25" fillId="10" borderId="1" xfId="0" applyFont="1" applyFill="1" applyBorder="1" applyAlignment="1">
      <alignment vertical="center"/>
    </xf>
    <xf numFmtId="0" fontId="28" fillId="10" borderId="26" xfId="0" applyFont="1" applyFill="1" applyBorder="1" applyAlignment="1">
      <alignment horizontal="center" vertical="center"/>
    </xf>
    <xf numFmtId="0" fontId="28" fillId="10" borderId="0" xfId="0" applyFont="1" applyFill="1" applyAlignment="1">
      <alignment horizontal="center" vertical="center"/>
    </xf>
    <xf numFmtId="0" fontId="28" fillId="10" borderId="27" xfId="0" applyFont="1" applyFill="1" applyBorder="1" applyAlignment="1">
      <alignment horizontal="center" vertical="center"/>
    </xf>
    <xf numFmtId="0" fontId="5" fillId="10" borderId="26" xfId="0" applyFont="1" applyFill="1" applyBorder="1" applyAlignment="1">
      <alignment vertical="center" wrapText="1"/>
    </xf>
    <xf numFmtId="0" fontId="5" fillId="10" borderId="0" xfId="0" applyFont="1" applyFill="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26"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29" fillId="10" borderId="0" xfId="0" applyFont="1" applyFill="1" applyAlignment="1">
      <alignment vertical="center" wrapText="1"/>
    </xf>
    <xf numFmtId="0" fontId="27" fillId="10" borderId="26" xfId="0" applyFont="1" applyFill="1" applyBorder="1" applyAlignment="1">
      <alignment horizontal="center" vertical="center" wrapText="1"/>
    </xf>
    <xf numFmtId="0" fontId="27" fillId="10" borderId="0" xfId="0" applyFont="1" applyFill="1" applyAlignment="1">
      <alignment horizontal="center" vertical="center" wrapText="1"/>
    </xf>
    <xf numFmtId="0" fontId="4" fillId="10" borderId="0" xfId="0" applyFont="1" applyFill="1" applyAlignment="1">
      <alignment horizontal="right" vertical="center" wrapText="1"/>
    </xf>
    <xf numFmtId="0" fontId="4" fillId="10" borderId="27" xfId="0" applyFont="1" applyFill="1" applyBorder="1" applyAlignment="1">
      <alignment horizontal="right" vertical="center" wrapText="1"/>
    </xf>
    <xf numFmtId="0" fontId="6" fillId="10" borderId="0" xfId="0" applyFont="1" applyFill="1" applyAlignment="1">
      <alignment horizontal="right" vertical="center" wrapText="1"/>
    </xf>
    <xf numFmtId="0" fontId="29" fillId="11" borderId="3" xfId="0" applyFont="1" applyFill="1" applyBorder="1" applyAlignment="1" applyProtection="1">
      <alignment vertical="center"/>
      <protection locked="0"/>
    </xf>
    <xf numFmtId="0" fontId="29" fillId="11" borderId="2" xfId="0" applyFont="1" applyFill="1" applyBorder="1" applyAlignment="1" applyProtection="1">
      <alignment vertical="center"/>
      <protection locked="0"/>
    </xf>
    <xf numFmtId="0" fontId="29" fillId="11" borderId="4" xfId="0" applyFont="1" applyFill="1" applyBorder="1" applyAlignment="1" applyProtection="1">
      <alignment vertical="center"/>
      <protection locked="0"/>
    </xf>
    <xf numFmtId="0" fontId="6" fillId="10" borderId="6" xfId="0" applyFont="1" applyFill="1" applyBorder="1" applyAlignment="1">
      <alignment horizontal="left" vertical="center" wrapText="1"/>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27" xfId="0" applyFont="1" applyFill="1" applyBorder="1" applyAlignment="1">
      <alignment horizontal="center" vertical="center"/>
    </xf>
    <xf numFmtId="0" fontId="40" fillId="11" borderId="3" xfId="4" applyFill="1" applyBorder="1" applyAlignment="1" applyProtection="1">
      <alignment vertical="center"/>
      <protection locked="0"/>
    </xf>
    <xf numFmtId="0" fontId="6" fillId="10" borderId="1" xfId="0" applyFont="1" applyFill="1" applyBorder="1" applyAlignment="1">
      <alignment horizontal="left" vertical="center" wrapText="1"/>
    </xf>
    <xf numFmtId="0" fontId="29" fillId="10" borderId="0" xfId="0" applyFont="1" applyFill="1" applyAlignment="1">
      <alignment vertical="top"/>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5" fillId="11" borderId="4" xfId="0" applyFont="1" applyFill="1" applyBorder="1" applyAlignment="1" applyProtection="1">
      <alignment horizontal="right" vertical="center"/>
      <protection locked="0"/>
    </xf>
    <xf numFmtId="0" fontId="6" fillId="10" borderId="26" xfId="0" applyFont="1" applyFill="1" applyBorder="1" applyAlignment="1">
      <alignment horizontal="left" vertical="center"/>
    </xf>
    <xf numFmtId="0" fontId="6" fillId="10" borderId="0" xfId="0" applyFont="1" applyFill="1" applyAlignment="1">
      <alignment horizontal="left" vertical="center"/>
    </xf>
    <xf numFmtId="0" fontId="6"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8" fillId="0" borderId="30" xfId="0" applyFont="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9"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6" fillId="0" borderId="30" xfId="0" applyFont="1" applyBorder="1" applyAlignment="1">
      <alignment horizontal="left" vertical="center" wrapText="1"/>
    </xf>
    <xf numFmtId="0" fontId="38" fillId="9" borderId="30" xfId="0" applyFont="1" applyFill="1" applyBorder="1" applyAlignment="1">
      <alignment horizontal="left" vertical="center" wrapText="1"/>
    </xf>
    <xf numFmtId="0" fontId="13" fillId="4" borderId="30" xfId="0" applyFont="1" applyFill="1" applyBorder="1" applyAlignment="1">
      <alignment horizontal="left" vertical="center" wrapText="1"/>
    </xf>
    <xf numFmtId="0" fontId="15" fillId="4" borderId="30" xfId="0" applyFont="1" applyFill="1" applyBorder="1" applyAlignment="1">
      <alignment vertical="center"/>
    </xf>
    <xf numFmtId="0" fontId="6" fillId="0" borderId="30" xfId="0" applyFont="1" applyBorder="1" applyAlignment="1">
      <alignment horizontal="left" vertical="center" wrapText="1" indent="1"/>
    </xf>
    <xf numFmtId="0" fontId="5"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9" fillId="3" borderId="30" xfId="3" applyFont="1" applyFill="1" applyBorder="1" applyAlignment="1">
      <alignment horizontal="center" vertical="center"/>
    </xf>
    <xf numFmtId="0" fontId="0" fillId="0" borderId="30" xfId="0"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22" fillId="0" borderId="30" xfId="0" applyFont="1" applyBorder="1" applyAlignment="1">
      <alignment horizontal="left" vertical="center" wrapText="1"/>
    </xf>
    <xf numFmtId="0" fontId="6" fillId="9" borderId="30" xfId="0" applyFont="1" applyFill="1" applyBorder="1" applyAlignment="1">
      <alignment horizontal="left" vertical="center" wrapText="1" indent="1"/>
    </xf>
    <xf numFmtId="0" fontId="13" fillId="4" borderId="30" xfId="0" applyFont="1" applyFill="1" applyBorder="1" applyAlignment="1">
      <alignment vertical="center" wrapText="1"/>
    </xf>
    <xf numFmtId="0" fontId="13" fillId="9" borderId="30" xfId="0" applyFont="1" applyFill="1" applyBorder="1" applyAlignment="1">
      <alignment horizontal="left" vertical="center" wrapText="1"/>
    </xf>
    <xf numFmtId="0" fontId="13" fillId="0" borderId="30" xfId="0" applyFont="1" applyBorder="1" applyAlignment="1">
      <alignment horizontal="left" vertical="center" wrapText="1" indent="1"/>
    </xf>
    <xf numFmtId="0" fontId="5" fillId="9" borderId="30" xfId="0" applyFont="1" applyFill="1" applyBorder="1" applyAlignment="1">
      <alignment horizontal="left" vertical="center" wrapText="1" indent="1"/>
    </xf>
    <xf numFmtId="0" fontId="6" fillId="9" borderId="30" xfId="0" applyFont="1" applyFill="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9" borderId="30" xfId="0" applyFont="1" applyFill="1" applyBorder="1" applyAlignment="1">
      <alignment horizontal="left" vertical="center" wrapText="1"/>
    </xf>
    <xf numFmtId="0" fontId="5" fillId="4" borderId="30" xfId="0" applyFont="1" applyFill="1" applyBorder="1" applyAlignment="1">
      <alignment horizontal="left" vertical="center" wrapText="1"/>
    </xf>
    <xf numFmtId="0" fontId="5" fillId="4" borderId="30" xfId="0" applyFont="1" applyFill="1" applyBorder="1" applyAlignment="1">
      <alignment vertical="center" wrapText="1"/>
    </xf>
    <xf numFmtId="0" fontId="5" fillId="0" borderId="30" xfId="0" applyFont="1" applyBorder="1" applyAlignment="1">
      <alignment horizontal="left" vertical="center" wrapText="1"/>
    </xf>
    <xf numFmtId="0" fontId="6" fillId="10" borderId="30" xfId="0" applyFont="1" applyFill="1" applyBorder="1" applyAlignment="1">
      <alignment horizontal="left" vertical="center" wrapText="1" indent="1"/>
    </xf>
    <xf numFmtId="0" fontId="0" fillId="0" borderId="0" xfId="0" applyAlignment="1">
      <alignment horizontal="center" wrapText="1"/>
    </xf>
    <xf numFmtId="0" fontId="19" fillId="2" borderId="5" xfId="3" applyFont="1" applyFill="1" applyBorder="1" applyAlignment="1" applyProtection="1">
      <alignment vertical="center" wrapText="1"/>
      <protection locked="0"/>
    </xf>
    <xf numFmtId="0" fontId="22" fillId="0" borderId="30" xfId="0" applyFont="1" applyBorder="1" applyAlignment="1">
      <alignment horizontal="left" vertical="center" wrapText="1" indent="2"/>
    </xf>
    <xf numFmtId="0" fontId="0" fillId="0" borderId="2" xfId="0" applyBorder="1" applyAlignment="1">
      <alignment horizontal="right"/>
    </xf>
    <xf numFmtId="0" fontId="19" fillId="3" borderId="30" xfId="3" applyFont="1" applyFill="1" applyBorder="1" applyAlignment="1">
      <alignment horizontal="center" vertical="center" wrapText="1"/>
    </xf>
    <xf numFmtId="0" fontId="13" fillId="7" borderId="30" xfId="0" applyFont="1" applyFill="1" applyBorder="1" applyAlignment="1">
      <alignment horizontal="left" vertical="center" shrinkToFit="1"/>
    </xf>
    <xf numFmtId="0" fontId="13" fillId="0" borderId="30" xfId="0" applyFont="1" applyBorder="1" applyAlignment="1">
      <alignment horizontal="left" vertical="center" wrapText="1"/>
    </xf>
    <xf numFmtId="0" fontId="6" fillId="7" borderId="30" xfId="0" applyFont="1" applyFill="1" applyBorder="1" applyAlignment="1">
      <alignment horizontal="left" vertical="center" shrinkToFit="1"/>
    </xf>
    <xf numFmtId="0" fontId="3" fillId="0" borderId="2" xfId="0" applyFont="1" applyBorder="1" applyAlignment="1">
      <alignment horizontal="right"/>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23" xfId="0" applyFont="1" applyBorder="1" applyAlignment="1">
      <alignment horizontal="left" vertical="center" wrapText="1"/>
    </xf>
    <xf numFmtId="0" fontId="19" fillId="9" borderId="23" xfId="0" applyFont="1" applyFill="1" applyBorder="1" applyAlignment="1">
      <alignment horizontal="left" vertical="center" wrapText="1"/>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20" xfId="0" applyFont="1" applyBorder="1"/>
    <xf numFmtId="3" fontId="10" fillId="3" borderId="9" xfId="0" applyNumberFormat="1" applyFont="1" applyFill="1" applyBorder="1" applyAlignment="1">
      <alignment horizontal="center" vertical="center" wrapText="1"/>
    </xf>
    <xf numFmtId="3" fontId="4" fillId="0" borderId="20" xfId="0" applyNumberFormat="1" applyFont="1" applyBorder="1"/>
    <xf numFmtId="3" fontId="10" fillId="3" borderId="10" xfId="0" applyNumberFormat="1" applyFont="1" applyFill="1" applyBorder="1" applyAlignment="1">
      <alignment horizontal="center" vertical="center" wrapText="1"/>
    </xf>
    <xf numFmtId="3" fontId="4" fillId="0" borderId="21"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21" fillId="6" borderId="22" xfId="0" applyFont="1" applyFill="1" applyBorder="1" applyAlignment="1">
      <alignment horizontal="left" vertical="center"/>
    </xf>
    <xf numFmtId="0" fontId="23" fillId="6" borderId="22" xfId="0" applyFont="1" applyFill="1" applyBorder="1" applyAlignment="1">
      <alignment vertical="center"/>
    </xf>
    <xf numFmtId="0" fontId="4" fillId="0" borderId="22" xfId="0" applyFont="1" applyBorder="1" applyAlignment="1">
      <alignment vertical="center"/>
    </xf>
    <xf numFmtId="0" fontId="19" fillId="0" borderId="23" xfId="0" applyFont="1" applyBorder="1" applyAlignment="1">
      <alignment horizontal="left" vertical="center" wrapText="1"/>
    </xf>
    <xf numFmtId="0" fontId="19" fillId="9" borderId="24" xfId="0" applyFont="1" applyFill="1" applyBorder="1" applyAlignment="1">
      <alignment horizontal="left" vertical="center" wrapText="1"/>
    </xf>
    <xf numFmtId="0" fontId="21" fillId="6" borderId="25" xfId="0" applyFont="1" applyFill="1" applyBorder="1" applyAlignment="1">
      <alignment horizontal="left" vertical="center"/>
    </xf>
    <xf numFmtId="0" fontId="4" fillId="0" borderId="25" xfId="0" applyFont="1" applyBorder="1" applyAlignment="1">
      <alignment vertical="center"/>
    </xf>
    <xf numFmtId="0" fontId="21" fillId="9" borderId="23" xfId="0" applyFont="1" applyFill="1" applyBorder="1" applyAlignment="1">
      <alignment horizontal="left" vertical="center" wrapText="1"/>
    </xf>
    <xf numFmtId="0" fontId="21" fillId="9" borderId="24" xfId="0" applyFont="1" applyFill="1" applyBorder="1" applyAlignment="1">
      <alignment horizontal="left" vertical="center" wrapText="1"/>
    </xf>
    <xf numFmtId="0" fontId="4" fillId="0" borderId="2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4" builtinId="8"/>
    <cellStyle name="Hyperlink 2" xfId="2" xr:uid="{00000000-0005-0000-0000-000000000000}"/>
    <cellStyle name="Normal" xfId="0" builtinId="0"/>
    <cellStyle name="Normal 2" xfId="3" xr:uid="{00000000-0005-0000-0000-000002000000}"/>
    <cellStyle name="Normal 3" xfId="6" xr:uid="{D5FD0395-3BBB-440A-9119-F625AA2957FC}"/>
    <cellStyle name="Normal 3 2" xfId="5" xr:uid="{C6F28DBA-E54B-4AE4-AC29-DC4CD3C30F3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7"/>
  <sheetViews>
    <sheetView topLeftCell="A203" zoomScale="130" zoomScaleNormal="130" workbookViewId="0">
      <selection activeCell="C231" sqref="C231"/>
    </sheetView>
  </sheetViews>
  <sheetFormatPr defaultRowHeight="12.75" x14ac:dyDescent="0.2"/>
  <cols>
    <col min="9" max="9" width="13.42578125" customWidth="1"/>
  </cols>
  <sheetData>
    <row r="1" spans="1:10" ht="15.75" x14ac:dyDescent="0.2">
      <c r="A1" s="169"/>
      <c r="B1" s="170"/>
      <c r="C1" s="170"/>
      <c r="D1" s="15"/>
      <c r="E1" s="15"/>
      <c r="F1" s="15"/>
      <c r="G1" s="15"/>
      <c r="H1" s="15"/>
      <c r="I1" s="15"/>
      <c r="J1" s="16"/>
    </row>
    <row r="2" spans="1:10" ht="14.45" customHeight="1" x14ac:dyDescent="0.2">
      <c r="A2" s="171" t="s">
        <v>316</v>
      </c>
      <c r="B2" s="172"/>
      <c r="C2" s="172"/>
      <c r="D2" s="172"/>
      <c r="E2" s="172"/>
      <c r="F2" s="172"/>
      <c r="G2" s="172"/>
      <c r="H2" s="172"/>
      <c r="I2" s="172"/>
      <c r="J2" s="173"/>
    </row>
    <row r="3" spans="1:10" ht="15" x14ac:dyDescent="0.2">
      <c r="A3" s="51"/>
      <c r="B3" s="52"/>
      <c r="C3" s="52"/>
      <c r="D3" s="52"/>
      <c r="E3" s="52"/>
      <c r="F3" s="52"/>
      <c r="G3" s="52"/>
      <c r="H3" s="52"/>
      <c r="I3" s="52"/>
      <c r="J3" s="53"/>
    </row>
    <row r="4" spans="1:10" ht="33.6" customHeight="1" x14ac:dyDescent="0.2">
      <c r="A4" s="174" t="s">
        <v>301</v>
      </c>
      <c r="B4" s="175"/>
      <c r="C4" s="175"/>
      <c r="D4" s="175"/>
      <c r="E4" s="176">
        <v>45292</v>
      </c>
      <c r="F4" s="177"/>
      <c r="G4" s="59" t="s">
        <v>0</v>
      </c>
      <c r="H4" s="176">
        <v>45657</v>
      </c>
      <c r="I4" s="177"/>
      <c r="J4" s="17"/>
    </row>
    <row r="5" spans="1:10" s="63" customFormat="1" ht="10.15" customHeight="1" x14ac:dyDescent="0.25">
      <c r="A5" s="178"/>
      <c r="B5" s="179"/>
      <c r="C5" s="179"/>
      <c r="D5" s="179"/>
      <c r="E5" s="179"/>
      <c r="F5" s="179"/>
      <c r="G5" s="179"/>
      <c r="H5" s="179"/>
      <c r="I5" s="179"/>
      <c r="J5" s="180"/>
    </row>
    <row r="6" spans="1:10" ht="20.45" customHeight="1" x14ac:dyDescent="0.2">
      <c r="A6" s="54"/>
      <c r="B6" s="64" t="s">
        <v>321</v>
      </c>
      <c r="C6" s="55"/>
      <c r="D6" s="55"/>
      <c r="E6" s="76">
        <v>2024</v>
      </c>
      <c r="F6" s="65"/>
      <c r="G6" s="59"/>
      <c r="H6" s="65"/>
      <c r="I6" s="65"/>
      <c r="J6" s="26"/>
    </row>
    <row r="7" spans="1:10" s="67" customFormat="1" ht="10.9" customHeight="1" x14ac:dyDescent="0.2">
      <c r="A7" s="54"/>
      <c r="B7" s="55"/>
      <c r="C7" s="55"/>
      <c r="D7" s="55"/>
      <c r="E7" s="66"/>
      <c r="F7" s="66"/>
      <c r="G7" s="59"/>
      <c r="H7" s="66"/>
      <c r="I7" s="66"/>
      <c r="J7" s="26"/>
    </row>
    <row r="8" spans="1:10" ht="37.9" customHeight="1" x14ac:dyDescent="0.2">
      <c r="A8" s="182" t="s">
        <v>322</v>
      </c>
      <c r="B8" s="183"/>
      <c r="C8" s="183"/>
      <c r="D8" s="183"/>
      <c r="E8" s="183"/>
      <c r="F8" s="183"/>
      <c r="G8" s="183"/>
      <c r="H8" s="183"/>
      <c r="I8" s="183"/>
      <c r="J8" s="18"/>
    </row>
    <row r="9" spans="1:10" ht="14.25" x14ac:dyDescent="0.2">
      <c r="A9" s="19"/>
      <c r="B9" s="47"/>
      <c r="C9" s="47"/>
      <c r="D9" s="47"/>
      <c r="E9" s="181"/>
      <c r="F9" s="181"/>
      <c r="G9" s="142"/>
      <c r="H9" s="142"/>
      <c r="I9" s="57"/>
      <c r="J9" s="58"/>
    </row>
    <row r="10" spans="1:10" ht="25.9" customHeight="1" x14ac:dyDescent="0.2">
      <c r="A10" s="143" t="s">
        <v>302</v>
      </c>
      <c r="B10" s="144"/>
      <c r="C10" s="159" t="s">
        <v>445</v>
      </c>
      <c r="D10" s="160"/>
      <c r="E10" s="49"/>
      <c r="F10" s="184" t="s">
        <v>323</v>
      </c>
      <c r="G10" s="185"/>
      <c r="H10" s="164" t="s">
        <v>446</v>
      </c>
      <c r="I10" s="165"/>
      <c r="J10" s="20"/>
    </row>
    <row r="11" spans="1:10" ht="15.6" customHeight="1" x14ac:dyDescent="0.2">
      <c r="A11" s="19"/>
      <c r="B11" s="47"/>
      <c r="C11" s="47"/>
      <c r="D11" s="47"/>
      <c r="E11" s="168"/>
      <c r="F11" s="168"/>
      <c r="G11" s="168"/>
      <c r="H11" s="168"/>
      <c r="I11" s="50"/>
      <c r="J11" s="20"/>
    </row>
    <row r="12" spans="1:10" ht="21" customHeight="1" x14ac:dyDescent="0.2">
      <c r="A12" s="152" t="s">
        <v>317</v>
      </c>
      <c r="B12" s="144"/>
      <c r="C12" s="159" t="s">
        <v>447</v>
      </c>
      <c r="D12" s="160"/>
      <c r="E12" s="167"/>
      <c r="F12" s="168"/>
      <c r="G12" s="168"/>
      <c r="H12" s="168"/>
      <c r="I12" s="50"/>
      <c r="J12" s="20"/>
    </row>
    <row r="13" spans="1:10" ht="10.9" customHeight="1" x14ac:dyDescent="0.2">
      <c r="A13" s="49"/>
      <c r="B13" s="50"/>
      <c r="C13" s="47"/>
      <c r="D13" s="47"/>
      <c r="E13" s="142"/>
      <c r="F13" s="142"/>
      <c r="G13" s="142"/>
      <c r="H13" s="142"/>
      <c r="I13" s="47"/>
      <c r="J13" s="21"/>
    </row>
    <row r="14" spans="1:10" ht="22.9" customHeight="1" x14ac:dyDescent="0.2">
      <c r="A14" s="152" t="s">
        <v>303</v>
      </c>
      <c r="B14" s="158"/>
      <c r="C14" s="159" t="s">
        <v>448</v>
      </c>
      <c r="D14" s="160"/>
      <c r="E14" s="166"/>
      <c r="F14" s="145"/>
      <c r="G14" s="62" t="s">
        <v>324</v>
      </c>
      <c r="H14" s="164" t="s">
        <v>450</v>
      </c>
      <c r="I14" s="165"/>
      <c r="J14" s="60"/>
    </row>
    <row r="15" spans="1:10" ht="14.45" customHeight="1" x14ac:dyDescent="0.2">
      <c r="A15" s="49"/>
      <c r="B15" s="50"/>
      <c r="C15" s="47"/>
      <c r="D15" s="47"/>
      <c r="E15" s="142"/>
      <c r="F15" s="142"/>
      <c r="G15" s="142"/>
      <c r="H15" s="142"/>
      <c r="I15" s="47"/>
      <c r="J15" s="21"/>
    </row>
    <row r="16" spans="1:10" ht="13.15" customHeight="1" x14ac:dyDescent="0.2">
      <c r="A16" s="152" t="s">
        <v>325</v>
      </c>
      <c r="B16" s="158"/>
      <c r="C16" s="159" t="s">
        <v>449</v>
      </c>
      <c r="D16" s="160"/>
      <c r="E16" s="56"/>
      <c r="F16" s="56"/>
      <c r="G16" s="56"/>
      <c r="H16" s="56"/>
      <c r="I16" s="56"/>
      <c r="J16" s="60"/>
    </row>
    <row r="17" spans="1:10" ht="14.45" customHeight="1" x14ac:dyDescent="0.2">
      <c r="A17" s="161"/>
      <c r="B17" s="162"/>
      <c r="C17" s="162"/>
      <c r="D17" s="162"/>
      <c r="E17" s="162"/>
      <c r="F17" s="162"/>
      <c r="G17" s="162"/>
      <c r="H17" s="162"/>
      <c r="I17" s="162"/>
      <c r="J17" s="163"/>
    </row>
    <row r="18" spans="1:10" x14ac:dyDescent="0.2">
      <c r="A18" s="143" t="s">
        <v>304</v>
      </c>
      <c r="B18" s="144"/>
      <c r="C18" s="155" t="s">
        <v>562</v>
      </c>
      <c r="D18" s="156"/>
      <c r="E18" s="156"/>
      <c r="F18" s="156"/>
      <c r="G18" s="156"/>
      <c r="H18" s="156"/>
      <c r="I18" s="156"/>
      <c r="J18" s="157"/>
    </row>
    <row r="19" spans="1:10" ht="14.25" x14ac:dyDescent="0.2">
      <c r="A19" s="19"/>
      <c r="B19" s="47"/>
      <c r="C19" s="61"/>
      <c r="D19" s="47"/>
      <c r="E19" s="142"/>
      <c r="F19" s="142"/>
      <c r="G19" s="142"/>
      <c r="H19" s="142"/>
      <c r="I19" s="47"/>
      <c r="J19" s="21"/>
    </row>
    <row r="20" spans="1:10" ht="14.25" x14ac:dyDescent="0.2">
      <c r="A20" s="143" t="s">
        <v>305</v>
      </c>
      <c r="B20" s="144"/>
      <c r="C20" s="164">
        <v>10000</v>
      </c>
      <c r="D20" s="165"/>
      <c r="E20" s="142"/>
      <c r="F20" s="142"/>
      <c r="G20" s="155" t="s">
        <v>451</v>
      </c>
      <c r="H20" s="156"/>
      <c r="I20" s="156"/>
      <c r="J20" s="157"/>
    </row>
    <row r="21" spans="1:10" ht="14.25" x14ac:dyDescent="0.2">
      <c r="A21" s="19"/>
      <c r="B21" s="47"/>
      <c r="C21" s="47"/>
      <c r="D21" s="47"/>
      <c r="E21" s="142"/>
      <c r="F21" s="142"/>
      <c r="G21" s="142"/>
      <c r="H21" s="142"/>
      <c r="I21" s="47"/>
      <c r="J21" s="21"/>
    </row>
    <row r="22" spans="1:10" x14ac:dyDescent="0.2">
      <c r="A22" s="143" t="s">
        <v>306</v>
      </c>
      <c r="B22" s="144"/>
      <c r="C22" s="155" t="s">
        <v>452</v>
      </c>
      <c r="D22" s="156"/>
      <c r="E22" s="156"/>
      <c r="F22" s="156"/>
      <c r="G22" s="156"/>
      <c r="H22" s="156"/>
      <c r="I22" s="156"/>
      <c r="J22" s="157"/>
    </row>
    <row r="23" spans="1:10" ht="14.25" x14ac:dyDescent="0.2">
      <c r="A23" s="19"/>
      <c r="B23" s="47"/>
      <c r="C23" s="47"/>
      <c r="D23" s="47"/>
      <c r="E23" s="142"/>
      <c r="F23" s="142"/>
      <c r="G23" s="142"/>
      <c r="H23" s="142"/>
      <c r="I23" s="47"/>
      <c r="J23" s="21"/>
    </row>
    <row r="24" spans="1:10" ht="14.25" x14ac:dyDescent="0.2">
      <c r="A24" s="143" t="s">
        <v>307</v>
      </c>
      <c r="B24" s="144"/>
      <c r="C24" s="149" t="s">
        <v>563</v>
      </c>
      <c r="D24" s="150"/>
      <c r="E24" s="150"/>
      <c r="F24" s="150"/>
      <c r="G24" s="150"/>
      <c r="H24" s="150"/>
      <c r="I24" s="150"/>
      <c r="J24" s="151"/>
    </row>
    <row r="25" spans="1:10" ht="14.25" x14ac:dyDescent="0.2">
      <c r="A25" s="19"/>
      <c r="B25" s="47"/>
      <c r="C25" s="61"/>
      <c r="D25" s="47"/>
      <c r="E25" s="142"/>
      <c r="F25" s="142"/>
      <c r="G25" s="142"/>
      <c r="H25" s="142"/>
      <c r="I25" s="47"/>
      <c r="J25" s="21"/>
    </row>
    <row r="26" spans="1:10" ht="14.25" x14ac:dyDescent="0.2">
      <c r="A26" s="143" t="s">
        <v>308</v>
      </c>
      <c r="B26" s="144"/>
      <c r="C26" s="149" t="s">
        <v>564</v>
      </c>
      <c r="D26" s="150"/>
      <c r="E26" s="150"/>
      <c r="F26" s="150"/>
      <c r="G26" s="150"/>
      <c r="H26" s="150"/>
      <c r="I26" s="150"/>
      <c r="J26" s="151"/>
    </row>
    <row r="27" spans="1:10" ht="13.9" customHeight="1" x14ac:dyDescent="0.2">
      <c r="A27" s="19"/>
      <c r="B27" s="47"/>
      <c r="C27" s="61"/>
      <c r="D27" s="47"/>
      <c r="E27" s="142"/>
      <c r="F27" s="142"/>
      <c r="G27" s="142"/>
      <c r="H27" s="142"/>
      <c r="I27" s="47"/>
      <c r="J27" s="21"/>
    </row>
    <row r="28" spans="1:10" ht="22.9" customHeight="1" x14ac:dyDescent="0.2">
      <c r="A28" s="152" t="s">
        <v>318</v>
      </c>
      <c r="B28" s="144"/>
      <c r="C28" s="34">
        <v>15285</v>
      </c>
      <c r="D28" s="22"/>
      <c r="E28" s="148"/>
      <c r="F28" s="148"/>
      <c r="G28" s="148"/>
      <c r="H28" s="148"/>
      <c r="I28" s="153"/>
      <c r="J28" s="154"/>
    </row>
    <row r="29" spans="1:10" ht="14.25" x14ac:dyDescent="0.2">
      <c r="A29" s="19"/>
      <c r="B29" s="47"/>
      <c r="C29" s="47"/>
      <c r="D29" s="47"/>
      <c r="E29" s="142"/>
      <c r="F29" s="142"/>
      <c r="G29" s="142"/>
      <c r="H29" s="142"/>
      <c r="I29" s="47"/>
      <c r="J29" s="21"/>
    </row>
    <row r="30" spans="1:10" ht="15" x14ac:dyDescent="0.2">
      <c r="A30" s="143" t="s">
        <v>309</v>
      </c>
      <c r="B30" s="144"/>
      <c r="C30" s="75" t="s">
        <v>328</v>
      </c>
      <c r="D30" s="140" t="s">
        <v>326</v>
      </c>
      <c r="E30" s="141"/>
      <c r="F30" s="141"/>
      <c r="G30" s="141"/>
      <c r="H30" s="68" t="s">
        <v>327</v>
      </c>
      <c r="I30" s="69" t="s">
        <v>328</v>
      </c>
      <c r="J30" s="70"/>
    </row>
    <row r="31" spans="1:10" x14ac:dyDescent="0.2">
      <c r="A31" s="143"/>
      <c r="B31" s="144"/>
      <c r="C31" s="23"/>
      <c r="D31" s="59"/>
      <c r="E31" s="145"/>
      <c r="F31" s="145"/>
      <c r="G31" s="145"/>
      <c r="H31" s="145"/>
      <c r="I31" s="146"/>
      <c r="J31" s="147"/>
    </row>
    <row r="32" spans="1:10" x14ac:dyDescent="0.2">
      <c r="A32" s="143" t="s">
        <v>319</v>
      </c>
      <c r="B32" s="144"/>
      <c r="C32" s="34" t="s">
        <v>331</v>
      </c>
      <c r="D32" s="140" t="s">
        <v>329</v>
      </c>
      <c r="E32" s="141"/>
      <c r="F32" s="141"/>
      <c r="G32" s="141"/>
      <c r="H32" s="71" t="s">
        <v>330</v>
      </c>
      <c r="I32" s="72" t="s">
        <v>331</v>
      </c>
      <c r="J32" s="73"/>
    </row>
    <row r="33" spans="1:10" ht="14.25" x14ac:dyDescent="0.2">
      <c r="A33" s="19"/>
      <c r="B33" s="47"/>
      <c r="C33" s="47"/>
      <c r="D33" s="47"/>
      <c r="E33" s="142"/>
      <c r="F33" s="142"/>
      <c r="G33" s="142"/>
      <c r="H33" s="142"/>
      <c r="I33" s="47"/>
      <c r="J33" s="21"/>
    </row>
    <row r="34" spans="1:10" x14ac:dyDescent="0.2">
      <c r="A34" s="140" t="s">
        <v>320</v>
      </c>
      <c r="B34" s="141"/>
      <c r="C34" s="141"/>
      <c r="D34" s="141"/>
      <c r="E34" s="141" t="s">
        <v>310</v>
      </c>
      <c r="F34" s="141"/>
      <c r="G34" s="141"/>
      <c r="H34" s="141"/>
      <c r="I34" s="141"/>
      <c r="J34" s="24" t="s">
        <v>311</v>
      </c>
    </row>
    <row r="35" spans="1:10" ht="14.25" x14ac:dyDescent="0.2">
      <c r="A35" s="19"/>
      <c r="B35" s="47"/>
      <c r="C35" s="47"/>
      <c r="D35" s="47"/>
      <c r="E35" s="142"/>
      <c r="F35" s="142"/>
      <c r="G35" s="142"/>
      <c r="H35" s="142"/>
      <c r="I35" s="47"/>
      <c r="J35" s="58"/>
    </row>
    <row r="36" spans="1:10" x14ac:dyDescent="0.2">
      <c r="A36" s="127" t="s">
        <v>453</v>
      </c>
      <c r="B36" s="128"/>
      <c r="C36" s="128"/>
      <c r="D36" s="128"/>
      <c r="E36" s="127" t="s">
        <v>566</v>
      </c>
      <c r="F36" s="128"/>
      <c r="G36" s="128"/>
      <c r="H36" s="128"/>
      <c r="I36" s="129"/>
      <c r="J36" s="103">
        <v>4980310</v>
      </c>
    </row>
    <row r="37" spans="1:10" ht="14.25" x14ac:dyDescent="0.2">
      <c r="A37" s="19"/>
      <c r="B37" s="47"/>
      <c r="C37" s="61"/>
      <c r="D37" s="130"/>
      <c r="E37" s="130"/>
      <c r="F37" s="130"/>
      <c r="G37" s="130"/>
      <c r="H37" s="130"/>
      <c r="I37" s="130"/>
      <c r="J37" s="21"/>
    </row>
    <row r="38" spans="1:10" x14ac:dyDescent="0.2">
      <c r="A38" s="127" t="s">
        <v>454</v>
      </c>
      <c r="B38" s="128"/>
      <c r="C38" s="128"/>
      <c r="D38" s="128"/>
      <c r="E38" s="127" t="s">
        <v>566</v>
      </c>
      <c r="F38" s="128"/>
      <c r="G38" s="128"/>
      <c r="H38" s="128"/>
      <c r="I38" s="129"/>
      <c r="J38" s="104">
        <v>4558499</v>
      </c>
    </row>
    <row r="39" spans="1:10" ht="14.25" x14ac:dyDescent="0.2">
      <c r="A39" s="19"/>
      <c r="B39" s="47"/>
      <c r="C39" s="61"/>
      <c r="D39" s="130"/>
      <c r="E39" s="130"/>
      <c r="F39" s="130"/>
      <c r="G39" s="130"/>
      <c r="H39" s="130"/>
      <c r="I39" s="130"/>
      <c r="J39" s="21"/>
    </row>
    <row r="40" spans="1:10" x14ac:dyDescent="0.2">
      <c r="A40" s="127" t="s">
        <v>455</v>
      </c>
      <c r="B40" s="128"/>
      <c r="C40" s="128"/>
      <c r="D40" s="128"/>
      <c r="E40" s="127" t="s">
        <v>566</v>
      </c>
      <c r="F40" s="128"/>
      <c r="G40" s="128"/>
      <c r="H40" s="128"/>
      <c r="I40" s="129"/>
      <c r="J40" s="104">
        <v>1899660</v>
      </c>
    </row>
    <row r="41" spans="1:10" ht="14.25" x14ac:dyDescent="0.2">
      <c r="A41" s="98"/>
      <c r="B41" s="97"/>
      <c r="C41" s="99"/>
      <c r="D41" s="135"/>
      <c r="E41" s="135"/>
      <c r="F41" s="135"/>
      <c r="G41" s="135"/>
      <c r="H41" s="135"/>
      <c r="I41" s="135"/>
      <c r="J41" s="100"/>
    </row>
    <row r="42" spans="1:10" x14ac:dyDescent="0.2">
      <c r="A42" s="127" t="s">
        <v>456</v>
      </c>
      <c r="B42" s="128"/>
      <c r="C42" s="128"/>
      <c r="D42" s="128"/>
      <c r="E42" s="127" t="s">
        <v>566</v>
      </c>
      <c r="F42" s="128"/>
      <c r="G42" s="128"/>
      <c r="H42" s="128"/>
      <c r="I42" s="129"/>
      <c r="J42" s="104">
        <v>4509595</v>
      </c>
    </row>
    <row r="43" spans="1:10" ht="14.25" x14ac:dyDescent="0.2">
      <c r="A43" s="98"/>
      <c r="B43" s="97"/>
      <c r="C43" s="99"/>
      <c r="D43" s="135"/>
      <c r="E43" s="135"/>
      <c r="F43" s="135"/>
      <c r="G43" s="135"/>
      <c r="H43" s="135"/>
      <c r="I43" s="135"/>
      <c r="J43" s="100"/>
    </row>
    <row r="44" spans="1:10" x14ac:dyDescent="0.2">
      <c r="A44" s="127" t="s">
        <v>567</v>
      </c>
      <c r="B44" s="128"/>
      <c r="C44" s="128"/>
      <c r="D44" s="128"/>
      <c r="E44" s="127" t="s">
        <v>568</v>
      </c>
      <c r="F44" s="128"/>
      <c r="G44" s="128"/>
      <c r="H44" s="128"/>
      <c r="I44" s="129"/>
      <c r="J44" s="104">
        <v>7762658</v>
      </c>
    </row>
    <row r="45" spans="1:10" ht="14.25" x14ac:dyDescent="0.2">
      <c r="A45" s="98"/>
      <c r="B45" s="97"/>
      <c r="C45" s="99"/>
      <c r="D45" s="131"/>
      <c r="E45" s="131"/>
      <c r="F45" s="131"/>
      <c r="G45" s="131"/>
      <c r="H45" s="131"/>
      <c r="I45" s="131"/>
      <c r="J45" s="100"/>
    </row>
    <row r="46" spans="1:10" ht="13.15" customHeight="1" x14ac:dyDescent="0.2">
      <c r="A46" s="127" t="s">
        <v>569</v>
      </c>
      <c r="B46" s="128"/>
      <c r="C46" s="128"/>
      <c r="D46" s="128"/>
      <c r="E46" s="132" t="s">
        <v>457</v>
      </c>
      <c r="F46" s="133"/>
      <c r="G46" s="133"/>
      <c r="H46" s="133"/>
      <c r="I46" s="134"/>
      <c r="J46" s="104">
        <v>2186179</v>
      </c>
    </row>
    <row r="47" spans="1:10" ht="14.25" x14ac:dyDescent="0.2">
      <c r="A47" s="107"/>
      <c r="B47" s="108"/>
      <c r="C47" s="108"/>
      <c r="D47" s="109"/>
      <c r="E47" s="138"/>
      <c r="F47" s="138"/>
      <c r="G47" s="139"/>
      <c r="H47" s="139"/>
      <c r="I47" s="109"/>
      <c r="J47" s="110"/>
    </row>
    <row r="48" spans="1:10" x14ac:dyDescent="0.2">
      <c r="A48" s="127" t="s">
        <v>570</v>
      </c>
      <c r="B48" s="128"/>
      <c r="C48" s="128"/>
      <c r="D48" s="128"/>
      <c r="E48" s="127" t="s">
        <v>458</v>
      </c>
      <c r="F48" s="128"/>
      <c r="G48" s="128"/>
      <c r="H48" s="128"/>
      <c r="I48" s="129"/>
      <c r="J48" s="104">
        <v>17409042</v>
      </c>
    </row>
    <row r="49" spans="1:10" ht="14.25" x14ac:dyDescent="0.2">
      <c r="A49" s="98"/>
      <c r="B49" s="97"/>
      <c r="C49" s="99"/>
      <c r="D49" s="135"/>
      <c r="E49" s="135"/>
      <c r="F49" s="135"/>
      <c r="G49" s="135"/>
      <c r="H49" s="135"/>
      <c r="I49" s="135"/>
      <c r="J49" s="100"/>
    </row>
    <row r="50" spans="1:10" x14ac:dyDescent="0.2">
      <c r="A50" s="127" t="s">
        <v>459</v>
      </c>
      <c r="B50" s="128"/>
      <c r="C50" s="128"/>
      <c r="D50" s="128"/>
      <c r="E50" s="127" t="s">
        <v>460</v>
      </c>
      <c r="F50" s="128"/>
      <c r="G50" s="128"/>
      <c r="H50" s="128"/>
      <c r="I50" s="129"/>
      <c r="J50" s="104">
        <v>34234601</v>
      </c>
    </row>
    <row r="51" spans="1:10" ht="14.25" x14ac:dyDescent="0.2">
      <c r="A51" s="98"/>
      <c r="B51" s="97"/>
      <c r="C51" s="99"/>
      <c r="D51" s="135"/>
      <c r="E51" s="135"/>
      <c r="F51" s="135"/>
      <c r="G51" s="135"/>
      <c r="H51" s="135"/>
      <c r="I51" s="135"/>
      <c r="J51" s="100"/>
    </row>
    <row r="52" spans="1:10" x14ac:dyDescent="0.2">
      <c r="A52" s="127" t="s">
        <v>461</v>
      </c>
      <c r="B52" s="128"/>
      <c r="C52" s="128"/>
      <c r="D52" s="128"/>
      <c r="E52" s="127" t="s">
        <v>460</v>
      </c>
      <c r="F52" s="128"/>
      <c r="G52" s="128"/>
      <c r="H52" s="128"/>
      <c r="I52" s="129"/>
      <c r="J52" s="104">
        <v>34198928</v>
      </c>
    </row>
    <row r="53" spans="1:10" ht="14.25" x14ac:dyDescent="0.2">
      <c r="A53" s="98"/>
      <c r="B53" s="97"/>
      <c r="C53" s="99"/>
      <c r="D53" s="135"/>
      <c r="E53" s="135"/>
      <c r="F53" s="135"/>
      <c r="G53" s="135"/>
      <c r="H53" s="135"/>
      <c r="I53" s="135"/>
      <c r="J53" s="100"/>
    </row>
    <row r="54" spans="1:10" x14ac:dyDescent="0.2">
      <c r="A54" s="127" t="s">
        <v>571</v>
      </c>
      <c r="B54" s="128"/>
      <c r="C54" s="128"/>
      <c r="D54" s="128"/>
      <c r="E54" s="127" t="s">
        <v>462</v>
      </c>
      <c r="F54" s="128"/>
      <c r="G54" s="128"/>
      <c r="H54" s="128"/>
      <c r="I54" s="129"/>
      <c r="J54" s="105">
        <v>4402813980008</v>
      </c>
    </row>
    <row r="55" spans="1:10" ht="14.25" x14ac:dyDescent="0.2">
      <c r="A55" s="98"/>
      <c r="B55" s="97"/>
      <c r="C55" s="99"/>
      <c r="D55" s="135"/>
      <c r="E55" s="135"/>
      <c r="F55" s="135"/>
      <c r="G55" s="135"/>
      <c r="H55" s="135"/>
      <c r="I55" s="135"/>
      <c r="J55" s="100"/>
    </row>
    <row r="56" spans="1:10" x14ac:dyDescent="0.2">
      <c r="A56" s="127" t="s">
        <v>572</v>
      </c>
      <c r="B56" s="128"/>
      <c r="C56" s="128"/>
      <c r="D56" s="128"/>
      <c r="E56" s="127" t="s">
        <v>463</v>
      </c>
      <c r="F56" s="128"/>
      <c r="G56" s="128"/>
      <c r="H56" s="128"/>
      <c r="I56" s="129"/>
      <c r="J56" s="104" t="s">
        <v>464</v>
      </c>
    </row>
    <row r="57" spans="1:10" ht="14.25" x14ac:dyDescent="0.2">
      <c r="A57" s="107"/>
      <c r="B57" s="108"/>
      <c r="C57" s="108"/>
      <c r="D57" s="109"/>
      <c r="E57" s="138"/>
      <c r="F57" s="138"/>
      <c r="G57" s="139"/>
      <c r="H57" s="139"/>
      <c r="I57" s="109"/>
      <c r="J57" s="110"/>
    </row>
    <row r="58" spans="1:10" x14ac:dyDescent="0.2">
      <c r="A58" s="127" t="s">
        <v>573</v>
      </c>
      <c r="B58" s="128"/>
      <c r="C58" s="128"/>
      <c r="D58" s="128"/>
      <c r="E58" s="127" t="s">
        <v>458</v>
      </c>
      <c r="F58" s="128"/>
      <c r="G58" s="128"/>
      <c r="H58" s="128"/>
      <c r="I58" s="129"/>
      <c r="J58" s="104">
        <v>21096121</v>
      </c>
    </row>
    <row r="59" spans="1:10" ht="14.25" x14ac:dyDescent="0.2">
      <c r="A59" s="98"/>
      <c r="B59" s="97"/>
      <c r="C59" s="99"/>
      <c r="D59" s="135"/>
      <c r="E59" s="135"/>
      <c r="F59" s="135"/>
      <c r="G59" s="135"/>
      <c r="H59" s="135"/>
      <c r="I59" s="135"/>
      <c r="J59" s="100"/>
    </row>
    <row r="60" spans="1:10" x14ac:dyDescent="0.2">
      <c r="A60" s="127" t="s">
        <v>465</v>
      </c>
      <c r="B60" s="128"/>
      <c r="C60" s="128"/>
      <c r="D60" s="129"/>
      <c r="E60" s="127" t="s">
        <v>458</v>
      </c>
      <c r="F60" s="128"/>
      <c r="G60" s="128"/>
      <c r="H60" s="128"/>
      <c r="I60" s="129"/>
      <c r="J60" s="104">
        <v>21096121</v>
      </c>
    </row>
    <row r="61" spans="1:10" ht="14.25" x14ac:dyDescent="0.2">
      <c r="A61" s="98"/>
      <c r="B61" s="97"/>
      <c r="C61" s="99"/>
      <c r="D61" s="135"/>
      <c r="E61" s="135"/>
      <c r="F61" s="135"/>
      <c r="G61" s="135"/>
      <c r="H61" s="135"/>
      <c r="I61" s="135"/>
      <c r="J61" s="100"/>
    </row>
    <row r="62" spans="1:10" x14ac:dyDescent="0.2">
      <c r="A62" s="127" t="s">
        <v>466</v>
      </c>
      <c r="B62" s="128"/>
      <c r="C62" s="128"/>
      <c r="D62" s="128"/>
      <c r="E62" s="127" t="s">
        <v>467</v>
      </c>
      <c r="F62" s="128"/>
      <c r="G62" s="128"/>
      <c r="H62" s="128"/>
      <c r="I62" s="129"/>
      <c r="J62" s="104">
        <v>984359</v>
      </c>
    </row>
    <row r="63" spans="1:10" ht="14.25" x14ac:dyDescent="0.2">
      <c r="A63" s="107"/>
      <c r="B63" s="108"/>
      <c r="C63" s="108"/>
      <c r="D63" s="109"/>
      <c r="E63" s="138"/>
      <c r="F63" s="138"/>
      <c r="G63" s="139"/>
      <c r="H63" s="139"/>
      <c r="I63" s="109"/>
      <c r="J63" s="110"/>
    </row>
    <row r="64" spans="1:10" x14ac:dyDescent="0.2">
      <c r="A64" s="127" t="s">
        <v>468</v>
      </c>
      <c r="B64" s="128"/>
      <c r="C64" s="128"/>
      <c r="D64" s="128"/>
      <c r="E64" s="127" t="s">
        <v>467</v>
      </c>
      <c r="F64" s="128"/>
      <c r="G64" s="128"/>
      <c r="H64" s="128"/>
      <c r="I64" s="129"/>
      <c r="J64" s="104">
        <v>687716</v>
      </c>
    </row>
    <row r="65" spans="1:10" ht="14.25" x14ac:dyDescent="0.2">
      <c r="A65" s="107"/>
      <c r="B65" s="108"/>
      <c r="C65" s="108"/>
      <c r="D65" s="109"/>
      <c r="E65" s="138"/>
      <c r="F65" s="138"/>
      <c r="G65" s="139"/>
      <c r="H65" s="139"/>
      <c r="I65" s="109"/>
      <c r="J65" s="110"/>
    </row>
    <row r="66" spans="1:10" x14ac:dyDescent="0.2">
      <c r="A66" s="127" t="s">
        <v>469</v>
      </c>
      <c r="B66" s="128"/>
      <c r="C66" s="128"/>
      <c r="D66" s="128"/>
      <c r="E66" s="127" t="s">
        <v>467</v>
      </c>
      <c r="F66" s="128"/>
      <c r="G66" s="128"/>
      <c r="H66" s="128"/>
      <c r="I66" s="129"/>
      <c r="J66" s="104" t="s">
        <v>470</v>
      </c>
    </row>
    <row r="67" spans="1:10" ht="14.25" x14ac:dyDescent="0.2">
      <c r="A67" s="107"/>
      <c r="B67" s="108"/>
      <c r="C67" s="108"/>
      <c r="D67" s="109"/>
      <c r="E67" s="138"/>
      <c r="F67" s="138"/>
      <c r="G67" s="139"/>
      <c r="H67" s="139"/>
      <c r="I67" s="109"/>
      <c r="J67" s="110"/>
    </row>
    <row r="68" spans="1:10" x14ac:dyDescent="0.2">
      <c r="A68" s="127" t="s">
        <v>471</v>
      </c>
      <c r="B68" s="128"/>
      <c r="C68" s="128"/>
      <c r="D68" s="128"/>
      <c r="E68" s="127" t="s">
        <v>467</v>
      </c>
      <c r="F68" s="128"/>
      <c r="G68" s="128"/>
      <c r="H68" s="128"/>
      <c r="I68" s="129"/>
      <c r="J68" s="104">
        <v>927293</v>
      </c>
    </row>
    <row r="69" spans="1:10" ht="14.25" x14ac:dyDescent="0.2">
      <c r="A69" s="107"/>
      <c r="B69" s="108"/>
      <c r="C69" s="108"/>
      <c r="D69" s="109"/>
      <c r="E69" s="138"/>
      <c r="F69" s="138"/>
      <c r="G69" s="139"/>
      <c r="H69" s="139"/>
      <c r="I69" s="109"/>
      <c r="J69" s="110"/>
    </row>
    <row r="70" spans="1:10" x14ac:dyDescent="0.2">
      <c r="A70" s="127" t="s">
        <v>472</v>
      </c>
      <c r="B70" s="128"/>
      <c r="C70" s="128"/>
      <c r="D70" s="128"/>
      <c r="E70" s="127" t="s">
        <v>565</v>
      </c>
      <c r="F70" s="128"/>
      <c r="G70" s="128"/>
      <c r="H70" s="128"/>
      <c r="I70" s="129"/>
      <c r="J70" s="104">
        <v>5288339</v>
      </c>
    </row>
    <row r="71" spans="1:10" ht="14.25" x14ac:dyDescent="0.2">
      <c r="A71" s="98"/>
      <c r="B71" s="97"/>
      <c r="C71" s="99"/>
      <c r="D71" s="135"/>
      <c r="E71" s="135"/>
      <c r="F71" s="135"/>
      <c r="G71" s="135"/>
      <c r="H71" s="135"/>
      <c r="I71" s="135"/>
      <c r="J71" s="100"/>
    </row>
    <row r="72" spans="1:10" x14ac:dyDescent="0.2">
      <c r="A72" s="127" t="s">
        <v>473</v>
      </c>
      <c r="B72" s="128"/>
      <c r="C72" s="128"/>
      <c r="D72" s="128"/>
      <c r="E72" s="127" t="s">
        <v>474</v>
      </c>
      <c r="F72" s="128"/>
      <c r="G72" s="128"/>
      <c r="H72" s="128"/>
      <c r="I72" s="129"/>
      <c r="J72" s="104" t="s">
        <v>475</v>
      </c>
    </row>
    <row r="73" spans="1:10" ht="14.25" x14ac:dyDescent="0.2">
      <c r="A73" s="107"/>
      <c r="B73" s="108"/>
      <c r="C73" s="108"/>
      <c r="D73" s="109"/>
      <c r="E73" s="138"/>
      <c r="F73" s="138"/>
      <c r="G73" s="139"/>
      <c r="H73" s="139"/>
      <c r="I73" s="109"/>
      <c r="J73" s="110"/>
    </row>
    <row r="74" spans="1:10" x14ac:dyDescent="0.2">
      <c r="A74" s="127" t="s">
        <v>476</v>
      </c>
      <c r="B74" s="128"/>
      <c r="C74" s="128"/>
      <c r="D74" s="128"/>
      <c r="E74" s="127" t="s">
        <v>477</v>
      </c>
      <c r="F74" s="128"/>
      <c r="G74" s="128"/>
      <c r="H74" s="128"/>
      <c r="I74" s="129"/>
      <c r="J74" s="104">
        <v>5323859</v>
      </c>
    </row>
    <row r="75" spans="1:10" ht="14.25" x14ac:dyDescent="0.2">
      <c r="A75" s="107"/>
      <c r="B75" s="108"/>
      <c r="C75" s="108"/>
      <c r="D75" s="109"/>
      <c r="E75" s="138"/>
      <c r="F75" s="138"/>
      <c r="G75" s="139"/>
      <c r="H75" s="139"/>
      <c r="I75" s="109"/>
      <c r="J75" s="110"/>
    </row>
    <row r="76" spans="1:10" x14ac:dyDescent="0.2">
      <c r="A76" s="127" t="s">
        <v>478</v>
      </c>
      <c r="B76" s="128"/>
      <c r="C76" s="128"/>
      <c r="D76" s="128"/>
      <c r="E76" s="127" t="s">
        <v>574</v>
      </c>
      <c r="F76" s="128"/>
      <c r="G76" s="128"/>
      <c r="H76" s="128"/>
      <c r="I76" s="129"/>
      <c r="J76" s="104" t="s">
        <v>479</v>
      </c>
    </row>
    <row r="77" spans="1:10" ht="14.25" x14ac:dyDescent="0.2">
      <c r="A77" s="107"/>
      <c r="B77" s="108"/>
      <c r="C77" s="108"/>
      <c r="D77" s="109"/>
      <c r="E77" s="138"/>
      <c r="F77" s="138"/>
      <c r="G77" s="139"/>
      <c r="H77" s="139"/>
      <c r="I77" s="109"/>
      <c r="J77" s="110"/>
    </row>
    <row r="78" spans="1:10" x14ac:dyDescent="0.2">
      <c r="A78" s="127" t="s">
        <v>480</v>
      </c>
      <c r="B78" s="128"/>
      <c r="C78" s="128"/>
      <c r="D78" s="128"/>
      <c r="E78" s="127" t="s">
        <v>481</v>
      </c>
      <c r="F78" s="128"/>
      <c r="G78" s="128"/>
      <c r="H78" s="128"/>
      <c r="I78" s="129"/>
      <c r="J78" s="104" t="s">
        <v>482</v>
      </c>
    </row>
    <row r="79" spans="1:10" ht="14.25" x14ac:dyDescent="0.2">
      <c r="A79" s="107"/>
      <c r="B79" s="108"/>
      <c r="C79" s="108"/>
      <c r="D79" s="109"/>
      <c r="E79" s="138"/>
      <c r="F79" s="138"/>
      <c r="G79" s="139"/>
      <c r="H79" s="139"/>
      <c r="I79" s="109"/>
      <c r="J79" s="110"/>
    </row>
    <row r="80" spans="1:10" x14ac:dyDescent="0.2">
      <c r="A80" s="127" t="s">
        <v>483</v>
      </c>
      <c r="B80" s="128"/>
      <c r="C80" s="128"/>
      <c r="D80" s="128"/>
      <c r="E80" s="127" t="s">
        <v>565</v>
      </c>
      <c r="F80" s="128"/>
      <c r="G80" s="128"/>
      <c r="H80" s="128"/>
      <c r="I80" s="129"/>
      <c r="J80" s="104">
        <v>81343542</v>
      </c>
    </row>
    <row r="81" spans="1:10" ht="14.25" x14ac:dyDescent="0.2">
      <c r="A81" s="107"/>
      <c r="B81" s="108"/>
      <c r="C81" s="108"/>
      <c r="D81" s="109"/>
      <c r="E81" s="138"/>
      <c r="F81" s="138"/>
      <c r="G81" s="139"/>
      <c r="H81" s="139"/>
      <c r="I81" s="109"/>
      <c r="J81" s="110"/>
    </row>
    <row r="82" spans="1:10" x14ac:dyDescent="0.2">
      <c r="A82" s="127" t="s">
        <v>484</v>
      </c>
      <c r="B82" s="128"/>
      <c r="C82" s="128"/>
      <c r="D82" s="128"/>
      <c r="E82" s="127" t="s">
        <v>565</v>
      </c>
      <c r="F82" s="128"/>
      <c r="G82" s="128"/>
      <c r="H82" s="128"/>
      <c r="I82" s="129"/>
      <c r="J82" s="104">
        <v>81343559</v>
      </c>
    </row>
    <row r="83" spans="1:10" ht="14.25" x14ac:dyDescent="0.2">
      <c r="A83" s="107"/>
      <c r="B83" s="108"/>
      <c r="C83" s="108"/>
      <c r="D83" s="109"/>
      <c r="E83" s="138"/>
      <c r="F83" s="138"/>
      <c r="G83" s="139"/>
      <c r="H83" s="139"/>
      <c r="I83" s="109"/>
      <c r="J83" s="110"/>
    </row>
    <row r="84" spans="1:10" x14ac:dyDescent="0.2">
      <c r="A84" s="127" t="s">
        <v>485</v>
      </c>
      <c r="B84" s="128"/>
      <c r="C84" s="128"/>
      <c r="D84" s="128"/>
      <c r="E84" s="127" t="s">
        <v>565</v>
      </c>
      <c r="F84" s="128"/>
      <c r="G84" s="128"/>
      <c r="H84" s="128"/>
      <c r="I84" s="129"/>
      <c r="J84" s="104">
        <v>81343567</v>
      </c>
    </row>
    <row r="85" spans="1:10" ht="14.25" x14ac:dyDescent="0.2">
      <c r="A85" s="107"/>
      <c r="B85" s="108"/>
      <c r="C85" s="108"/>
      <c r="D85" s="109"/>
      <c r="E85" s="138"/>
      <c r="F85" s="138"/>
      <c r="G85" s="139"/>
      <c r="H85" s="139"/>
      <c r="I85" s="109"/>
      <c r="J85" s="110"/>
    </row>
    <row r="86" spans="1:10" x14ac:dyDescent="0.2">
      <c r="A86" s="127" t="s">
        <v>486</v>
      </c>
      <c r="B86" s="128"/>
      <c r="C86" s="128"/>
      <c r="D86" s="128"/>
      <c r="E86" s="127" t="s">
        <v>566</v>
      </c>
      <c r="F86" s="128"/>
      <c r="G86" s="128"/>
      <c r="H86" s="128"/>
      <c r="I86" s="129"/>
      <c r="J86" s="104">
        <v>80568105</v>
      </c>
    </row>
    <row r="87" spans="1:10" ht="14.25" x14ac:dyDescent="0.2">
      <c r="A87" s="107"/>
      <c r="B87" s="108"/>
      <c r="C87" s="108"/>
      <c r="D87" s="109"/>
      <c r="E87" s="138"/>
      <c r="F87" s="138"/>
      <c r="G87" s="139"/>
      <c r="H87" s="139"/>
      <c r="I87" s="109"/>
      <c r="J87" s="110"/>
    </row>
    <row r="88" spans="1:10" x14ac:dyDescent="0.2">
      <c r="A88" s="127" t="s">
        <v>487</v>
      </c>
      <c r="B88" s="128"/>
      <c r="C88" s="128"/>
      <c r="D88" s="128"/>
      <c r="E88" s="127" t="s">
        <v>566</v>
      </c>
      <c r="F88" s="128"/>
      <c r="G88" s="128"/>
      <c r="H88" s="128"/>
      <c r="I88" s="129"/>
      <c r="J88" s="104">
        <v>81348048</v>
      </c>
    </row>
    <row r="89" spans="1:10" ht="14.25" x14ac:dyDescent="0.2">
      <c r="A89" s="98"/>
      <c r="B89" s="97"/>
      <c r="C89" s="99"/>
      <c r="D89" s="135"/>
      <c r="E89" s="135"/>
      <c r="F89" s="135"/>
      <c r="G89" s="135"/>
      <c r="H89" s="135"/>
      <c r="I89" s="135"/>
      <c r="J89" s="100"/>
    </row>
    <row r="90" spans="1:10" ht="13.15" customHeight="1" x14ac:dyDescent="0.2">
      <c r="A90" s="127" t="s">
        <v>575</v>
      </c>
      <c r="B90" s="128"/>
      <c r="C90" s="128"/>
      <c r="D90" s="128"/>
      <c r="E90" s="127" t="s">
        <v>488</v>
      </c>
      <c r="F90" s="128"/>
      <c r="G90" s="128"/>
      <c r="H90" s="128"/>
      <c r="I90" s="129"/>
      <c r="J90" s="104">
        <v>405483007</v>
      </c>
    </row>
    <row r="91" spans="1:10" ht="14.25" x14ac:dyDescent="0.2">
      <c r="A91" s="107"/>
      <c r="B91" s="108"/>
      <c r="C91" s="108"/>
      <c r="D91" s="109"/>
      <c r="E91" s="138"/>
      <c r="F91" s="138"/>
      <c r="G91" s="139"/>
      <c r="H91" s="139"/>
      <c r="I91" s="109"/>
      <c r="J91" s="110"/>
    </row>
    <row r="92" spans="1:10" ht="13.15" customHeight="1" x14ac:dyDescent="0.2">
      <c r="A92" s="127" t="s">
        <v>489</v>
      </c>
      <c r="B92" s="128"/>
      <c r="C92" s="128"/>
      <c r="D92" s="128"/>
      <c r="E92" s="132" t="s">
        <v>576</v>
      </c>
      <c r="F92" s="133"/>
      <c r="G92" s="133"/>
      <c r="H92" s="133"/>
      <c r="I92" s="134"/>
      <c r="J92" s="104" t="s">
        <v>490</v>
      </c>
    </row>
    <row r="93" spans="1:10" ht="14.25" x14ac:dyDescent="0.2">
      <c r="A93" s="107"/>
      <c r="B93" s="108"/>
      <c r="C93" s="108"/>
      <c r="D93" s="109"/>
      <c r="E93" s="138"/>
      <c r="F93" s="138"/>
      <c r="G93" s="139"/>
      <c r="H93" s="139"/>
      <c r="I93" s="109"/>
      <c r="J93" s="110"/>
    </row>
    <row r="94" spans="1:10" ht="13.15" customHeight="1" x14ac:dyDescent="0.2">
      <c r="A94" s="127" t="s">
        <v>577</v>
      </c>
      <c r="B94" s="128"/>
      <c r="C94" s="128"/>
      <c r="D94" s="128"/>
      <c r="E94" s="132" t="s">
        <v>578</v>
      </c>
      <c r="F94" s="133"/>
      <c r="G94" s="133"/>
      <c r="H94" s="133"/>
      <c r="I94" s="134"/>
      <c r="J94" s="104">
        <v>7795475</v>
      </c>
    </row>
    <row r="95" spans="1:10" ht="14.25" x14ac:dyDescent="0.2">
      <c r="A95" s="107"/>
      <c r="B95" s="108"/>
      <c r="C95" s="108"/>
      <c r="D95" s="109"/>
      <c r="E95" s="138"/>
      <c r="F95" s="138"/>
      <c r="G95" s="139"/>
      <c r="H95" s="139"/>
      <c r="I95" s="109"/>
      <c r="J95" s="110"/>
    </row>
    <row r="96" spans="1:10" ht="13.15" customHeight="1" x14ac:dyDescent="0.2">
      <c r="A96" s="127" t="s">
        <v>579</v>
      </c>
      <c r="B96" s="128"/>
      <c r="C96" s="128"/>
      <c r="D96" s="128"/>
      <c r="E96" s="132" t="s">
        <v>576</v>
      </c>
      <c r="F96" s="133"/>
      <c r="G96" s="133"/>
      <c r="H96" s="133"/>
      <c r="I96" s="134"/>
      <c r="J96" s="104" t="s">
        <v>491</v>
      </c>
    </row>
    <row r="97" spans="1:10" ht="14.25" x14ac:dyDescent="0.2">
      <c r="A97" s="107"/>
      <c r="B97" s="108"/>
      <c r="C97" s="108"/>
      <c r="D97" s="109"/>
      <c r="E97" s="138"/>
      <c r="F97" s="138"/>
      <c r="G97" s="139"/>
      <c r="H97" s="139"/>
      <c r="I97" s="109"/>
      <c r="J97" s="110"/>
    </row>
    <row r="98" spans="1:10" x14ac:dyDescent="0.2">
      <c r="A98" s="127" t="s">
        <v>580</v>
      </c>
      <c r="B98" s="128"/>
      <c r="C98" s="128"/>
      <c r="D98" s="128"/>
      <c r="E98" s="132" t="s">
        <v>576</v>
      </c>
      <c r="F98" s="133"/>
      <c r="G98" s="133"/>
      <c r="H98" s="133"/>
      <c r="I98" s="134"/>
      <c r="J98" s="104" t="s">
        <v>492</v>
      </c>
    </row>
    <row r="99" spans="1:10" ht="14.25" x14ac:dyDescent="0.2">
      <c r="A99" s="107"/>
      <c r="B99" s="108"/>
      <c r="C99" s="108"/>
      <c r="D99" s="109"/>
      <c r="E99" s="136"/>
      <c r="F99" s="136"/>
      <c r="G99" s="137"/>
      <c r="H99" s="137"/>
      <c r="I99" s="113"/>
      <c r="J99" s="114"/>
    </row>
    <row r="100" spans="1:10" x14ac:dyDescent="0.2">
      <c r="A100" s="127" t="s">
        <v>581</v>
      </c>
      <c r="B100" s="128"/>
      <c r="C100" s="128"/>
      <c r="D100" s="128"/>
      <c r="E100" s="127" t="s">
        <v>493</v>
      </c>
      <c r="F100" s="128"/>
      <c r="G100" s="128"/>
      <c r="H100" s="128"/>
      <c r="I100" s="129"/>
      <c r="J100" s="104" t="s">
        <v>494</v>
      </c>
    </row>
    <row r="101" spans="1:10" ht="14.25" x14ac:dyDescent="0.2">
      <c r="A101" s="107"/>
      <c r="B101" s="108"/>
      <c r="C101" s="108"/>
      <c r="D101" s="109"/>
      <c r="E101" s="136"/>
      <c r="F101" s="136"/>
      <c r="G101" s="137"/>
      <c r="H101" s="137"/>
      <c r="I101" s="113"/>
      <c r="J101" s="114"/>
    </row>
    <row r="102" spans="1:10" x14ac:dyDescent="0.2">
      <c r="A102" s="127" t="s">
        <v>582</v>
      </c>
      <c r="B102" s="128"/>
      <c r="C102" s="128"/>
      <c r="D102" s="128"/>
      <c r="E102" s="127" t="s">
        <v>495</v>
      </c>
      <c r="F102" s="128"/>
      <c r="G102" s="128"/>
      <c r="H102" s="128"/>
      <c r="I102" s="129"/>
      <c r="J102" s="104" t="s">
        <v>496</v>
      </c>
    </row>
    <row r="103" spans="1:10" ht="14.25" x14ac:dyDescent="0.2">
      <c r="A103" s="115"/>
      <c r="B103" s="116"/>
      <c r="C103" s="116"/>
      <c r="D103" s="113"/>
      <c r="E103" s="136"/>
      <c r="F103" s="136"/>
      <c r="G103" s="137"/>
      <c r="H103" s="137"/>
      <c r="I103" s="113"/>
      <c r="J103" s="114"/>
    </row>
    <row r="104" spans="1:10" x14ac:dyDescent="0.2">
      <c r="A104" s="127" t="s">
        <v>583</v>
      </c>
      <c r="B104" s="128"/>
      <c r="C104" s="128"/>
      <c r="D104" s="128"/>
      <c r="E104" s="127" t="s">
        <v>497</v>
      </c>
      <c r="F104" s="128"/>
      <c r="G104" s="128"/>
      <c r="H104" s="128"/>
      <c r="I104" s="129"/>
      <c r="J104" s="104" t="s">
        <v>498</v>
      </c>
    </row>
    <row r="105" spans="1:10" ht="14.25" x14ac:dyDescent="0.2">
      <c r="A105" s="107"/>
      <c r="B105" s="108"/>
      <c r="C105" s="108"/>
      <c r="D105" s="109"/>
      <c r="E105" s="136"/>
      <c r="F105" s="136"/>
      <c r="G105" s="137"/>
      <c r="H105" s="137"/>
      <c r="I105" s="113"/>
      <c r="J105" s="114"/>
    </row>
    <row r="106" spans="1:10" ht="13.15" customHeight="1" x14ac:dyDescent="0.2">
      <c r="A106" s="127" t="s">
        <v>584</v>
      </c>
      <c r="B106" s="128"/>
      <c r="C106" s="128"/>
      <c r="D106" s="128"/>
      <c r="E106" s="127" t="s">
        <v>499</v>
      </c>
      <c r="F106" s="128"/>
      <c r="G106" s="128"/>
      <c r="H106" s="128"/>
      <c r="I106" s="129"/>
      <c r="J106" s="104" t="s">
        <v>500</v>
      </c>
    </row>
    <row r="107" spans="1:10" ht="14.25" x14ac:dyDescent="0.2">
      <c r="A107" s="107"/>
      <c r="B107" s="108"/>
      <c r="C107" s="108"/>
      <c r="D107" s="109"/>
      <c r="E107" s="136"/>
      <c r="F107" s="136"/>
      <c r="G107" s="137"/>
      <c r="H107" s="137"/>
      <c r="I107" s="113"/>
      <c r="J107" s="114"/>
    </row>
    <row r="108" spans="1:10" ht="13.15" customHeight="1" x14ac:dyDescent="0.2">
      <c r="A108" s="127" t="s">
        <v>585</v>
      </c>
      <c r="B108" s="128"/>
      <c r="C108" s="128"/>
      <c r="D108" s="128"/>
      <c r="E108" s="132" t="s">
        <v>576</v>
      </c>
      <c r="F108" s="133"/>
      <c r="G108" s="133"/>
      <c r="H108" s="133"/>
      <c r="I108" s="134"/>
      <c r="J108" s="104" t="s">
        <v>501</v>
      </c>
    </row>
    <row r="109" spans="1:10" ht="14.25" x14ac:dyDescent="0.2">
      <c r="A109" s="107"/>
      <c r="B109" s="108"/>
      <c r="C109" s="108"/>
      <c r="D109" s="109"/>
      <c r="E109" s="136"/>
      <c r="F109" s="136"/>
      <c r="G109" s="137"/>
      <c r="H109" s="137"/>
      <c r="I109" s="113"/>
      <c r="J109" s="114"/>
    </row>
    <row r="110" spans="1:10" x14ac:dyDescent="0.2">
      <c r="A110" s="127" t="s">
        <v>502</v>
      </c>
      <c r="B110" s="128"/>
      <c r="C110" s="128"/>
      <c r="D110" s="128"/>
      <c r="E110" s="132" t="s">
        <v>576</v>
      </c>
      <c r="F110" s="133"/>
      <c r="G110" s="133"/>
      <c r="H110" s="133"/>
      <c r="I110" s="134"/>
      <c r="J110" s="104" t="s">
        <v>503</v>
      </c>
    </row>
    <row r="111" spans="1:10" ht="14.25" x14ac:dyDescent="0.2">
      <c r="A111" s="107"/>
      <c r="B111" s="108"/>
      <c r="C111" s="108"/>
      <c r="D111" s="109"/>
      <c r="E111" s="136"/>
      <c r="F111" s="136"/>
      <c r="G111" s="137"/>
      <c r="H111" s="137"/>
      <c r="I111" s="113"/>
      <c r="J111" s="114"/>
    </row>
    <row r="112" spans="1:10" ht="13.15" customHeight="1" x14ac:dyDescent="0.2">
      <c r="A112" s="127" t="s">
        <v>586</v>
      </c>
      <c r="B112" s="128"/>
      <c r="C112" s="128"/>
      <c r="D112" s="128"/>
      <c r="E112" s="127" t="s">
        <v>504</v>
      </c>
      <c r="F112" s="128"/>
      <c r="G112" s="128"/>
      <c r="H112" s="128"/>
      <c r="I112" s="129"/>
      <c r="J112" s="104" t="s">
        <v>505</v>
      </c>
    </row>
    <row r="113" spans="1:10" ht="14.25" x14ac:dyDescent="0.2">
      <c r="A113" s="98"/>
      <c r="B113" s="97"/>
      <c r="C113" s="99"/>
      <c r="D113" s="135"/>
      <c r="E113" s="135"/>
      <c r="F113" s="135"/>
      <c r="G113" s="135"/>
      <c r="H113" s="135"/>
      <c r="I113" s="135"/>
      <c r="J113" s="100"/>
    </row>
    <row r="114" spans="1:10" x14ac:dyDescent="0.2">
      <c r="A114" s="127" t="s">
        <v>587</v>
      </c>
      <c r="B114" s="128"/>
      <c r="C114" s="128"/>
      <c r="D114" s="128"/>
      <c r="E114" s="132" t="s">
        <v>576</v>
      </c>
      <c r="F114" s="133"/>
      <c r="G114" s="133"/>
      <c r="H114" s="133"/>
      <c r="I114" s="134"/>
      <c r="J114" s="104" t="s">
        <v>506</v>
      </c>
    </row>
    <row r="115" spans="1:10" ht="14.25" x14ac:dyDescent="0.2">
      <c r="A115" s="115"/>
      <c r="B115" s="116"/>
      <c r="C115" s="116"/>
      <c r="D115" s="113"/>
      <c r="E115" s="136"/>
      <c r="F115" s="136"/>
      <c r="G115" s="137"/>
      <c r="H115" s="137"/>
      <c r="I115" s="113"/>
      <c r="J115" s="114"/>
    </row>
    <row r="116" spans="1:10" x14ac:dyDescent="0.2">
      <c r="A116" s="127" t="s">
        <v>588</v>
      </c>
      <c r="B116" s="128"/>
      <c r="C116" s="128"/>
      <c r="D116" s="128"/>
      <c r="E116" s="127" t="s">
        <v>589</v>
      </c>
      <c r="F116" s="128"/>
      <c r="G116" s="128"/>
      <c r="H116" s="128"/>
      <c r="I116" s="129"/>
      <c r="J116" s="104" t="s">
        <v>507</v>
      </c>
    </row>
    <row r="117" spans="1:10" ht="14.25" x14ac:dyDescent="0.2">
      <c r="A117" s="107"/>
      <c r="B117" s="108"/>
      <c r="C117" s="108"/>
      <c r="D117" s="109"/>
      <c r="E117" s="136"/>
      <c r="F117" s="136"/>
      <c r="G117" s="137"/>
      <c r="H117" s="137"/>
      <c r="I117" s="113"/>
      <c r="J117" s="114"/>
    </row>
    <row r="118" spans="1:10" x14ac:dyDescent="0.2">
      <c r="A118" s="127" t="s">
        <v>590</v>
      </c>
      <c r="B118" s="128"/>
      <c r="C118" s="128"/>
      <c r="D118" s="128"/>
      <c r="E118" s="127" t="s">
        <v>508</v>
      </c>
      <c r="F118" s="128"/>
      <c r="G118" s="128"/>
      <c r="H118" s="128"/>
      <c r="I118" s="129"/>
      <c r="J118" s="104" t="s">
        <v>509</v>
      </c>
    </row>
    <row r="119" spans="1:10" ht="14.25" x14ac:dyDescent="0.2">
      <c r="A119" s="107"/>
      <c r="B119" s="108"/>
      <c r="C119" s="108"/>
      <c r="D119" s="109"/>
      <c r="E119" s="136"/>
      <c r="F119" s="136"/>
      <c r="G119" s="137"/>
      <c r="H119" s="137"/>
      <c r="I119" s="113"/>
      <c r="J119" s="114"/>
    </row>
    <row r="120" spans="1:10" x14ac:dyDescent="0.2">
      <c r="A120" s="127" t="s">
        <v>591</v>
      </c>
      <c r="B120" s="128"/>
      <c r="C120" s="128"/>
      <c r="D120" s="128"/>
      <c r="E120" s="127" t="s">
        <v>510</v>
      </c>
      <c r="F120" s="128"/>
      <c r="G120" s="128"/>
      <c r="H120" s="128"/>
      <c r="I120" s="129"/>
      <c r="J120" s="104" t="s">
        <v>511</v>
      </c>
    </row>
    <row r="121" spans="1:10" ht="14.25" x14ac:dyDescent="0.2">
      <c r="A121" s="107"/>
      <c r="B121" s="108"/>
      <c r="C121" s="108"/>
      <c r="D121" s="109"/>
      <c r="E121" s="136"/>
      <c r="F121" s="136"/>
      <c r="G121" s="137"/>
      <c r="H121" s="137"/>
      <c r="I121" s="113"/>
      <c r="J121" s="114"/>
    </row>
    <row r="122" spans="1:10" x14ac:dyDescent="0.2">
      <c r="A122" s="127" t="s">
        <v>592</v>
      </c>
      <c r="B122" s="128"/>
      <c r="C122" s="128"/>
      <c r="D122" s="128"/>
      <c r="E122" s="127" t="s">
        <v>512</v>
      </c>
      <c r="F122" s="128"/>
      <c r="G122" s="128"/>
      <c r="H122" s="128"/>
      <c r="I122" s="129"/>
      <c r="J122" s="104" t="s">
        <v>513</v>
      </c>
    </row>
    <row r="123" spans="1:10" ht="14.25" x14ac:dyDescent="0.2">
      <c r="A123" s="107"/>
      <c r="B123" s="108"/>
      <c r="C123" s="108"/>
      <c r="D123" s="109"/>
      <c r="E123" s="136"/>
      <c r="F123" s="136"/>
      <c r="G123" s="137"/>
      <c r="H123" s="137"/>
      <c r="I123" s="113"/>
      <c r="J123" s="114"/>
    </row>
    <row r="124" spans="1:10" x14ac:dyDescent="0.2">
      <c r="A124" s="127" t="s">
        <v>593</v>
      </c>
      <c r="B124" s="128"/>
      <c r="C124" s="128"/>
      <c r="D124" s="128"/>
      <c r="E124" s="127" t="s">
        <v>514</v>
      </c>
      <c r="F124" s="128"/>
      <c r="G124" s="128"/>
      <c r="H124" s="128"/>
      <c r="I124" s="129"/>
      <c r="J124" s="104">
        <v>24842680</v>
      </c>
    </row>
    <row r="125" spans="1:10" ht="14.25" x14ac:dyDescent="0.2">
      <c r="A125" s="107"/>
      <c r="B125" s="108"/>
      <c r="C125" s="108"/>
      <c r="D125" s="109"/>
      <c r="E125" s="136"/>
      <c r="F125" s="136"/>
      <c r="G125" s="137"/>
      <c r="H125" s="137"/>
      <c r="I125" s="113"/>
      <c r="J125" s="114"/>
    </row>
    <row r="126" spans="1:10" x14ac:dyDescent="0.2">
      <c r="A126" s="127" t="s">
        <v>594</v>
      </c>
      <c r="B126" s="128"/>
      <c r="C126" s="128"/>
      <c r="D126" s="128"/>
      <c r="E126" s="127" t="s">
        <v>515</v>
      </c>
      <c r="F126" s="128"/>
      <c r="G126" s="128"/>
      <c r="H126" s="128"/>
      <c r="I126" s="129"/>
      <c r="J126" s="104" t="s">
        <v>516</v>
      </c>
    </row>
    <row r="127" spans="1:10" ht="14.25" x14ac:dyDescent="0.2">
      <c r="A127" s="115"/>
      <c r="B127" s="116"/>
      <c r="C127" s="116"/>
      <c r="D127" s="113"/>
      <c r="E127" s="136"/>
      <c r="F127" s="136"/>
      <c r="G127" s="137"/>
      <c r="H127" s="137"/>
      <c r="I127" s="113"/>
      <c r="J127" s="114"/>
    </row>
    <row r="128" spans="1:10" x14ac:dyDescent="0.2">
      <c r="A128" s="127" t="s">
        <v>517</v>
      </c>
      <c r="B128" s="128"/>
      <c r="C128" s="128"/>
      <c r="D128" s="128"/>
      <c r="E128" s="127" t="s">
        <v>595</v>
      </c>
      <c r="F128" s="128"/>
      <c r="G128" s="128"/>
      <c r="H128" s="128"/>
      <c r="I128" s="129"/>
      <c r="J128" s="104">
        <v>46271350</v>
      </c>
    </row>
    <row r="129" spans="1:10" ht="14.25" x14ac:dyDescent="0.2">
      <c r="A129" s="115"/>
      <c r="B129" s="116"/>
      <c r="C129" s="116"/>
      <c r="D129" s="113"/>
      <c r="E129" s="136"/>
      <c r="F129" s="136"/>
      <c r="G129" s="137"/>
      <c r="H129" s="137"/>
      <c r="I129" s="113"/>
      <c r="J129" s="114"/>
    </row>
    <row r="130" spans="1:10" x14ac:dyDescent="0.2">
      <c r="A130" s="127" t="s">
        <v>518</v>
      </c>
      <c r="B130" s="128"/>
      <c r="C130" s="128"/>
      <c r="D130" s="128"/>
      <c r="E130" s="127" t="s">
        <v>596</v>
      </c>
      <c r="F130" s="128"/>
      <c r="G130" s="128"/>
      <c r="H130" s="128"/>
      <c r="I130" s="129"/>
      <c r="J130" s="104">
        <v>6137300000</v>
      </c>
    </row>
    <row r="131" spans="1:10" ht="14.25" x14ac:dyDescent="0.2">
      <c r="A131" s="98"/>
      <c r="B131" s="97"/>
      <c r="C131" s="99"/>
      <c r="D131" s="135"/>
      <c r="E131" s="135"/>
      <c r="F131" s="135"/>
      <c r="G131" s="135"/>
      <c r="H131" s="135"/>
      <c r="I131" s="135"/>
      <c r="J131" s="100"/>
    </row>
    <row r="132" spans="1:10" x14ac:dyDescent="0.2">
      <c r="A132" s="101" t="s">
        <v>519</v>
      </c>
      <c r="B132" s="102"/>
      <c r="C132" s="102"/>
      <c r="D132" s="102"/>
      <c r="E132" s="127" t="s">
        <v>566</v>
      </c>
      <c r="F132" s="128"/>
      <c r="G132" s="128"/>
      <c r="H132" s="128"/>
      <c r="I132" s="129"/>
      <c r="J132" s="104" t="s">
        <v>521</v>
      </c>
    </row>
    <row r="133" spans="1:10" ht="14.25" x14ac:dyDescent="0.2">
      <c r="A133" s="115"/>
      <c r="B133" s="116"/>
      <c r="C133" s="116"/>
      <c r="D133" s="113"/>
      <c r="E133" s="111"/>
      <c r="F133" s="111"/>
      <c r="G133" s="112"/>
      <c r="H133" s="112"/>
      <c r="I133" s="113"/>
      <c r="J133" s="114"/>
    </row>
    <row r="134" spans="1:10" x14ac:dyDescent="0.2">
      <c r="A134" s="127" t="s">
        <v>597</v>
      </c>
      <c r="B134" s="128"/>
      <c r="C134" s="128"/>
      <c r="D134" s="128"/>
      <c r="E134" s="127" t="s">
        <v>566</v>
      </c>
      <c r="F134" s="128"/>
      <c r="G134" s="128"/>
      <c r="H134" s="128"/>
      <c r="I134" s="129"/>
      <c r="J134" s="104" t="s">
        <v>522</v>
      </c>
    </row>
    <row r="135" spans="1:10" ht="14.25" x14ac:dyDescent="0.2">
      <c r="A135" s="115"/>
      <c r="B135" s="116"/>
      <c r="C135" s="116"/>
      <c r="D135" s="113"/>
      <c r="E135" s="111"/>
      <c r="F135" s="111"/>
      <c r="G135" s="112"/>
      <c r="H135" s="112"/>
      <c r="I135" s="113"/>
      <c r="J135" s="114"/>
    </row>
    <row r="136" spans="1:10" x14ac:dyDescent="0.2">
      <c r="A136" s="101" t="s">
        <v>523</v>
      </c>
      <c r="B136" s="102"/>
      <c r="C136" s="102"/>
      <c r="D136" s="102"/>
      <c r="E136" s="101" t="s">
        <v>524</v>
      </c>
      <c r="F136" s="102"/>
      <c r="G136" s="102"/>
      <c r="H136" s="102"/>
      <c r="I136" s="103"/>
      <c r="J136" s="104" t="s">
        <v>525</v>
      </c>
    </row>
    <row r="137" spans="1:10" ht="14.25" x14ac:dyDescent="0.2">
      <c r="A137" s="115"/>
      <c r="B137" s="116"/>
      <c r="C137" s="116"/>
      <c r="D137" s="113"/>
      <c r="E137" s="111"/>
      <c r="F137" s="111"/>
      <c r="G137" s="112"/>
      <c r="H137" s="112"/>
      <c r="I137" s="113"/>
      <c r="J137" s="114"/>
    </row>
    <row r="138" spans="1:10" x14ac:dyDescent="0.2">
      <c r="A138" s="101" t="s">
        <v>526</v>
      </c>
      <c r="B138" s="102"/>
      <c r="C138" s="102"/>
      <c r="D138" s="102"/>
      <c r="E138" s="101" t="s">
        <v>598</v>
      </c>
      <c r="F138" s="102"/>
      <c r="G138" s="102"/>
      <c r="H138" s="102"/>
      <c r="I138" s="103"/>
      <c r="J138" s="104" t="s">
        <v>527</v>
      </c>
    </row>
    <row r="139" spans="1:10" ht="14.25" x14ac:dyDescent="0.2">
      <c r="A139" s="117"/>
      <c r="B139" s="118"/>
      <c r="C139" s="118"/>
      <c r="D139" s="119"/>
      <c r="E139" s="125"/>
      <c r="F139" s="125"/>
      <c r="G139" s="126"/>
      <c r="H139" s="126"/>
      <c r="I139" s="119"/>
      <c r="J139" s="120" t="s">
        <v>332</v>
      </c>
    </row>
    <row r="140" spans="1:10" x14ac:dyDescent="0.2">
      <c r="A140" s="106" t="s">
        <v>528</v>
      </c>
      <c r="B140" s="102"/>
      <c r="C140" s="102"/>
      <c r="D140" s="102"/>
      <c r="E140" s="101" t="s">
        <v>520</v>
      </c>
      <c r="F140" s="102"/>
      <c r="G140" s="102"/>
      <c r="H140" s="102"/>
      <c r="I140" s="103"/>
      <c r="J140" s="104">
        <v>5188261</v>
      </c>
    </row>
    <row r="141" spans="1:10" ht="14.25" x14ac:dyDescent="0.2">
      <c r="A141" s="117"/>
      <c r="B141" s="118"/>
      <c r="C141" s="118"/>
      <c r="D141" s="119"/>
      <c r="E141" s="125"/>
      <c r="F141" s="125"/>
      <c r="G141" s="126"/>
      <c r="H141" s="126"/>
      <c r="I141" s="119"/>
      <c r="J141" s="120" t="s">
        <v>333</v>
      </c>
    </row>
    <row r="142" spans="1:10" x14ac:dyDescent="0.2">
      <c r="A142" s="106" t="s">
        <v>529</v>
      </c>
      <c r="B142" s="102"/>
      <c r="C142" s="102"/>
      <c r="D142" s="102"/>
      <c r="E142" s="101" t="s">
        <v>520</v>
      </c>
      <c r="F142" s="102"/>
      <c r="G142" s="102"/>
      <c r="H142" s="102"/>
      <c r="I142" s="103"/>
      <c r="J142" s="104">
        <v>5688116</v>
      </c>
    </row>
    <row r="143" spans="1:10" ht="14.25" x14ac:dyDescent="0.2">
      <c r="A143" s="117"/>
      <c r="B143" s="118"/>
      <c r="C143" s="118"/>
      <c r="D143" s="119"/>
      <c r="E143" s="119"/>
      <c r="F143" s="119"/>
      <c r="G143" s="118"/>
      <c r="H143" s="118"/>
      <c r="I143" s="119"/>
      <c r="J143" s="120"/>
    </row>
    <row r="144" spans="1:10" x14ac:dyDescent="0.2">
      <c r="A144" s="106" t="s">
        <v>530</v>
      </c>
      <c r="B144" s="102"/>
      <c r="C144" s="102"/>
      <c r="D144" s="102"/>
      <c r="E144" s="101" t="s">
        <v>531</v>
      </c>
      <c r="F144" s="102"/>
      <c r="G144" s="102"/>
      <c r="H144" s="102"/>
      <c r="I144" s="103"/>
      <c r="J144" s="104">
        <v>21551295</v>
      </c>
    </row>
    <row r="145" spans="1:10" ht="14.25" x14ac:dyDescent="0.2">
      <c r="A145" s="117"/>
      <c r="B145" s="118"/>
      <c r="C145" s="118"/>
      <c r="D145" s="119"/>
      <c r="E145" s="119"/>
      <c r="F145" s="119"/>
      <c r="G145" s="118"/>
      <c r="H145" s="118"/>
      <c r="I145" s="119"/>
      <c r="J145" s="120"/>
    </row>
    <row r="146" spans="1:10" x14ac:dyDescent="0.2">
      <c r="A146" s="106" t="s">
        <v>532</v>
      </c>
      <c r="B146" s="102"/>
      <c r="C146" s="102"/>
      <c r="D146" s="102"/>
      <c r="E146" s="101" t="s">
        <v>531</v>
      </c>
      <c r="F146" s="102"/>
      <c r="G146" s="102"/>
      <c r="H146" s="102"/>
      <c r="I146" s="103"/>
      <c r="J146" s="104">
        <v>21576972</v>
      </c>
    </row>
    <row r="147" spans="1:10" ht="14.25" x14ac:dyDescent="0.2">
      <c r="A147" s="117"/>
      <c r="B147" s="118"/>
      <c r="C147" s="118"/>
      <c r="D147" s="119"/>
      <c r="E147" s="119"/>
      <c r="F147" s="119"/>
      <c r="G147" s="118"/>
      <c r="H147" s="118"/>
      <c r="I147" s="119"/>
      <c r="J147" s="120"/>
    </row>
    <row r="148" spans="1:10" x14ac:dyDescent="0.2">
      <c r="A148" s="106" t="s">
        <v>533</v>
      </c>
      <c r="B148" s="102"/>
      <c r="C148" s="102"/>
      <c r="D148" s="102"/>
      <c r="E148" s="101" t="s">
        <v>534</v>
      </c>
      <c r="F148" s="102"/>
      <c r="G148" s="102"/>
      <c r="H148" s="102"/>
      <c r="I148" s="103"/>
      <c r="J148" s="104">
        <v>5025077677</v>
      </c>
    </row>
    <row r="149" spans="1:10" ht="14.25" x14ac:dyDescent="0.2">
      <c r="A149" s="117"/>
      <c r="B149" s="118"/>
      <c r="C149" s="118"/>
      <c r="D149" s="119"/>
      <c r="E149" s="119"/>
      <c r="F149" s="119"/>
      <c r="G149" s="118"/>
      <c r="H149" s="118"/>
      <c r="I149" s="119"/>
      <c r="J149" s="120"/>
    </row>
    <row r="150" spans="1:10" x14ac:dyDescent="0.2">
      <c r="A150" s="102" t="s">
        <v>535</v>
      </c>
      <c r="B150" s="102"/>
      <c r="C150" s="102"/>
      <c r="D150" s="102"/>
      <c r="E150" s="101" t="s">
        <v>536</v>
      </c>
      <c r="F150" s="102"/>
      <c r="G150" s="102"/>
      <c r="H150" s="102"/>
      <c r="I150" s="103"/>
      <c r="J150" s="104">
        <v>175085777</v>
      </c>
    </row>
    <row r="151" spans="1:10" ht="14.25" x14ac:dyDescent="0.2">
      <c r="A151" s="98"/>
      <c r="B151" s="97"/>
      <c r="C151" s="99"/>
      <c r="D151" s="131"/>
      <c r="E151" s="131"/>
      <c r="F151" s="131"/>
      <c r="G151" s="131"/>
      <c r="H151" s="131"/>
      <c r="I151" s="131"/>
      <c r="J151" s="100"/>
    </row>
    <row r="152" spans="1:10" x14ac:dyDescent="0.2">
      <c r="A152" s="106" t="s">
        <v>535</v>
      </c>
      <c r="B152" s="102"/>
      <c r="C152" s="102"/>
      <c r="D152" s="102"/>
      <c r="E152" s="101" t="s">
        <v>536</v>
      </c>
      <c r="F152" s="102"/>
      <c r="G152" s="102"/>
      <c r="H152" s="102"/>
      <c r="I152" s="103"/>
      <c r="J152" s="104">
        <v>175085777</v>
      </c>
    </row>
    <row r="153" spans="1:10" ht="14.25" x14ac:dyDescent="0.2">
      <c r="A153" s="98"/>
      <c r="B153" s="97"/>
      <c r="C153" s="99"/>
      <c r="D153" s="131"/>
      <c r="E153" s="131"/>
      <c r="F153" s="131"/>
      <c r="G153" s="131"/>
      <c r="H153" s="131"/>
      <c r="I153" s="131"/>
      <c r="J153" s="100"/>
    </row>
    <row r="154" spans="1:10" x14ac:dyDescent="0.2">
      <c r="A154" s="106" t="s">
        <v>537</v>
      </c>
      <c r="B154" s="102"/>
      <c r="C154" s="102"/>
      <c r="D154" s="102"/>
      <c r="E154" s="101" t="s">
        <v>536</v>
      </c>
      <c r="F154" s="102"/>
      <c r="G154" s="102"/>
      <c r="H154" s="102"/>
      <c r="I154" s="103"/>
      <c r="J154" s="104">
        <v>175110216</v>
      </c>
    </row>
    <row r="155" spans="1:10" ht="14.25" x14ac:dyDescent="0.2">
      <c r="A155" s="117"/>
      <c r="B155" s="118"/>
      <c r="C155" s="118"/>
      <c r="D155" s="119"/>
      <c r="E155" s="119"/>
      <c r="F155" s="119"/>
      <c r="G155" s="118"/>
      <c r="H155" s="118"/>
      <c r="I155" s="119"/>
      <c r="J155" s="120"/>
    </row>
    <row r="156" spans="1:10" x14ac:dyDescent="0.2">
      <c r="A156" s="106" t="s">
        <v>538</v>
      </c>
      <c r="B156" s="102"/>
      <c r="C156" s="102"/>
      <c r="D156" s="102"/>
      <c r="E156" s="101" t="s">
        <v>539</v>
      </c>
      <c r="F156" s="102"/>
      <c r="G156" s="102"/>
      <c r="H156" s="102"/>
      <c r="I156" s="103"/>
      <c r="J156" s="104">
        <v>21654183</v>
      </c>
    </row>
    <row r="157" spans="1:10" ht="14.25" x14ac:dyDescent="0.2">
      <c r="A157" s="117"/>
      <c r="B157" s="118"/>
      <c r="C157" s="118"/>
      <c r="D157" s="119"/>
      <c r="E157" s="119"/>
      <c r="F157" s="119"/>
      <c r="G157" s="118"/>
      <c r="H157" s="118"/>
      <c r="I157" s="119"/>
      <c r="J157" s="120"/>
    </row>
    <row r="158" spans="1:10" x14ac:dyDescent="0.2">
      <c r="A158" s="106" t="s">
        <v>540</v>
      </c>
      <c r="B158" s="102"/>
      <c r="C158" s="102"/>
      <c r="D158" s="102"/>
      <c r="E158" s="101" t="s">
        <v>541</v>
      </c>
      <c r="F158" s="102"/>
      <c r="G158" s="102"/>
      <c r="H158" s="102"/>
      <c r="I158" s="103"/>
      <c r="J158" s="104" t="s">
        <v>542</v>
      </c>
    </row>
    <row r="159" spans="1:10" ht="14.25" x14ac:dyDescent="0.2">
      <c r="A159" s="117"/>
      <c r="B159" s="118"/>
      <c r="C159" s="118"/>
      <c r="D159" s="119"/>
      <c r="E159" s="119"/>
      <c r="F159" s="119"/>
      <c r="G159" s="118"/>
      <c r="H159" s="118"/>
      <c r="I159" s="119"/>
      <c r="J159" s="120"/>
    </row>
    <row r="160" spans="1:10" x14ac:dyDescent="0.2">
      <c r="A160" s="106" t="s">
        <v>543</v>
      </c>
      <c r="B160" s="102"/>
      <c r="C160" s="102"/>
      <c r="D160" s="102"/>
      <c r="E160" s="101" t="s">
        <v>541</v>
      </c>
      <c r="F160" s="102"/>
      <c r="G160" s="102"/>
      <c r="H160" s="102"/>
      <c r="I160" s="103"/>
      <c r="J160" s="104" t="s">
        <v>544</v>
      </c>
    </row>
    <row r="161" spans="1:10" ht="14.25" x14ac:dyDescent="0.2">
      <c r="A161" s="117"/>
      <c r="B161" s="118"/>
      <c r="C161" s="118"/>
      <c r="D161" s="119"/>
      <c r="E161" s="119"/>
      <c r="F161" s="119"/>
      <c r="G161" s="118"/>
      <c r="H161" s="118"/>
      <c r="I161" s="119"/>
      <c r="J161" s="120"/>
    </row>
    <row r="162" spans="1:10" x14ac:dyDescent="0.2">
      <c r="A162" s="106" t="s">
        <v>545</v>
      </c>
      <c r="B162" s="102"/>
      <c r="C162" s="102"/>
      <c r="D162" s="102"/>
      <c r="E162" s="101" t="s">
        <v>520</v>
      </c>
      <c r="F162" s="102"/>
      <c r="G162" s="102"/>
      <c r="H162" s="102"/>
      <c r="I162" s="103"/>
      <c r="J162" s="104">
        <v>80675552</v>
      </c>
    </row>
    <row r="163" spans="1:10" ht="14.25" x14ac:dyDescent="0.2">
      <c r="A163" s="117"/>
      <c r="B163" s="118"/>
      <c r="C163" s="118"/>
      <c r="D163" s="119"/>
      <c r="E163" s="119"/>
      <c r="F163" s="119"/>
      <c r="G163" s="118"/>
      <c r="H163" s="118"/>
      <c r="I163" s="119"/>
      <c r="J163" s="120"/>
    </row>
    <row r="164" spans="1:10" x14ac:dyDescent="0.2">
      <c r="A164" s="106" t="s">
        <v>546</v>
      </c>
      <c r="B164" s="102"/>
      <c r="C164" s="102"/>
      <c r="D164" s="102"/>
      <c r="E164" s="101" t="s">
        <v>520</v>
      </c>
      <c r="F164" s="102"/>
      <c r="G164" s="102"/>
      <c r="H164" s="102"/>
      <c r="I164" s="103"/>
      <c r="J164" s="104">
        <v>80675501</v>
      </c>
    </row>
    <row r="165" spans="1:10" ht="14.25" x14ac:dyDescent="0.2">
      <c r="A165" s="117"/>
      <c r="B165" s="118"/>
      <c r="C165" s="118"/>
      <c r="D165" s="119"/>
      <c r="E165" s="119"/>
      <c r="F165" s="119"/>
      <c r="G165" s="118"/>
      <c r="H165" s="118"/>
      <c r="I165" s="119"/>
      <c r="J165" s="120"/>
    </row>
    <row r="166" spans="1:10" x14ac:dyDescent="0.2">
      <c r="A166" s="106" t="s">
        <v>545</v>
      </c>
      <c r="B166" s="102"/>
      <c r="C166" s="102"/>
      <c r="D166" s="102"/>
      <c r="E166" s="101" t="s">
        <v>531</v>
      </c>
      <c r="F166" s="102"/>
      <c r="G166" s="102"/>
      <c r="H166" s="102"/>
      <c r="I166" s="103"/>
      <c r="J166" s="104">
        <v>20409550</v>
      </c>
    </row>
    <row r="167" spans="1:10" ht="14.25" x14ac:dyDescent="0.2">
      <c r="A167" s="117"/>
      <c r="B167" s="118"/>
      <c r="C167" s="118"/>
      <c r="D167" s="119"/>
      <c r="E167" s="119"/>
      <c r="F167" s="119"/>
      <c r="G167" s="118"/>
      <c r="H167" s="118"/>
      <c r="I167" s="119"/>
      <c r="J167" s="120"/>
    </row>
    <row r="168" spans="1:10" x14ac:dyDescent="0.2">
      <c r="A168" s="106" t="s">
        <v>545</v>
      </c>
      <c r="B168" s="102"/>
      <c r="C168" s="102"/>
      <c r="D168" s="102"/>
      <c r="E168" s="101" t="s">
        <v>547</v>
      </c>
      <c r="F168" s="102"/>
      <c r="G168" s="102"/>
      <c r="H168" s="102"/>
      <c r="I168" s="103"/>
      <c r="J168" s="104" t="s">
        <v>548</v>
      </c>
    </row>
    <row r="169" spans="1:10" ht="14.25" x14ac:dyDescent="0.2">
      <c r="A169" s="117"/>
      <c r="B169" s="118"/>
      <c r="C169" s="118"/>
      <c r="D169" s="119"/>
      <c r="E169" s="119"/>
      <c r="F169" s="119"/>
      <c r="G169" s="118"/>
      <c r="H169" s="118"/>
      <c r="I169" s="119"/>
      <c r="J169" s="120"/>
    </row>
    <row r="170" spans="1:10" x14ac:dyDescent="0.2">
      <c r="A170" s="106" t="s">
        <v>549</v>
      </c>
      <c r="B170" s="102"/>
      <c r="C170" s="102"/>
      <c r="D170" s="102"/>
      <c r="E170" s="101" t="s">
        <v>531</v>
      </c>
      <c r="F170" s="102"/>
      <c r="G170" s="102"/>
      <c r="H170" s="102"/>
      <c r="I170" s="103"/>
      <c r="J170" s="104">
        <v>20666528</v>
      </c>
    </row>
    <row r="171" spans="1:10" ht="14.25" x14ac:dyDescent="0.2">
      <c r="A171" s="117"/>
      <c r="B171" s="118"/>
      <c r="C171" s="118"/>
      <c r="D171" s="119"/>
      <c r="E171" s="119"/>
      <c r="F171" s="119"/>
      <c r="G171" s="118"/>
      <c r="H171" s="118"/>
      <c r="I171" s="119"/>
      <c r="J171" s="120"/>
    </row>
    <row r="172" spans="1:10" x14ac:dyDescent="0.2">
      <c r="A172" s="106" t="s">
        <v>550</v>
      </c>
      <c r="B172" s="102"/>
      <c r="C172" s="102"/>
      <c r="D172" s="102"/>
      <c r="E172" s="101" t="s">
        <v>551</v>
      </c>
      <c r="F172" s="102"/>
      <c r="G172" s="102"/>
      <c r="H172" s="102"/>
      <c r="I172" s="103"/>
      <c r="J172" s="104" t="s">
        <v>552</v>
      </c>
    </row>
    <row r="173" spans="1:10" ht="14.25" x14ac:dyDescent="0.2">
      <c r="A173" s="117"/>
      <c r="B173" s="118"/>
      <c r="C173" s="118"/>
      <c r="D173" s="119"/>
      <c r="E173" s="119"/>
      <c r="F173" s="119"/>
      <c r="G173" s="118"/>
      <c r="H173" s="118"/>
      <c r="I173" s="119"/>
      <c r="J173" s="120"/>
    </row>
    <row r="174" spans="1:10" x14ac:dyDescent="0.2">
      <c r="A174" s="106" t="s">
        <v>553</v>
      </c>
      <c r="B174" s="102"/>
      <c r="C174" s="102"/>
      <c r="D174" s="102"/>
      <c r="E174" s="101" t="s">
        <v>554</v>
      </c>
      <c r="F174" s="102"/>
      <c r="G174" s="102"/>
      <c r="H174" s="102"/>
      <c r="I174" s="103"/>
      <c r="J174" s="104" t="s">
        <v>555</v>
      </c>
    </row>
    <row r="175" spans="1:10" ht="14.25" x14ac:dyDescent="0.2">
      <c r="A175" s="117"/>
      <c r="B175" s="118"/>
      <c r="C175" s="118"/>
      <c r="D175" s="119"/>
      <c r="E175" s="119"/>
      <c r="F175" s="119"/>
      <c r="G175" s="118"/>
      <c r="H175" s="118"/>
      <c r="I175" s="119"/>
      <c r="J175" s="120"/>
    </row>
    <row r="176" spans="1:10" x14ac:dyDescent="0.2">
      <c r="A176" s="106" t="s">
        <v>599</v>
      </c>
      <c r="B176" s="102"/>
      <c r="C176" s="102"/>
      <c r="D176" s="102"/>
      <c r="E176" s="101" t="s">
        <v>600</v>
      </c>
      <c r="F176" s="102"/>
      <c r="G176" s="102"/>
      <c r="H176" s="102"/>
      <c r="I176" s="103"/>
      <c r="J176" s="104">
        <v>6380537000</v>
      </c>
    </row>
    <row r="177" spans="1:10" ht="14.25" x14ac:dyDescent="0.2">
      <c r="A177" s="117"/>
      <c r="B177" s="118"/>
      <c r="C177" s="118"/>
      <c r="D177" s="119"/>
      <c r="E177" s="119"/>
      <c r="F177" s="119"/>
      <c r="G177" s="118"/>
      <c r="H177" s="118"/>
      <c r="I177" s="119"/>
      <c r="J177" s="120"/>
    </row>
    <row r="178" spans="1:10" x14ac:dyDescent="0.2">
      <c r="A178" s="106" t="s">
        <v>601</v>
      </c>
      <c r="B178" s="102"/>
      <c r="C178" s="102"/>
      <c r="D178" s="102"/>
      <c r="E178" s="127" t="s">
        <v>566</v>
      </c>
      <c r="F178" s="128"/>
      <c r="G178" s="128"/>
      <c r="H178" s="128"/>
      <c r="I178" s="129"/>
      <c r="J178" s="124" t="s">
        <v>602</v>
      </c>
    </row>
    <row r="179" spans="1:10" ht="14.25" x14ac:dyDescent="0.2">
      <c r="A179" s="117"/>
      <c r="B179" s="118"/>
      <c r="C179" s="118"/>
      <c r="D179" s="119"/>
      <c r="E179" s="119"/>
      <c r="F179" s="119"/>
      <c r="G179" s="118"/>
      <c r="H179" s="118"/>
      <c r="I179" s="119"/>
      <c r="J179" s="120"/>
    </row>
    <row r="180" spans="1:10" x14ac:dyDescent="0.2">
      <c r="A180" s="106" t="s">
        <v>603</v>
      </c>
      <c r="B180" s="102"/>
      <c r="C180" s="102"/>
      <c r="D180" s="102"/>
      <c r="E180" s="127" t="s">
        <v>566</v>
      </c>
      <c r="F180" s="128"/>
      <c r="G180" s="128"/>
      <c r="H180" s="128"/>
      <c r="I180" s="129"/>
      <c r="J180" s="124" t="s">
        <v>604</v>
      </c>
    </row>
    <row r="181" spans="1:10" ht="14.25" x14ac:dyDescent="0.2">
      <c r="A181" s="117"/>
      <c r="B181" s="118"/>
      <c r="C181" s="118"/>
      <c r="D181" s="119"/>
      <c r="E181" s="119"/>
      <c r="F181" s="119"/>
      <c r="G181" s="118"/>
      <c r="H181" s="118"/>
      <c r="I181" s="119"/>
      <c r="J181" s="120"/>
    </row>
    <row r="182" spans="1:10" x14ac:dyDescent="0.2">
      <c r="A182" s="106" t="s">
        <v>605</v>
      </c>
      <c r="B182" s="102"/>
      <c r="C182" s="102"/>
      <c r="D182" s="102"/>
      <c r="E182" s="101" t="s">
        <v>606</v>
      </c>
      <c r="F182" s="102"/>
      <c r="G182" s="102"/>
      <c r="H182" s="102"/>
      <c r="I182" s="103"/>
      <c r="J182" s="104" t="s">
        <v>607</v>
      </c>
    </row>
    <row r="183" spans="1:10" ht="14.25" x14ac:dyDescent="0.2">
      <c r="A183" s="117"/>
      <c r="B183" s="118"/>
      <c r="C183" s="118"/>
      <c r="D183" s="119"/>
      <c r="E183" s="119"/>
      <c r="F183" s="119"/>
      <c r="G183" s="118"/>
      <c r="H183" s="118"/>
      <c r="I183" s="119"/>
      <c r="J183" s="120"/>
    </row>
    <row r="184" spans="1:10" x14ac:dyDescent="0.2">
      <c r="A184" s="106" t="s">
        <v>608</v>
      </c>
      <c r="B184" s="102"/>
      <c r="C184" s="102"/>
      <c r="D184" s="102"/>
      <c r="E184" s="101" t="s">
        <v>606</v>
      </c>
      <c r="F184" s="102"/>
      <c r="G184" s="102"/>
      <c r="H184" s="102"/>
      <c r="I184" s="103"/>
      <c r="J184" s="104" t="s">
        <v>609</v>
      </c>
    </row>
    <row r="185" spans="1:10" ht="14.25" x14ac:dyDescent="0.2">
      <c r="A185" s="117"/>
      <c r="B185" s="118"/>
      <c r="C185" s="118"/>
      <c r="D185" s="119"/>
      <c r="E185" s="119"/>
      <c r="F185" s="119"/>
      <c r="G185" s="118"/>
      <c r="H185" s="118"/>
      <c r="I185" s="119"/>
      <c r="J185" s="120"/>
    </row>
    <row r="186" spans="1:10" x14ac:dyDescent="0.2">
      <c r="A186" s="106" t="s">
        <v>610</v>
      </c>
      <c r="B186" s="102"/>
      <c r="C186" s="102"/>
      <c r="D186" s="102"/>
      <c r="E186" s="101" t="s">
        <v>611</v>
      </c>
      <c r="F186" s="102"/>
      <c r="G186" s="102"/>
      <c r="H186" s="102"/>
      <c r="I186" s="103"/>
      <c r="J186" s="104" t="s">
        <v>612</v>
      </c>
    </row>
    <row r="187" spans="1:10" ht="14.25" x14ac:dyDescent="0.2">
      <c r="A187" s="117"/>
      <c r="B187" s="118"/>
      <c r="C187" s="118"/>
      <c r="D187" s="119"/>
      <c r="E187" s="119"/>
      <c r="F187" s="119"/>
      <c r="G187" s="118"/>
      <c r="H187" s="118"/>
      <c r="I187" s="119"/>
      <c r="J187" s="120"/>
    </row>
    <row r="188" spans="1:10" x14ac:dyDescent="0.2">
      <c r="A188" s="106" t="s">
        <v>613</v>
      </c>
      <c r="B188" s="102"/>
      <c r="C188" s="102"/>
      <c r="D188" s="102"/>
      <c r="E188" s="101" t="s">
        <v>614</v>
      </c>
      <c r="F188" s="102"/>
      <c r="G188" s="102"/>
      <c r="H188" s="102"/>
      <c r="I188" s="103"/>
      <c r="J188" s="104" t="s">
        <v>615</v>
      </c>
    </row>
    <row r="189" spans="1:10" ht="14.25" x14ac:dyDescent="0.2">
      <c r="A189" s="117"/>
      <c r="B189" s="118"/>
      <c r="C189" s="118"/>
      <c r="D189" s="119"/>
      <c r="E189" s="119"/>
      <c r="F189" s="119"/>
      <c r="G189" s="118"/>
      <c r="H189" s="118"/>
      <c r="I189" s="119"/>
      <c r="J189" s="120"/>
    </row>
    <row r="190" spans="1:10" x14ac:dyDescent="0.2">
      <c r="A190" s="106" t="s">
        <v>616</v>
      </c>
      <c r="B190" s="102"/>
      <c r="C190" s="102"/>
      <c r="D190" s="102"/>
      <c r="E190" s="101" t="s">
        <v>617</v>
      </c>
      <c r="F190" s="102"/>
      <c r="G190" s="102"/>
      <c r="H190" s="102"/>
      <c r="I190" s="103"/>
      <c r="J190" s="104" t="s">
        <v>618</v>
      </c>
    </row>
    <row r="191" spans="1:10" ht="14.25" x14ac:dyDescent="0.2">
      <c r="A191" s="117"/>
      <c r="B191" s="118"/>
      <c r="C191" s="118"/>
      <c r="D191" s="119"/>
      <c r="E191" s="119"/>
      <c r="F191" s="119"/>
      <c r="G191" s="118"/>
      <c r="H191" s="118"/>
      <c r="I191" s="119"/>
      <c r="J191" s="120"/>
    </row>
    <row r="192" spans="1:10" x14ac:dyDescent="0.2">
      <c r="A192" s="106" t="s">
        <v>619</v>
      </c>
      <c r="B192" s="102"/>
      <c r="C192" s="102"/>
      <c r="D192" s="102"/>
      <c r="E192" s="101" t="s">
        <v>620</v>
      </c>
      <c r="F192" s="102"/>
      <c r="G192" s="102"/>
      <c r="H192" s="102"/>
      <c r="I192" s="103"/>
      <c r="J192" s="104" t="s">
        <v>621</v>
      </c>
    </row>
    <row r="193" spans="1:10" ht="14.25" x14ac:dyDescent="0.2">
      <c r="A193" s="117"/>
      <c r="B193" s="118"/>
      <c r="C193" s="118"/>
      <c r="D193" s="119"/>
      <c r="E193" s="119"/>
      <c r="F193" s="119"/>
      <c r="G193" s="118"/>
      <c r="H193" s="118"/>
      <c r="I193" s="119"/>
      <c r="J193" s="120"/>
    </row>
    <row r="194" spans="1:10" x14ac:dyDescent="0.2">
      <c r="A194" s="106" t="s">
        <v>622</v>
      </c>
      <c r="B194" s="102"/>
      <c r="C194" s="102"/>
      <c r="D194" s="102"/>
      <c r="E194" s="101" t="s">
        <v>620</v>
      </c>
      <c r="F194" s="102"/>
      <c r="G194" s="102"/>
      <c r="H194" s="102"/>
      <c r="I194" s="103"/>
      <c r="J194" s="104" t="s">
        <v>623</v>
      </c>
    </row>
    <row r="195" spans="1:10" ht="14.25" x14ac:dyDescent="0.2">
      <c r="A195" s="117"/>
      <c r="B195" s="118"/>
      <c r="C195" s="118"/>
      <c r="D195" s="119"/>
      <c r="E195" s="119"/>
      <c r="F195" s="119"/>
      <c r="G195" s="118"/>
      <c r="H195" s="118"/>
      <c r="I195" s="119"/>
      <c r="J195" s="120"/>
    </row>
    <row r="196" spans="1:10" x14ac:dyDescent="0.2">
      <c r="A196" s="106" t="s">
        <v>624</v>
      </c>
      <c r="B196" s="102"/>
      <c r="C196" s="102"/>
      <c r="D196" s="102"/>
      <c r="E196" s="101" t="s">
        <v>620</v>
      </c>
      <c r="F196" s="102"/>
      <c r="G196" s="102"/>
      <c r="H196" s="102"/>
      <c r="I196" s="103"/>
      <c r="J196" s="104" t="s">
        <v>625</v>
      </c>
    </row>
    <row r="197" spans="1:10" ht="14.25" x14ac:dyDescent="0.2">
      <c r="A197" s="117"/>
      <c r="B197" s="118"/>
      <c r="C197" s="118"/>
      <c r="D197" s="119"/>
      <c r="E197" s="119"/>
      <c r="F197" s="119"/>
      <c r="G197" s="118"/>
      <c r="H197" s="118"/>
      <c r="I197" s="119"/>
      <c r="J197" s="120"/>
    </row>
    <row r="198" spans="1:10" x14ac:dyDescent="0.2">
      <c r="A198" s="106" t="s">
        <v>626</v>
      </c>
      <c r="B198" s="102"/>
      <c r="C198" s="102"/>
      <c r="D198" s="102"/>
      <c r="E198" s="101" t="s">
        <v>620</v>
      </c>
      <c r="F198" s="102"/>
      <c r="G198" s="102"/>
      <c r="H198" s="102"/>
      <c r="I198" s="103"/>
      <c r="J198" s="104" t="s">
        <v>627</v>
      </c>
    </row>
    <row r="199" spans="1:10" ht="14.25" x14ac:dyDescent="0.2">
      <c r="A199" s="117"/>
      <c r="B199" s="118"/>
      <c r="C199" s="118"/>
      <c r="D199" s="119"/>
      <c r="E199" s="119"/>
      <c r="F199" s="119"/>
      <c r="G199" s="118"/>
      <c r="H199" s="118"/>
      <c r="I199" s="119"/>
      <c r="J199" s="120"/>
    </row>
    <row r="200" spans="1:10" x14ac:dyDescent="0.2">
      <c r="A200" s="106" t="s">
        <v>628</v>
      </c>
      <c r="B200" s="102"/>
      <c r="C200" s="102"/>
      <c r="D200" s="102"/>
      <c r="E200" s="101" t="s">
        <v>629</v>
      </c>
      <c r="F200" s="102"/>
      <c r="G200" s="102"/>
      <c r="H200" s="102"/>
      <c r="I200" s="103"/>
      <c r="J200" s="104" t="s">
        <v>630</v>
      </c>
    </row>
    <row r="201" spans="1:10" ht="14.25" x14ac:dyDescent="0.2">
      <c r="A201" s="117"/>
      <c r="B201" s="118"/>
      <c r="C201" s="118"/>
      <c r="D201" s="119"/>
      <c r="E201" s="119"/>
      <c r="F201" s="119"/>
      <c r="G201" s="118"/>
      <c r="H201" s="118"/>
      <c r="I201" s="119"/>
      <c r="J201" s="120"/>
    </row>
    <row r="202" spans="1:10" x14ac:dyDescent="0.2">
      <c r="A202" s="106" t="s">
        <v>631</v>
      </c>
      <c r="B202" s="102"/>
      <c r="C202" s="102"/>
      <c r="D202" s="102"/>
      <c r="E202" s="101" t="s">
        <v>629</v>
      </c>
      <c r="F202" s="102"/>
      <c r="G202" s="102"/>
      <c r="H202" s="102"/>
      <c r="I202" s="103"/>
      <c r="J202" s="104" t="s">
        <v>632</v>
      </c>
    </row>
    <row r="203" spans="1:10" ht="14.25" x14ac:dyDescent="0.2">
      <c r="A203" s="98"/>
      <c r="B203" s="97"/>
      <c r="C203" s="99"/>
      <c r="D203" s="131"/>
      <c r="E203" s="131"/>
      <c r="F203" s="131"/>
      <c r="G203" s="131"/>
      <c r="H203" s="131"/>
      <c r="I203" s="131"/>
      <c r="J203" s="100"/>
    </row>
    <row r="204" spans="1:10" x14ac:dyDescent="0.2">
      <c r="A204" s="106" t="s">
        <v>633</v>
      </c>
      <c r="B204" s="102"/>
      <c r="C204" s="102"/>
      <c r="D204" s="102"/>
      <c r="E204" s="101" t="s">
        <v>611</v>
      </c>
      <c r="F204" s="102"/>
      <c r="G204" s="102"/>
      <c r="H204" s="102"/>
      <c r="I204" s="103"/>
      <c r="J204" s="104" t="s">
        <v>634</v>
      </c>
    </row>
    <row r="205" spans="1:10" ht="14.25" x14ac:dyDescent="0.2">
      <c r="A205" s="19"/>
      <c r="B205" s="47"/>
      <c r="C205" s="61"/>
      <c r="D205" s="130"/>
      <c r="E205" s="130"/>
      <c r="F205" s="130"/>
      <c r="G205" s="130"/>
      <c r="H205" s="130"/>
      <c r="I205" s="130"/>
      <c r="J205" s="21"/>
    </row>
    <row r="206" spans="1:10" x14ac:dyDescent="0.2">
      <c r="A206" s="106" t="s">
        <v>635</v>
      </c>
      <c r="B206" s="102"/>
      <c r="C206" s="102"/>
      <c r="D206" s="102"/>
      <c r="E206" s="127" t="s">
        <v>566</v>
      </c>
      <c r="F206" s="128"/>
      <c r="G206" s="128"/>
      <c r="H206" s="128"/>
      <c r="I206" s="129"/>
      <c r="J206" s="124" t="s">
        <v>636</v>
      </c>
    </row>
    <row r="207" spans="1:10" ht="14.25" x14ac:dyDescent="0.2">
      <c r="A207" s="19"/>
      <c r="B207" s="47"/>
      <c r="C207" s="61"/>
      <c r="D207" s="130"/>
      <c r="E207" s="130"/>
      <c r="F207" s="130"/>
      <c r="G207" s="130"/>
      <c r="H207" s="130"/>
      <c r="I207" s="130"/>
      <c r="J207" s="21"/>
    </row>
    <row r="208" spans="1:10" x14ac:dyDescent="0.2">
      <c r="A208" s="106"/>
      <c r="B208" s="102"/>
      <c r="C208" s="102"/>
      <c r="D208" s="102"/>
      <c r="E208" s="101"/>
      <c r="F208" s="102"/>
      <c r="G208" s="102"/>
      <c r="H208" s="102"/>
      <c r="I208" s="103"/>
      <c r="J208" s="104"/>
    </row>
    <row r="209" spans="1:10" ht="14.25" x14ac:dyDescent="0.2">
      <c r="A209" s="19"/>
      <c r="B209" s="47"/>
      <c r="C209" s="61"/>
      <c r="D209" s="130"/>
      <c r="E209" s="131"/>
      <c r="F209" s="131"/>
      <c r="G209" s="130"/>
      <c r="H209" s="130"/>
      <c r="I209" s="130"/>
      <c r="J209" s="21"/>
    </row>
    <row r="210" spans="1:10" x14ac:dyDescent="0.2">
      <c r="A210" s="198"/>
      <c r="B210" s="199"/>
      <c r="C210" s="199"/>
      <c r="D210" s="200"/>
      <c r="E210" s="198"/>
      <c r="F210" s="199"/>
      <c r="G210" s="199"/>
      <c r="H210" s="199"/>
      <c r="I210" s="200"/>
      <c r="J210" s="48"/>
    </row>
    <row r="211" spans="1:10" x14ac:dyDescent="0.2">
      <c r="A211" s="121"/>
      <c r="B211" s="122"/>
      <c r="C211" s="122"/>
      <c r="D211" s="122"/>
      <c r="E211" s="122"/>
      <c r="F211" s="122"/>
      <c r="G211" s="122"/>
      <c r="H211" s="122"/>
      <c r="I211" s="122"/>
      <c r="J211" s="123"/>
    </row>
    <row r="212" spans="1:10" x14ac:dyDescent="0.2">
      <c r="A212" s="121"/>
      <c r="B212" s="122"/>
      <c r="C212" s="122"/>
      <c r="D212" s="122"/>
      <c r="E212" s="122"/>
      <c r="F212" s="122"/>
      <c r="G212" s="122"/>
      <c r="H212" s="122"/>
      <c r="I212" s="122"/>
      <c r="J212" s="123"/>
    </row>
    <row r="213" spans="1:10" ht="14.25" x14ac:dyDescent="0.2">
      <c r="A213" s="25"/>
      <c r="B213" s="61"/>
      <c r="C213" s="61"/>
      <c r="D213" s="47"/>
      <c r="E213" s="142"/>
      <c r="F213" s="142"/>
      <c r="G213" s="197"/>
      <c r="H213" s="197"/>
      <c r="I213" s="47"/>
      <c r="J213" s="74" t="s">
        <v>332</v>
      </c>
    </row>
    <row r="214" spans="1:10" ht="14.25" x14ac:dyDescent="0.2">
      <c r="A214" s="25"/>
      <c r="B214" s="61"/>
      <c r="C214" s="61"/>
      <c r="D214" s="47"/>
      <c r="E214" s="142"/>
      <c r="F214" s="142"/>
      <c r="G214" s="197"/>
      <c r="H214" s="197"/>
      <c r="I214" s="47"/>
      <c r="J214" s="74" t="s">
        <v>333</v>
      </c>
    </row>
    <row r="215" spans="1:10" ht="14.45" customHeight="1" x14ac:dyDescent="0.2">
      <c r="A215" s="152" t="s">
        <v>312</v>
      </c>
      <c r="B215" s="186"/>
      <c r="C215" s="164" t="s">
        <v>333</v>
      </c>
      <c r="D215" s="165"/>
      <c r="E215" s="201" t="s">
        <v>334</v>
      </c>
      <c r="F215" s="202"/>
      <c r="G215" s="155" t="s">
        <v>556</v>
      </c>
      <c r="H215" s="156"/>
      <c r="I215" s="156"/>
      <c r="J215" s="157"/>
    </row>
    <row r="216" spans="1:10" ht="14.25" x14ac:dyDescent="0.2">
      <c r="A216" s="25"/>
      <c r="B216" s="61"/>
      <c r="C216" s="197"/>
      <c r="D216" s="197"/>
      <c r="E216" s="142"/>
      <c r="F216" s="142"/>
      <c r="G216" s="196" t="s">
        <v>335</v>
      </c>
      <c r="H216" s="196"/>
      <c r="I216" s="196"/>
      <c r="J216" s="26"/>
    </row>
    <row r="217" spans="1:10" ht="13.9" customHeight="1" x14ac:dyDescent="0.2">
      <c r="A217" s="152" t="s">
        <v>313</v>
      </c>
      <c r="B217" s="186"/>
      <c r="C217" s="155" t="s">
        <v>557</v>
      </c>
      <c r="D217" s="156"/>
      <c r="E217" s="156"/>
      <c r="F217" s="156"/>
      <c r="G217" s="156"/>
      <c r="H217" s="156"/>
      <c r="I217" s="156"/>
      <c r="J217" s="157"/>
    </row>
    <row r="218" spans="1:10" ht="14.25" x14ac:dyDescent="0.2">
      <c r="A218" s="19"/>
      <c r="B218" s="47"/>
      <c r="C218" s="148" t="s">
        <v>314</v>
      </c>
      <c r="D218" s="148"/>
      <c r="E218" s="148"/>
      <c r="F218" s="148"/>
      <c r="G218" s="148"/>
      <c r="H218" s="148"/>
      <c r="I218" s="148"/>
      <c r="J218" s="21"/>
    </row>
    <row r="219" spans="1:10" ht="14.25" x14ac:dyDescent="0.2">
      <c r="A219" s="152" t="s">
        <v>315</v>
      </c>
      <c r="B219" s="186"/>
      <c r="C219" s="191" t="s">
        <v>558</v>
      </c>
      <c r="D219" s="192"/>
      <c r="E219" s="193"/>
      <c r="F219" s="142"/>
      <c r="G219" s="142"/>
      <c r="H219" s="141"/>
      <c r="I219" s="141"/>
      <c r="J219" s="194"/>
    </row>
    <row r="220" spans="1:10" ht="14.25" x14ac:dyDescent="0.2">
      <c r="A220" s="19"/>
      <c r="B220" s="47"/>
      <c r="C220" s="61"/>
      <c r="D220" s="47"/>
      <c r="E220" s="142"/>
      <c r="F220" s="142"/>
      <c r="G220" s="142"/>
      <c r="H220" s="142"/>
      <c r="I220" s="47"/>
      <c r="J220" s="21"/>
    </row>
    <row r="221" spans="1:10" ht="14.45" customHeight="1" x14ac:dyDescent="0.2">
      <c r="A221" s="152" t="s">
        <v>307</v>
      </c>
      <c r="B221" s="186"/>
      <c r="C221" s="195" t="s">
        <v>559</v>
      </c>
      <c r="D221" s="188"/>
      <c r="E221" s="188"/>
      <c r="F221" s="188"/>
      <c r="G221" s="188"/>
      <c r="H221" s="188"/>
      <c r="I221" s="188"/>
      <c r="J221" s="189"/>
    </row>
    <row r="222" spans="1:10" ht="14.25" x14ac:dyDescent="0.2">
      <c r="A222" s="19"/>
      <c r="B222" s="47"/>
      <c r="C222" s="47"/>
      <c r="D222" s="47"/>
      <c r="E222" s="142"/>
      <c r="F222" s="142"/>
      <c r="G222" s="142"/>
      <c r="H222" s="142"/>
      <c r="I222" s="47"/>
      <c r="J222" s="21"/>
    </row>
    <row r="223" spans="1:10" ht="14.25" x14ac:dyDescent="0.2">
      <c r="A223" s="152" t="s">
        <v>336</v>
      </c>
      <c r="B223" s="186"/>
      <c r="C223" s="187" t="s">
        <v>560</v>
      </c>
      <c r="D223" s="188"/>
      <c r="E223" s="188"/>
      <c r="F223" s="188"/>
      <c r="G223" s="188"/>
      <c r="H223" s="188"/>
      <c r="I223" s="188"/>
      <c r="J223" s="189"/>
    </row>
    <row r="224" spans="1:10" ht="14.45" customHeight="1" x14ac:dyDescent="0.2">
      <c r="A224" s="19"/>
      <c r="B224" s="47"/>
      <c r="C224" s="196" t="s">
        <v>337</v>
      </c>
      <c r="D224" s="196"/>
      <c r="E224" s="196"/>
      <c r="F224" s="196"/>
      <c r="G224" s="47"/>
      <c r="H224" s="47"/>
      <c r="I224" s="47"/>
      <c r="J224" s="21"/>
    </row>
    <row r="225" spans="1:10" ht="14.25" x14ac:dyDescent="0.2">
      <c r="A225" s="152" t="s">
        <v>338</v>
      </c>
      <c r="B225" s="186"/>
      <c r="C225" s="187" t="s">
        <v>561</v>
      </c>
      <c r="D225" s="188"/>
      <c r="E225" s="188"/>
      <c r="F225" s="188"/>
      <c r="G225" s="188"/>
      <c r="H225" s="188"/>
      <c r="I225" s="188"/>
      <c r="J225" s="189"/>
    </row>
    <row r="226" spans="1:10" ht="14.45" customHeight="1" x14ac:dyDescent="0.2">
      <c r="A226" s="27"/>
      <c r="B226" s="28"/>
      <c r="C226" s="190" t="s">
        <v>339</v>
      </c>
      <c r="D226" s="190"/>
      <c r="E226" s="190"/>
      <c r="F226" s="190"/>
      <c r="G226" s="190"/>
      <c r="H226" s="28"/>
      <c r="I226" s="28"/>
      <c r="J226" s="29"/>
    </row>
    <row r="233" spans="1:10" ht="27" customHeight="1" x14ac:dyDescent="0.2"/>
    <row r="237" spans="1:10"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297">
    <mergeCell ref="A102:D102"/>
    <mergeCell ref="E102:I102"/>
    <mergeCell ref="A130:D130"/>
    <mergeCell ref="E130:I130"/>
    <mergeCell ref="D131:I131"/>
    <mergeCell ref="A126:D126"/>
    <mergeCell ref="G97:H97"/>
    <mergeCell ref="E99:F99"/>
    <mergeCell ref="G99:H99"/>
    <mergeCell ref="E206:I206"/>
    <mergeCell ref="G127:H127"/>
    <mergeCell ref="E139:F139"/>
    <mergeCell ref="G139:H139"/>
    <mergeCell ref="E129:F129"/>
    <mergeCell ref="G129:H129"/>
    <mergeCell ref="E134:I134"/>
    <mergeCell ref="E101:F101"/>
    <mergeCell ref="G101:H101"/>
    <mergeCell ref="E103:F103"/>
    <mergeCell ref="G103:H103"/>
    <mergeCell ref="E105:F105"/>
    <mergeCell ref="G105:H105"/>
    <mergeCell ref="E107:F107"/>
    <mergeCell ref="G107:H107"/>
    <mergeCell ref="E109:F109"/>
    <mergeCell ref="G109:H109"/>
    <mergeCell ref="E81:F81"/>
    <mergeCell ref="G81:H81"/>
    <mergeCell ref="E83:F83"/>
    <mergeCell ref="G83:H83"/>
    <mergeCell ref="E85:F85"/>
    <mergeCell ref="G85:H85"/>
    <mergeCell ref="E87:F87"/>
    <mergeCell ref="G87:H87"/>
    <mergeCell ref="E73:F73"/>
    <mergeCell ref="G73:H73"/>
    <mergeCell ref="E75:F75"/>
    <mergeCell ref="G75:H75"/>
    <mergeCell ref="E77:F77"/>
    <mergeCell ref="G77:H77"/>
    <mergeCell ref="E79:F79"/>
    <mergeCell ref="G79:H79"/>
    <mergeCell ref="E86:I86"/>
    <mergeCell ref="C216:D216"/>
    <mergeCell ref="E216:F216"/>
    <mergeCell ref="G216:I216"/>
    <mergeCell ref="A217:B217"/>
    <mergeCell ref="C217:J217"/>
    <mergeCell ref="A210:D210"/>
    <mergeCell ref="E210:I210"/>
    <mergeCell ref="E215:F215"/>
    <mergeCell ref="E213:F213"/>
    <mergeCell ref="G213:H213"/>
    <mergeCell ref="E214:F214"/>
    <mergeCell ref="G214:H214"/>
    <mergeCell ref="A215:B215"/>
    <mergeCell ref="C215:D215"/>
    <mergeCell ref="G215:J215"/>
    <mergeCell ref="A225:B225"/>
    <mergeCell ref="C225:J225"/>
    <mergeCell ref="C226:G226"/>
    <mergeCell ref="C218:I218"/>
    <mergeCell ref="A219:B219"/>
    <mergeCell ref="C219:E219"/>
    <mergeCell ref="F219:G219"/>
    <mergeCell ref="H219:J219"/>
    <mergeCell ref="E220:F220"/>
    <mergeCell ref="G220:H220"/>
    <mergeCell ref="A221:B221"/>
    <mergeCell ref="C221:J221"/>
    <mergeCell ref="E222:F222"/>
    <mergeCell ref="G222:H222"/>
    <mergeCell ref="A223:B223"/>
    <mergeCell ref="C223:J223"/>
    <mergeCell ref="C224:F224"/>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36:I36"/>
    <mergeCell ref="D37:I37"/>
    <mergeCell ref="A38:D38"/>
    <mergeCell ref="E38:I38"/>
    <mergeCell ref="D55:I55"/>
    <mergeCell ref="A56:D56"/>
    <mergeCell ref="E56:I56"/>
    <mergeCell ref="A58:D58"/>
    <mergeCell ref="E58:I58"/>
    <mergeCell ref="D59:I59"/>
    <mergeCell ref="A42:D42"/>
    <mergeCell ref="E42:I42"/>
    <mergeCell ref="A44:D44"/>
    <mergeCell ref="E44:I44"/>
    <mergeCell ref="D49:I49"/>
    <mergeCell ref="A50:D50"/>
    <mergeCell ref="E50:I50"/>
    <mergeCell ref="D51:I51"/>
    <mergeCell ref="A52:D52"/>
    <mergeCell ref="E52:I52"/>
    <mergeCell ref="D53:I53"/>
    <mergeCell ref="A54:D54"/>
    <mergeCell ref="E54:I54"/>
    <mergeCell ref="E57:F57"/>
    <mergeCell ref="G57:H57"/>
    <mergeCell ref="A66:D66"/>
    <mergeCell ref="E66:I66"/>
    <mergeCell ref="A68:D68"/>
    <mergeCell ref="E68:I68"/>
    <mergeCell ref="A60:D60"/>
    <mergeCell ref="E60:I60"/>
    <mergeCell ref="D61:I61"/>
    <mergeCell ref="A62:D62"/>
    <mergeCell ref="E62:I62"/>
    <mergeCell ref="A64:D64"/>
    <mergeCell ref="E64:I64"/>
    <mergeCell ref="E65:F65"/>
    <mergeCell ref="G65:H65"/>
    <mergeCell ref="E67:F67"/>
    <mergeCell ref="G67:H67"/>
    <mergeCell ref="E63:F63"/>
    <mergeCell ref="G63:H63"/>
    <mergeCell ref="E69:F69"/>
    <mergeCell ref="G69:H69"/>
    <mergeCell ref="A98:D98"/>
    <mergeCell ref="E98:I98"/>
    <mergeCell ref="A100:D100"/>
    <mergeCell ref="E100:I100"/>
    <mergeCell ref="A70:D70"/>
    <mergeCell ref="E70:I70"/>
    <mergeCell ref="D71:I71"/>
    <mergeCell ref="A72:D72"/>
    <mergeCell ref="E72:I72"/>
    <mergeCell ref="A74:D74"/>
    <mergeCell ref="E74:I74"/>
    <mergeCell ref="A76:D76"/>
    <mergeCell ref="E76:I76"/>
    <mergeCell ref="A78:D78"/>
    <mergeCell ref="E78:I78"/>
    <mergeCell ref="A80:D80"/>
    <mergeCell ref="E80:I80"/>
    <mergeCell ref="A82:D82"/>
    <mergeCell ref="E82:I82"/>
    <mergeCell ref="A84:D84"/>
    <mergeCell ref="E84:I84"/>
    <mergeCell ref="A86:D86"/>
    <mergeCell ref="D39:I39"/>
    <mergeCell ref="D41:I41"/>
    <mergeCell ref="D43:I43"/>
    <mergeCell ref="D45:I45"/>
    <mergeCell ref="A46:D46"/>
    <mergeCell ref="E46:I46"/>
    <mergeCell ref="A48:D48"/>
    <mergeCell ref="E48:I48"/>
    <mergeCell ref="E47:F47"/>
    <mergeCell ref="G47:H47"/>
    <mergeCell ref="A40:D40"/>
    <mergeCell ref="E40:I40"/>
    <mergeCell ref="D205:I205"/>
    <mergeCell ref="D207:I207"/>
    <mergeCell ref="E132:I132"/>
    <mergeCell ref="E117:F117"/>
    <mergeCell ref="G117:H117"/>
    <mergeCell ref="E119:F119"/>
    <mergeCell ref="G119:H119"/>
    <mergeCell ref="E121:F121"/>
    <mergeCell ref="G121:H121"/>
    <mergeCell ref="E123:F123"/>
    <mergeCell ref="G123:H123"/>
    <mergeCell ref="E125:F125"/>
    <mergeCell ref="G125:H125"/>
    <mergeCell ref="E127:F127"/>
    <mergeCell ref="D203:I203"/>
    <mergeCell ref="D151:I151"/>
    <mergeCell ref="D153:I153"/>
    <mergeCell ref="E126:I126"/>
    <mergeCell ref="A128:D128"/>
    <mergeCell ref="E128:I128"/>
    <mergeCell ref="A122:D122"/>
    <mergeCell ref="E122:I122"/>
    <mergeCell ref="A134:D134"/>
    <mergeCell ref="A120:D120"/>
    <mergeCell ref="E120:I120"/>
    <mergeCell ref="A124:D124"/>
    <mergeCell ref="E124:I124"/>
    <mergeCell ref="A88:D88"/>
    <mergeCell ref="E88:I88"/>
    <mergeCell ref="D89:I89"/>
    <mergeCell ref="A90:D90"/>
    <mergeCell ref="E90:I90"/>
    <mergeCell ref="A92:D92"/>
    <mergeCell ref="E92:I92"/>
    <mergeCell ref="A108:D108"/>
    <mergeCell ref="E108:I108"/>
    <mergeCell ref="A106:D106"/>
    <mergeCell ref="E106:I106"/>
    <mergeCell ref="A110:D110"/>
    <mergeCell ref="E110:I110"/>
    <mergeCell ref="E91:F91"/>
    <mergeCell ref="G91:H91"/>
    <mergeCell ref="E93:F93"/>
    <mergeCell ref="G93:H93"/>
    <mergeCell ref="E95:F95"/>
    <mergeCell ref="G95:H95"/>
    <mergeCell ref="E97:F97"/>
    <mergeCell ref="E141:F141"/>
    <mergeCell ref="G141:H141"/>
    <mergeCell ref="E178:I178"/>
    <mergeCell ref="E180:I180"/>
    <mergeCell ref="D209:I209"/>
    <mergeCell ref="A94:D94"/>
    <mergeCell ref="E94:I94"/>
    <mergeCell ref="A96:D96"/>
    <mergeCell ref="E96:I96"/>
    <mergeCell ref="A104:D104"/>
    <mergeCell ref="E104:I104"/>
    <mergeCell ref="A112:D112"/>
    <mergeCell ref="E112:I112"/>
    <mergeCell ref="D113:I113"/>
    <mergeCell ref="A114:D114"/>
    <mergeCell ref="E114:I114"/>
    <mergeCell ref="A116:D116"/>
    <mergeCell ref="E116:I116"/>
    <mergeCell ref="E111:F111"/>
    <mergeCell ref="G111:H111"/>
    <mergeCell ref="E115:F115"/>
    <mergeCell ref="G115:H115"/>
    <mergeCell ref="A118:D118"/>
    <mergeCell ref="E118:I118"/>
  </mergeCells>
  <phoneticPr fontId="42" type="noConversion"/>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215:D215" xr:uid="{00000000-0002-0000-0000-000002000000}">
      <formula1>$J$213:$J$214</formula1>
    </dataValidation>
  </dataValidations>
  <pageMargins left="0.7" right="0.7" top="0.75" bottom="0.75" header="0.3" footer="0.3"/>
  <pageSetup paperSize="9" orientation="portrait" r:id="rId1"/>
  <headerFooter>
    <oddHeader>&amp;L&amp;"Calibri"&amp;10&amp;KFF0000 This document / e-mail is for INTERNAL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6" zoomScale="145" zoomScaleNormal="100" zoomScaleSheetLayoutView="145" workbookViewId="0">
      <selection activeCell="H118" sqref="H118:I132"/>
    </sheetView>
  </sheetViews>
  <sheetFormatPr defaultColWidth="8.85546875" defaultRowHeight="12.75" x14ac:dyDescent="0.2"/>
  <cols>
    <col min="8" max="9" width="15.7109375" style="33" customWidth="1"/>
    <col min="10" max="10" width="10.28515625" bestFit="1" customWidth="1"/>
  </cols>
  <sheetData>
    <row r="1" spans="1:9" x14ac:dyDescent="0.2">
      <c r="A1" s="207" t="s">
        <v>1</v>
      </c>
      <c r="B1" s="208"/>
      <c r="C1" s="208"/>
      <c r="D1" s="208"/>
      <c r="E1" s="208"/>
      <c r="F1" s="208"/>
      <c r="G1" s="208"/>
      <c r="H1" s="208"/>
      <c r="I1" s="208"/>
    </row>
    <row r="2" spans="1:9" x14ac:dyDescent="0.2">
      <c r="A2" s="209" t="s">
        <v>638</v>
      </c>
      <c r="B2" s="210"/>
      <c r="C2" s="210"/>
      <c r="D2" s="210"/>
      <c r="E2" s="210"/>
      <c r="F2" s="210"/>
      <c r="G2" s="210"/>
      <c r="H2" s="210"/>
      <c r="I2" s="210"/>
    </row>
    <row r="3" spans="1:9" x14ac:dyDescent="0.2">
      <c r="A3" s="211" t="s">
        <v>444</v>
      </c>
      <c r="B3" s="211"/>
      <c r="C3" s="211"/>
      <c r="D3" s="211"/>
      <c r="E3" s="211"/>
      <c r="F3" s="211"/>
      <c r="G3" s="211"/>
      <c r="H3" s="211"/>
      <c r="I3" s="211"/>
    </row>
    <row r="4" spans="1:9" x14ac:dyDescent="0.2">
      <c r="A4" s="212" t="s">
        <v>637</v>
      </c>
      <c r="B4" s="213"/>
      <c r="C4" s="213"/>
      <c r="D4" s="213"/>
      <c r="E4" s="213"/>
      <c r="F4" s="213"/>
      <c r="G4" s="213"/>
      <c r="H4" s="213"/>
      <c r="I4" s="214"/>
    </row>
    <row r="5" spans="1:9" ht="34.5" thickBot="1" x14ac:dyDescent="0.25">
      <c r="A5" s="218" t="s">
        <v>2</v>
      </c>
      <c r="B5" s="219"/>
      <c r="C5" s="219"/>
      <c r="D5" s="219"/>
      <c r="E5" s="219"/>
      <c r="F5" s="220"/>
      <c r="G5" s="12" t="s">
        <v>104</v>
      </c>
      <c r="H5" s="31" t="s">
        <v>291</v>
      </c>
      <c r="I5" s="32" t="s">
        <v>296</v>
      </c>
    </row>
    <row r="6" spans="1:9" x14ac:dyDescent="0.2">
      <c r="A6" s="215">
        <v>1</v>
      </c>
      <c r="B6" s="216"/>
      <c r="C6" s="216"/>
      <c r="D6" s="216"/>
      <c r="E6" s="216"/>
      <c r="F6" s="217"/>
      <c r="G6" s="13">
        <v>2</v>
      </c>
      <c r="H6" s="14">
        <v>3</v>
      </c>
      <c r="I6" s="14">
        <v>4</v>
      </c>
    </row>
    <row r="7" spans="1:9" x14ac:dyDescent="0.2">
      <c r="A7" s="221"/>
      <c r="B7" s="221"/>
      <c r="C7" s="221"/>
      <c r="D7" s="221"/>
      <c r="E7" s="221"/>
      <c r="F7" s="221"/>
      <c r="G7" s="221"/>
      <c r="H7" s="221"/>
      <c r="I7" s="222"/>
    </row>
    <row r="8" spans="1:9" ht="12.75" customHeight="1" x14ac:dyDescent="0.2">
      <c r="A8" s="223" t="s">
        <v>4</v>
      </c>
      <c r="B8" s="223"/>
      <c r="C8" s="223"/>
      <c r="D8" s="223"/>
      <c r="E8" s="223"/>
      <c r="F8" s="223"/>
      <c r="G8" s="77">
        <v>1</v>
      </c>
      <c r="H8" s="78">
        <v>0</v>
      </c>
      <c r="I8" s="78">
        <v>0</v>
      </c>
    </row>
    <row r="9" spans="1:9" ht="12.75" customHeight="1" x14ac:dyDescent="0.2">
      <c r="A9" s="205" t="s">
        <v>5</v>
      </c>
      <c r="B9" s="205"/>
      <c r="C9" s="205"/>
      <c r="D9" s="205"/>
      <c r="E9" s="205"/>
      <c r="F9" s="205"/>
      <c r="G9" s="79">
        <v>2</v>
      </c>
      <c r="H9" s="80">
        <f>H10+H17+H27+H38+H43</f>
        <v>129240839</v>
      </c>
      <c r="I9" s="80">
        <f>I10+I17+I27+I38+I43</f>
        <v>264438668</v>
      </c>
    </row>
    <row r="10" spans="1:9" ht="12.75" customHeight="1" x14ac:dyDescent="0.2">
      <c r="A10" s="204" t="s">
        <v>6</v>
      </c>
      <c r="B10" s="204"/>
      <c r="C10" s="204"/>
      <c r="D10" s="204"/>
      <c r="E10" s="204"/>
      <c r="F10" s="204"/>
      <c r="G10" s="79">
        <v>3</v>
      </c>
      <c r="H10" s="80">
        <f>H11+H12+H13+H14+H15+H16</f>
        <v>87975855</v>
      </c>
      <c r="I10" s="80">
        <f>I11+I12+I13+I14+I15+I16</f>
        <v>88451783</v>
      </c>
    </row>
    <row r="11" spans="1:9" ht="12.75" customHeight="1" x14ac:dyDescent="0.2">
      <c r="A11" s="203" t="s">
        <v>7</v>
      </c>
      <c r="B11" s="203"/>
      <c r="C11" s="203"/>
      <c r="D11" s="203"/>
      <c r="E11" s="203"/>
      <c r="F11" s="203"/>
      <c r="G11" s="77">
        <v>4</v>
      </c>
      <c r="H11" s="78">
        <v>5372012</v>
      </c>
      <c r="I11" s="78">
        <v>7579085</v>
      </c>
    </row>
    <row r="12" spans="1:9" ht="23.45" customHeight="1" x14ac:dyDescent="0.2">
      <c r="A12" s="203" t="s">
        <v>8</v>
      </c>
      <c r="B12" s="203"/>
      <c r="C12" s="203"/>
      <c r="D12" s="203"/>
      <c r="E12" s="203"/>
      <c r="F12" s="203"/>
      <c r="G12" s="77">
        <v>5</v>
      </c>
      <c r="H12" s="78">
        <v>13584406</v>
      </c>
      <c r="I12" s="78">
        <v>16385747</v>
      </c>
    </row>
    <row r="13" spans="1:9" ht="12.75" customHeight="1" x14ac:dyDescent="0.2">
      <c r="A13" s="203" t="s">
        <v>9</v>
      </c>
      <c r="B13" s="203"/>
      <c r="C13" s="203"/>
      <c r="D13" s="203"/>
      <c r="E13" s="203"/>
      <c r="F13" s="203"/>
      <c r="G13" s="77">
        <v>6</v>
      </c>
      <c r="H13" s="78">
        <v>17982661</v>
      </c>
      <c r="I13" s="78">
        <v>30159415</v>
      </c>
    </row>
    <row r="14" spans="1:9" ht="12.75" customHeight="1" x14ac:dyDescent="0.2">
      <c r="A14" s="203" t="s">
        <v>10</v>
      </c>
      <c r="B14" s="203"/>
      <c r="C14" s="203"/>
      <c r="D14" s="203"/>
      <c r="E14" s="203"/>
      <c r="F14" s="203"/>
      <c r="G14" s="77">
        <v>7</v>
      </c>
      <c r="H14" s="78">
        <v>0</v>
      </c>
      <c r="I14" s="78">
        <v>0</v>
      </c>
    </row>
    <row r="15" spans="1:9" ht="12.75" customHeight="1" x14ac:dyDescent="0.2">
      <c r="A15" s="203" t="s">
        <v>11</v>
      </c>
      <c r="B15" s="203"/>
      <c r="C15" s="203"/>
      <c r="D15" s="203"/>
      <c r="E15" s="203"/>
      <c r="F15" s="203"/>
      <c r="G15" s="77">
        <v>8</v>
      </c>
      <c r="H15" s="78">
        <v>2484688</v>
      </c>
      <c r="I15" s="78">
        <v>1387866</v>
      </c>
    </row>
    <row r="16" spans="1:9" ht="12.75" customHeight="1" x14ac:dyDescent="0.2">
      <c r="A16" s="203" t="s">
        <v>12</v>
      </c>
      <c r="B16" s="203"/>
      <c r="C16" s="203"/>
      <c r="D16" s="203"/>
      <c r="E16" s="203"/>
      <c r="F16" s="203"/>
      <c r="G16" s="77">
        <v>9</v>
      </c>
      <c r="H16" s="78">
        <v>48552088</v>
      </c>
      <c r="I16" s="78">
        <v>32939670</v>
      </c>
    </row>
    <row r="17" spans="1:9" ht="12.75" customHeight="1" x14ac:dyDescent="0.2">
      <c r="A17" s="204" t="s">
        <v>13</v>
      </c>
      <c r="B17" s="204"/>
      <c r="C17" s="204"/>
      <c r="D17" s="204"/>
      <c r="E17" s="204"/>
      <c r="F17" s="204"/>
      <c r="G17" s="79">
        <v>10</v>
      </c>
      <c r="H17" s="80">
        <f>H18+H19+H20+H21+H22+H23+H24+H25+H26</f>
        <v>31865191</v>
      </c>
      <c r="I17" s="80">
        <f>I18+I19+I20+I21+I22+I23+I24+I25+I26</f>
        <v>128806076</v>
      </c>
    </row>
    <row r="18" spans="1:9" ht="12.75" customHeight="1" x14ac:dyDescent="0.2">
      <c r="A18" s="203" t="s">
        <v>14</v>
      </c>
      <c r="B18" s="203"/>
      <c r="C18" s="203"/>
      <c r="D18" s="203"/>
      <c r="E18" s="203"/>
      <c r="F18" s="203"/>
      <c r="G18" s="77">
        <v>11</v>
      </c>
      <c r="H18" s="78">
        <v>0</v>
      </c>
      <c r="I18" s="78">
        <v>9706024</v>
      </c>
    </row>
    <row r="19" spans="1:9" ht="12.75" customHeight="1" x14ac:dyDescent="0.2">
      <c r="A19" s="203" t="s">
        <v>15</v>
      </c>
      <c r="B19" s="203"/>
      <c r="C19" s="203"/>
      <c r="D19" s="203"/>
      <c r="E19" s="203"/>
      <c r="F19" s="203"/>
      <c r="G19" s="77">
        <v>12</v>
      </c>
      <c r="H19" s="78">
        <v>9142655</v>
      </c>
      <c r="I19" s="78">
        <v>56840615</v>
      </c>
    </row>
    <row r="20" spans="1:9" ht="12.75" customHeight="1" x14ac:dyDescent="0.2">
      <c r="A20" s="203" t="s">
        <v>16</v>
      </c>
      <c r="B20" s="203"/>
      <c r="C20" s="203"/>
      <c r="D20" s="203"/>
      <c r="E20" s="203"/>
      <c r="F20" s="203"/>
      <c r="G20" s="77">
        <v>13</v>
      </c>
      <c r="H20" s="78">
        <v>8439883</v>
      </c>
      <c r="I20" s="78">
        <v>35142101</v>
      </c>
    </row>
    <row r="21" spans="1:9" ht="12.75" customHeight="1" x14ac:dyDescent="0.2">
      <c r="A21" s="203" t="s">
        <v>17</v>
      </c>
      <c r="B21" s="203"/>
      <c r="C21" s="203"/>
      <c r="D21" s="203"/>
      <c r="E21" s="203"/>
      <c r="F21" s="203"/>
      <c r="G21" s="77">
        <v>14</v>
      </c>
      <c r="H21" s="78">
        <v>0</v>
      </c>
      <c r="I21" s="78">
        <v>0</v>
      </c>
    </row>
    <row r="22" spans="1:9" ht="12.75" customHeight="1" x14ac:dyDescent="0.2">
      <c r="A22" s="203" t="s">
        <v>18</v>
      </c>
      <c r="B22" s="203"/>
      <c r="C22" s="203"/>
      <c r="D22" s="203"/>
      <c r="E22" s="203"/>
      <c r="F22" s="203"/>
      <c r="G22" s="77">
        <v>15</v>
      </c>
      <c r="H22" s="78">
        <v>0</v>
      </c>
      <c r="I22" s="78">
        <v>56460</v>
      </c>
    </row>
    <row r="23" spans="1:9" ht="12.75" customHeight="1" x14ac:dyDescent="0.2">
      <c r="A23" s="203" t="s">
        <v>19</v>
      </c>
      <c r="B23" s="203"/>
      <c r="C23" s="203"/>
      <c r="D23" s="203"/>
      <c r="E23" s="203"/>
      <c r="F23" s="203"/>
      <c r="G23" s="77">
        <v>16</v>
      </c>
      <c r="H23" s="78">
        <v>0</v>
      </c>
      <c r="I23" s="78">
        <v>0</v>
      </c>
    </row>
    <row r="24" spans="1:9" ht="12.75" customHeight="1" x14ac:dyDescent="0.2">
      <c r="A24" s="203" t="s">
        <v>20</v>
      </c>
      <c r="B24" s="203"/>
      <c r="C24" s="203"/>
      <c r="D24" s="203"/>
      <c r="E24" s="203"/>
      <c r="F24" s="203"/>
      <c r="G24" s="77">
        <v>17</v>
      </c>
      <c r="H24" s="78">
        <v>7060</v>
      </c>
      <c r="I24" s="78">
        <v>11561611</v>
      </c>
    </row>
    <row r="25" spans="1:9" ht="12.75" customHeight="1" x14ac:dyDescent="0.2">
      <c r="A25" s="203" t="s">
        <v>21</v>
      </c>
      <c r="B25" s="203"/>
      <c r="C25" s="203"/>
      <c r="D25" s="203"/>
      <c r="E25" s="203"/>
      <c r="F25" s="203"/>
      <c r="G25" s="77">
        <v>18</v>
      </c>
      <c r="H25" s="78">
        <v>0</v>
      </c>
      <c r="I25" s="78">
        <v>1304365</v>
      </c>
    </row>
    <row r="26" spans="1:9" ht="12.75" customHeight="1" x14ac:dyDescent="0.2">
      <c r="A26" s="203" t="s">
        <v>22</v>
      </c>
      <c r="B26" s="203"/>
      <c r="C26" s="203"/>
      <c r="D26" s="203"/>
      <c r="E26" s="203"/>
      <c r="F26" s="203"/>
      <c r="G26" s="77">
        <v>19</v>
      </c>
      <c r="H26" s="78">
        <v>14275593</v>
      </c>
      <c r="I26" s="78">
        <v>14194900</v>
      </c>
    </row>
    <row r="27" spans="1:9" ht="12.75" customHeight="1" x14ac:dyDescent="0.2">
      <c r="A27" s="204" t="s">
        <v>23</v>
      </c>
      <c r="B27" s="204"/>
      <c r="C27" s="204"/>
      <c r="D27" s="204"/>
      <c r="E27" s="204"/>
      <c r="F27" s="204"/>
      <c r="G27" s="79">
        <v>20</v>
      </c>
      <c r="H27" s="80">
        <f>SUM(H28:H37)</f>
        <v>4660516</v>
      </c>
      <c r="I27" s="80">
        <f>SUM(I28:I37)</f>
        <v>41093829</v>
      </c>
    </row>
    <row r="28" spans="1:9" ht="12.75" customHeight="1" x14ac:dyDescent="0.2">
      <c r="A28" s="203" t="s">
        <v>24</v>
      </c>
      <c r="B28" s="203"/>
      <c r="C28" s="203"/>
      <c r="D28" s="203"/>
      <c r="E28" s="203"/>
      <c r="F28" s="203"/>
      <c r="G28" s="77">
        <v>21</v>
      </c>
      <c r="H28" s="78">
        <v>0</v>
      </c>
      <c r="I28" s="78">
        <v>0</v>
      </c>
    </row>
    <row r="29" spans="1:9" ht="12.75" customHeight="1" x14ac:dyDescent="0.2">
      <c r="A29" s="203" t="s">
        <v>25</v>
      </c>
      <c r="B29" s="203"/>
      <c r="C29" s="203"/>
      <c r="D29" s="203"/>
      <c r="E29" s="203"/>
      <c r="F29" s="203"/>
      <c r="G29" s="77">
        <v>22</v>
      </c>
      <c r="H29" s="78">
        <v>0</v>
      </c>
      <c r="I29" s="78">
        <v>0</v>
      </c>
    </row>
    <row r="30" spans="1:9" ht="12.75" customHeight="1" x14ac:dyDescent="0.2">
      <c r="A30" s="203" t="s">
        <v>26</v>
      </c>
      <c r="B30" s="203"/>
      <c r="C30" s="203"/>
      <c r="D30" s="203"/>
      <c r="E30" s="203"/>
      <c r="F30" s="203"/>
      <c r="G30" s="77">
        <v>23</v>
      </c>
      <c r="H30" s="78">
        <v>0</v>
      </c>
      <c r="I30" s="78">
        <v>0</v>
      </c>
    </row>
    <row r="31" spans="1:9" ht="24.6" customHeight="1" x14ac:dyDescent="0.2">
      <c r="A31" s="203" t="s">
        <v>27</v>
      </c>
      <c r="B31" s="203"/>
      <c r="C31" s="203"/>
      <c r="D31" s="203"/>
      <c r="E31" s="203"/>
      <c r="F31" s="203"/>
      <c r="G31" s="77">
        <v>24</v>
      </c>
      <c r="H31" s="78">
        <v>0</v>
      </c>
      <c r="I31" s="78">
        <v>2286341</v>
      </c>
    </row>
    <row r="32" spans="1:9" ht="24" customHeight="1" x14ac:dyDescent="0.2">
      <c r="A32" s="203" t="s">
        <v>28</v>
      </c>
      <c r="B32" s="203"/>
      <c r="C32" s="203"/>
      <c r="D32" s="203"/>
      <c r="E32" s="203"/>
      <c r="F32" s="203"/>
      <c r="G32" s="77">
        <v>25</v>
      </c>
      <c r="H32" s="78">
        <v>0</v>
      </c>
      <c r="I32" s="78">
        <v>0</v>
      </c>
    </row>
    <row r="33" spans="1:9" ht="26.45" customHeight="1" x14ac:dyDescent="0.2">
      <c r="A33" s="203" t="s">
        <v>29</v>
      </c>
      <c r="B33" s="203"/>
      <c r="C33" s="203"/>
      <c r="D33" s="203"/>
      <c r="E33" s="203"/>
      <c r="F33" s="203"/>
      <c r="G33" s="77">
        <v>26</v>
      </c>
      <c r="H33" s="78">
        <v>0</v>
      </c>
      <c r="I33" s="78">
        <v>0</v>
      </c>
    </row>
    <row r="34" spans="1:9" ht="12.75" customHeight="1" x14ac:dyDescent="0.2">
      <c r="A34" s="203" t="s">
        <v>30</v>
      </c>
      <c r="B34" s="203"/>
      <c r="C34" s="203"/>
      <c r="D34" s="203"/>
      <c r="E34" s="203"/>
      <c r="F34" s="203"/>
      <c r="G34" s="77">
        <v>27</v>
      </c>
      <c r="H34" s="78">
        <v>0</v>
      </c>
      <c r="I34" s="78">
        <v>0</v>
      </c>
    </row>
    <row r="35" spans="1:9" ht="12.75" customHeight="1" x14ac:dyDescent="0.2">
      <c r="A35" s="203" t="s">
        <v>31</v>
      </c>
      <c r="B35" s="203"/>
      <c r="C35" s="203"/>
      <c r="D35" s="203"/>
      <c r="E35" s="203"/>
      <c r="F35" s="203"/>
      <c r="G35" s="77">
        <v>28</v>
      </c>
      <c r="H35" s="78">
        <v>4660516</v>
      </c>
      <c r="I35" s="78">
        <v>36228341</v>
      </c>
    </row>
    <row r="36" spans="1:9" ht="12.75" customHeight="1" x14ac:dyDescent="0.2">
      <c r="A36" s="203" t="s">
        <v>32</v>
      </c>
      <c r="B36" s="203"/>
      <c r="C36" s="203"/>
      <c r="D36" s="203"/>
      <c r="E36" s="203"/>
      <c r="F36" s="203"/>
      <c r="G36" s="77">
        <v>29</v>
      </c>
      <c r="H36" s="78">
        <v>0</v>
      </c>
      <c r="I36" s="78">
        <v>0</v>
      </c>
    </row>
    <row r="37" spans="1:9" ht="12.75" customHeight="1" x14ac:dyDescent="0.2">
      <c r="A37" s="203" t="s">
        <v>33</v>
      </c>
      <c r="B37" s="203"/>
      <c r="C37" s="203"/>
      <c r="D37" s="203"/>
      <c r="E37" s="203"/>
      <c r="F37" s="203"/>
      <c r="G37" s="77">
        <v>30</v>
      </c>
      <c r="H37" s="78">
        <v>0</v>
      </c>
      <c r="I37" s="78">
        <v>2579147</v>
      </c>
    </row>
    <row r="38" spans="1:9" ht="12.75" customHeight="1" x14ac:dyDescent="0.2">
      <c r="A38" s="204" t="s">
        <v>34</v>
      </c>
      <c r="B38" s="204"/>
      <c r="C38" s="204"/>
      <c r="D38" s="204"/>
      <c r="E38" s="204"/>
      <c r="F38" s="204"/>
      <c r="G38" s="79">
        <v>31</v>
      </c>
      <c r="H38" s="80">
        <f>H39+H40+H41+H42</f>
        <v>0</v>
      </c>
      <c r="I38" s="80">
        <f>I39+I40+I41+I42</f>
        <v>29170</v>
      </c>
    </row>
    <row r="39" spans="1:9" ht="12.75" customHeight="1" x14ac:dyDescent="0.2">
      <c r="A39" s="203" t="s">
        <v>35</v>
      </c>
      <c r="B39" s="203"/>
      <c r="C39" s="203"/>
      <c r="D39" s="203"/>
      <c r="E39" s="203"/>
      <c r="F39" s="203"/>
      <c r="G39" s="77">
        <v>32</v>
      </c>
      <c r="H39" s="78">
        <v>0</v>
      </c>
      <c r="I39" s="78">
        <v>0</v>
      </c>
    </row>
    <row r="40" spans="1:9" ht="12.75" customHeight="1" x14ac:dyDescent="0.2">
      <c r="A40" s="203" t="s">
        <v>36</v>
      </c>
      <c r="B40" s="203"/>
      <c r="C40" s="203"/>
      <c r="D40" s="203"/>
      <c r="E40" s="203"/>
      <c r="F40" s="203"/>
      <c r="G40" s="77">
        <v>33</v>
      </c>
      <c r="H40" s="78">
        <v>0</v>
      </c>
      <c r="I40" s="78">
        <v>0</v>
      </c>
    </row>
    <row r="41" spans="1:9" ht="12.75" customHeight="1" x14ac:dyDescent="0.2">
      <c r="A41" s="203" t="s">
        <v>37</v>
      </c>
      <c r="B41" s="203"/>
      <c r="C41" s="203"/>
      <c r="D41" s="203"/>
      <c r="E41" s="203"/>
      <c r="F41" s="203"/>
      <c r="G41" s="77">
        <v>34</v>
      </c>
      <c r="H41" s="78">
        <v>0</v>
      </c>
      <c r="I41" s="78">
        <v>0</v>
      </c>
    </row>
    <row r="42" spans="1:9" ht="12.75" customHeight="1" x14ac:dyDescent="0.2">
      <c r="A42" s="203" t="s">
        <v>38</v>
      </c>
      <c r="B42" s="203"/>
      <c r="C42" s="203"/>
      <c r="D42" s="203"/>
      <c r="E42" s="203"/>
      <c r="F42" s="203"/>
      <c r="G42" s="77">
        <v>35</v>
      </c>
      <c r="H42" s="78">
        <v>0</v>
      </c>
      <c r="I42" s="78">
        <v>29170</v>
      </c>
    </row>
    <row r="43" spans="1:9" ht="12.75" customHeight="1" x14ac:dyDescent="0.2">
      <c r="A43" s="206" t="s">
        <v>39</v>
      </c>
      <c r="B43" s="206"/>
      <c r="C43" s="206"/>
      <c r="D43" s="206"/>
      <c r="E43" s="206"/>
      <c r="F43" s="206"/>
      <c r="G43" s="77">
        <v>36</v>
      </c>
      <c r="H43" s="78">
        <v>4739277</v>
      </c>
      <c r="I43" s="78">
        <v>6057810</v>
      </c>
    </row>
    <row r="44" spans="1:9" ht="12.75" customHeight="1" x14ac:dyDescent="0.2">
      <c r="A44" s="205" t="s">
        <v>40</v>
      </c>
      <c r="B44" s="205"/>
      <c r="C44" s="205"/>
      <c r="D44" s="205"/>
      <c r="E44" s="205"/>
      <c r="F44" s="205"/>
      <c r="G44" s="79">
        <v>37</v>
      </c>
      <c r="H44" s="80">
        <f>H45+H53+H60+H70</f>
        <v>105261602</v>
      </c>
      <c r="I44" s="80">
        <f>I45+I53+I60+I70</f>
        <v>211879258</v>
      </c>
    </row>
    <row r="45" spans="1:9" ht="12.75" customHeight="1" x14ac:dyDescent="0.2">
      <c r="A45" s="204" t="s">
        <v>41</v>
      </c>
      <c r="B45" s="204"/>
      <c r="C45" s="204"/>
      <c r="D45" s="204"/>
      <c r="E45" s="204"/>
      <c r="F45" s="204"/>
      <c r="G45" s="79">
        <v>38</v>
      </c>
      <c r="H45" s="80">
        <f>SUM(H46:H52)</f>
        <v>1526732</v>
      </c>
      <c r="I45" s="80">
        <f>SUM(I46:I52)</f>
        <v>22857692</v>
      </c>
    </row>
    <row r="46" spans="1:9" ht="12.75" customHeight="1" x14ac:dyDescent="0.2">
      <c r="A46" s="203" t="s">
        <v>42</v>
      </c>
      <c r="B46" s="203"/>
      <c r="C46" s="203"/>
      <c r="D46" s="203"/>
      <c r="E46" s="203"/>
      <c r="F46" s="203"/>
      <c r="G46" s="77">
        <v>39</v>
      </c>
      <c r="H46" s="78">
        <v>1526732</v>
      </c>
      <c r="I46" s="78">
        <v>7688377</v>
      </c>
    </row>
    <row r="47" spans="1:9" ht="12.75" customHeight="1" x14ac:dyDescent="0.2">
      <c r="A47" s="203" t="s">
        <v>43</v>
      </c>
      <c r="B47" s="203"/>
      <c r="C47" s="203"/>
      <c r="D47" s="203"/>
      <c r="E47" s="203"/>
      <c r="F47" s="203"/>
      <c r="G47" s="77">
        <v>40</v>
      </c>
      <c r="H47" s="78">
        <v>0</v>
      </c>
      <c r="I47" s="78">
        <v>6035393</v>
      </c>
    </row>
    <row r="48" spans="1:9" ht="12.75" customHeight="1" x14ac:dyDescent="0.2">
      <c r="A48" s="203" t="s">
        <v>44</v>
      </c>
      <c r="B48" s="203"/>
      <c r="C48" s="203"/>
      <c r="D48" s="203"/>
      <c r="E48" s="203"/>
      <c r="F48" s="203"/>
      <c r="G48" s="77">
        <v>41</v>
      </c>
      <c r="H48" s="78">
        <v>0</v>
      </c>
      <c r="I48" s="78">
        <v>2336344</v>
      </c>
    </row>
    <row r="49" spans="1:9" ht="12.75" customHeight="1" x14ac:dyDescent="0.2">
      <c r="A49" s="203" t="s">
        <v>45</v>
      </c>
      <c r="B49" s="203"/>
      <c r="C49" s="203"/>
      <c r="D49" s="203"/>
      <c r="E49" s="203"/>
      <c r="F49" s="203"/>
      <c r="G49" s="77">
        <v>42</v>
      </c>
      <c r="H49" s="78">
        <v>0</v>
      </c>
      <c r="I49" s="78">
        <v>1989898</v>
      </c>
    </row>
    <row r="50" spans="1:9" ht="12.75" customHeight="1" x14ac:dyDescent="0.2">
      <c r="A50" s="203" t="s">
        <v>46</v>
      </c>
      <c r="B50" s="203"/>
      <c r="C50" s="203"/>
      <c r="D50" s="203"/>
      <c r="E50" s="203"/>
      <c r="F50" s="203"/>
      <c r="G50" s="77">
        <v>43</v>
      </c>
      <c r="H50" s="78">
        <v>0</v>
      </c>
      <c r="I50" s="78">
        <v>0</v>
      </c>
    </row>
    <row r="51" spans="1:9" ht="12.75" customHeight="1" x14ac:dyDescent="0.2">
      <c r="A51" s="203" t="s">
        <v>47</v>
      </c>
      <c r="B51" s="203"/>
      <c r="C51" s="203"/>
      <c r="D51" s="203"/>
      <c r="E51" s="203"/>
      <c r="F51" s="203"/>
      <c r="G51" s="77">
        <v>44</v>
      </c>
      <c r="H51" s="78">
        <v>0</v>
      </c>
      <c r="I51" s="78">
        <v>929621</v>
      </c>
    </row>
    <row r="52" spans="1:9" ht="12.75" customHeight="1" x14ac:dyDescent="0.2">
      <c r="A52" s="203" t="s">
        <v>48</v>
      </c>
      <c r="B52" s="203"/>
      <c r="C52" s="203"/>
      <c r="D52" s="203"/>
      <c r="E52" s="203"/>
      <c r="F52" s="203"/>
      <c r="G52" s="77">
        <v>45</v>
      </c>
      <c r="H52" s="78">
        <v>0</v>
      </c>
      <c r="I52" s="78">
        <v>3878059</v>
      </c>
    </row>
    <row r="53" spans="1:9" ht="12.75" customHeight="1" x14ac:dyDescent="0.2">
      <c r="A53" s="204" t="s">
        <v>49</v>
      </c>
      <c r="B53" s="204"/>
      <c r="C53" s="204"/>
      <c r="D53" s="204"/>
      <c r="E53" s="204"/>
      <c r="F53" s="204"/>
      <c r="G53" s="79">
        <v>46</v>
      </c>
      <c r="H53" s="80">
        <f>SUM(H54:H59)</f>
        <v>50347112</v>
      </c>
      <c r="I53" s="80">
        <f>SUM(I54:I59)</f>
        <v>75065258</v>
      </c>
    </row>
    <row r="54" spans="1:9" ht="12.75" customHeight="1" x14ac:dyDescent="0.2">
      <c r="A54" s="203" t="s">
        <v>50</v>
      </c>
      <c r="B54" s="203"/>
      <c r="C54" s="203"/>
      <c r="D54" s="203"/>
      <c r="E54" s="203"/>
      <c r="F54" s="203"/>
      <c r="G54" s="77">
        <v>47</v>
      </c>
      <c r="H54" s="78">
        <v>0</v>
      </c>
      <c r="I54" s="78">
        <v>0</v>
      </c>
    </row>
    <row r="55" spans="1:9" ht="12.75" customHeight="1" x14ac:dyDescent="0.2">
      <c r="A55" s="203" t="s">
        <v>51</v>
      </c>
      <c r="B55" s="203"/>
      <c r="C55" s="203"/>
      <c r="D55" s="203"/>
      <c r="E55" s="203"/>
      <c r="F55" s="203"/>
      <c r="G55" s="77">
        <v>48</v>
      </c>
      <c r="H55" s="78">
        <v>0</v>
      </c>
      <c r="I55" s="78">
        <v>0</v>
      </c>
    </row>
    <row r="56" spans="1:9" ht="12.75" customHeight="1" x14ac:dyDescent="0.2">
      <c r="A56" s="203" t="s">
        <v>52</v>
      </c>
      <c r="B56" s="203"/>
      <c r="C56" s="203"/>
      <c r="D56" s="203"/>
      <c r="E56" s="203"/>
      <c r="F56" s="203"/>
      <c r="G56" s="77">
        <v>49</v>
      </c>
      <c r="H56" s="78">
        <v>43150433</v>
      </c>
      <c r="I56" s="78">
        <v>63820021</v>
      </c>
    </row>
    <row r="57" spans="1:9" ht="12.75" customHeight="1" x14ac:dyDescent="0.2">
      <c r="A57" s="203" t="s">
        <v>53</v>
      </c>
      <c r="B57" s="203"/>
      <c r="C57" s="203"/>
      <c r="D57" s="203"/>
      <c r="E57" s="203"/>
      <c r="F57" s="203"/>
      <c r="G57" s="77">
        <v>50</v>
      </c>
      <c r="H57" s="78">
        <v>407719</v>
      </c>
      <c r="I57" s="78">
        <v>515082</v>
      </c>
    </row>
    <row r="58" spans="1:9" ht="12.75" customHeight="1" x14ac:dyDescent="0.2">
      <c r="A58" s="203" t="s">
        <v>54</v>
      </c>
      <c r="B58" s="203"/>
      <c r="C58" s="203"/>
      <c r="D58" s="203"/>
      <c r="E58" s="203"/>
      <c r="F58" s="203"/>
      <c r="G58" s="77">
        <v>51</v>
      </c>
      <c r="H58" s="78">
        <v>4799339</v>
      </c>
      <c r="I58" s="78">
        <v>7349946</v>
      </c>
    </row>
    <row r="59" spans="1:9" ht="12.75" customHeight="1" x14ac:dyDescent="0.2">
      <c r="A59" s="203" t="s">
        <v>55</v>
      </c>
      <c r="B59" s="203"/>
      <c r="C59" s="203"/>
      <c r="D59" s="203"/>
      <c r="E59" s="203"/>
      <c r="F59" s="203"/>
      <c r="G59" s="77">
        <v>52</v>
      </c>
      <c r="H59" s="78">
        <v>1989621</v>
      </c>
      <c r="I59" s="78">
        <v>3380209</v>
      </c>
    </row>
    <row r="60" spans="1:9" ht="12.75" customHeight="1" x14ac:dyDescent="0.2">
      <c r="A60" s="204" t="s">
        <v>56</v>
      </c>
      <c r="B60" s="204"/>
      <c r="C60" s="204"/>
      <c r="D60" s="204"/>
      <c r="E60" s="204"/>
      <c r="F60" s="204"/>
      <c r="G60" s="79">
        <v>53</v>
      </c>
      <c r="H60" s="80">
        <f>SUM(H61:H69)</f>
        <v>2750976</v>
      </c>
      <c r="I60" s="80">
        <f>SUM(I61:I69)</f>
        <v>1973686</v>
      </c>
    </row>
    <row r="61" spans="1:9" ht="12.75" customHeight="1" x14ac:dyDescent="0.2">
      <c r="A61" s="203" t="s">
        <v>24</v>
      </c>
      <c r="B61" s="203"/>
      <c r="C61" s="203"/>
      <c r="D61" s="203"/>
      <c r="E61" s="203"/>
      <c r="F61" s="203"/>
      <c r="G61" s="77">
        <v>54</v>
      </c>
      <c r="H61" s="78">
        <v>0</v>
      </c>
      <c r="I61" s="78">
        <v>0</v>
      </c>
    </row>
    <row r="62" spans="1:9" ht="12.75" customHeight="1" x14ac:dyDescent="0.2">
      <c r="A62" s="203" t="s">
        <v>25</v>
      </c>
      <c r="B62" s="203"/>
      <c r="C62" s="203"/>
      <c r="D62" s="203"/>
      <c r="E62" s="203"/>
      <c r="F62" s="203"/>
      <c r="G62" s="77">
        <v>55</v>
      </c>
      <c r="H62" s="78">
        <v>0</v>
      </c>
      <c r="I62" s="78">
        <v>0</v>
      </c>
    </row>
    <row r="63" spans="1:9" ht="12.75" customHeight="1" x14ac:dyDescent="0.2">
      <c r="A63" s="203" t="s">
        <v>26</v>
      </c>
      <c r="B63" s="203"/>
      <c r="C63" s="203"/>
      <c r="D63" s="203"/>
      <c r="E63" s="203"/>
      <c r="F63" s="203"/>
      <c r="G63" s="77">
        <v>56</v>
      </c>
      <c r="H63" s="78">
        <v>0</v>
      </c>
      <c r="I63" s="78">
        <v>0</v>
      </c>
    </row>
    <row r="64" spans="1:9" ht="23.45" customHeight="1" x14ac:dyDescent="0.2">
      <c r="A64" s="203" t="s">
        <v>57</v>
      </c>
      <c r="B64" s="203"/>
      <c r="C64" s="203"/>
      <c r="D64" s="203"/>
      <c r="E64" s="203"/>
      <c r="F64" s="203"/>
      <c r="G64" s="77">
        <v>57</v>
      </c>
      <c r="H64" s="78">
        <v>0</v>
      </c>
      <c r="I64" s="78">
        <v>0</v>
      </c>
    </row>
    <row r="65" spans="1:9" ht="21" customHeight="1" x14ac:dyDescent="0.2">
      <c r="A65" s="203" t="s">
        <v>28</v>
      </c>
      <c r="B65" s="203"/>
      <c r="C65" s="203"/>
      <c r="D65" s="203"/>
      <c r="E65" s="203"/>
      <c r="F65" s="203"/>
      <c r="G65" s="77">
        <v>58</v>
      </c>
      <c r="H65" s="78">
        <v>0</v>
      </c>
      <c r="I65" s="78">
        <v>0</v>
      </c>
    </row>
    <row r="66" spans="1:9" ht="22.9" customHeight="1" x14ac:dyDescent="0.2">
      <c r="A66" s="203" t="s">
        <v>29</v>
      </c>
      <c r="B66" s="203"/>
      <c r="C66" s="203"/>
      <c r="D66" s="203"/>
      <c r="E66" s="203"/>
      <c r="F66" s="203"/>
      <c r="G66" s="77">
        <v>59</v>
      </c>
      <c r="H66" s="78">
        <v>0</v>
      </c>
      <c r="I66" s="78">
        <v>0</v>
      </c>
    </row>
    <row r="67" spans="1:9" ht="12.75" customHeight="1" x14ac:dyDescent="0.2">
      <c r="A67" s="203" t="s">
        <v>30</v>
      </c>
      <c r="B67" s="203"/>
      <c r="C67" s="203"/>
      <c r="D67" s="203"/>
      <c r="E67" s="203"/>
      <c r="F67" s="203"/>
      <c r="G67" s="77">
        <v>60</v>
      </c>
      <c r="H67" s="78">
        <v>0</v>
      </c>
      <c r="I67" s="78">
        <v>0</v>
      </c>
    </row>
    <row r="68" spans="1:9" ht="12.75" customHeight="1" x14ac:dyDescent="0.2">
      <c r="A68" s="203" t="s">
        <v>31</v>
      </c>
      <c r="B68" s="203"/>
      <c r="C68" s="203"/>
      <c r="D68" s="203"/>
      <c r="E68" s="203"/>
      <c r="F68" s="203"/>
      <c r="G68" s="77">
        <v>61</v>
      </c>
      <c r="H68" s="78">
        <v>2750976</v>
      </c>
      <c r="I68" s="78">
        <v>1965686</v>
      </c>
    </row>
    <row r="69" spans="1:9" ht="12.75" customHeight="1" x14ac:dyDescent="0.2">
      <c r="A69" s="203" t="s">
        <v>58</v>
      </c>
      <c r="B69" s="203"/>
      <c r="C69" s="203"/>
      <c r="D69" s="203"/>
      <c r="E69" s="203"/>
      <c r="F69" s="203"/>
      <c r="G69" s="77">
        <v>62</v>
      </c>
      <c r="H69" s="78">
        <v>0</v>
      </c>
      <c r="I69" s="78">
        <v>8000</v>
      </c>
    </row>
    <row r="70" spans="1:9" ht="12.75" customHeight="1" x14ac:dyDescent="0.2">
      <c r="A70" s="206" t="s">
        <v>59</v>
      </c>
      <c r="B70" s="206"/>
      <c r="C70" s="206"/>
      <c r="D70" s="206"/>
      <c r="E70" s="206"/>
      <c r="F70" s="206"/>
      <c r="G70" s="77">
        <v>63</v>
      </c>
      <c r="H70" s="78">
        <v>50636782</v>
      </c>
      <c r="I70" s="78">
        <v>111982622</v>
      </c>
    </row>
    <row r="71" spans="1:9" ht="12.75" customHeight="1" x14ac:dyDescent="0.2">
      <c r="A71" s="223" t="s">
        <v>60</v>
      </c>
      <c r="B71" s="223"/>
      <c r="C71" s="223"/>
      <c r="D71" s="223"/>
      <c r="E71" s="223"/>
      <c r="F71" s="223"/>
      <c r="G71" s="77">
        <v>64</v>
      </c>
      <c r="H71" s="78">
        <v>6927138</v>
      </c>
      <c r="I71" s="78">
        <v>8192578</v>
      </c>
    </row>
    <row r="72" spans="1:9" ht="12.75" customHeight="1" x14ac:dyDescent="0.2">
      <c r="A72" s="205" t="s">
        <v>61</v>
      </c>
      <c r="B72" s="205"/>
      <c r="C72" s="205"/>
      <c r="D72" s="205"/>
      <c r="E72" s="205"/>
      <c r="F72" s="205"/>
      <c r="G72" s="79">
        <v>65</v>
      </c>
      <c r="H72" s="80">
        <f>H8+H9+H44+H71</f>
        <v>241429579</v>
      </c>
      <c r="I72" s="80">
        <f>I8+I9+I44+I71</f>
        <v>484510504</v>
      </c>
    </row>
    <row r="73" spans="1:9" ht="12.75" customHeight="1" x14ac:dyDescent="0.2">
      <c r="A73" s="223" t="s">
        <v>62</v>
      </c>
      <c r="B73" s="223"/>
      <c r="C73" s="223"/>
      <c r="D73" s="223"/>
      <c r="E73" s="223"/>
      <c r="F73" s="223"/>
      <c r="G73" s="77">
        <v>66</v>
      </c>
      <c r="H73" s="78">
        <v>0</v>
      </c>
      <c r="I73" s="78">
        <v>0</v>
      </c>
    </row>
    <row r="74" spans="1:9" x14ac:dyDescent="0.2">
      <c r="A74" s="225" t="s">
        <v>63</v>
      </c>
      <c r="B74" s="226"/>
      <c r="C74" s="226"/>
      <c r="D74" s="226"/>
      <c r="E74" s="226"/>
      <c r="F74" s="226"/>
      <c r="G74" s="226"/>
      <c r="H74" s="226"/>
      <c r="I74" s="226"/>
    </row>
    <row r="75" spans="1:9" ht="12.75" customHeight="1" x14ac:dyDescent="0.2">
      <c r="A75" s="205" t="s">
        <v>348</v>
      </c>
      <c r="B75" s="205"/>
      <c r="C75" s="205"/>
      <c r="D75" s="205"/>
      <c r="E75" s="205"/>
      <c r="F75" s="205"/>
      <c r="G75" s="79">
        <v>67</v>
      </c>
      <c r="H75" s="80">
        <f>H76+H77+H78+H84+H85+H91+H94+H97</f>
        <v>58104699</v>
      </c>
      <c r="I75" s="80">
        <f>I76+I77+I78+I84+I85+I91+I94+I97</f>
        <v>154951108</v>
      </c>
    </row>
    <row r="76" spans="1:9" ht="12.75" customHeight="1" x14ac:dyDescent="0.2">
      <c r="A76" s="206" t="s">
        <v>64</v>
      </c>
      <c r="B76" s="206"/>
      <c r="C76" s="206"/>
      <c r="D76" s="206"/>
      <c r="E76" s="206"/>
      <c r="F76" s="206"/>
      <c r="G76" s="77">
        <v>68</v>
      </c>
      <c r="H76" s="81">
        <v>13033800</v>
      </c>
      <c r="I76" s="81">
        <v>15640099</v>
      </c>
    </row>
    <row r="77" spans="1:9" ht="12.75" customHeight="1" x14ac:dyDescent="0.2">
      <c r="A77" s="206" t="s">
        <v>65</v>
      </c>
      <c r="B77" s="206"/>
      <c r="C77" s="206"/>
      <c r="D77" s="206"/>
      <c r="E77" s="206"/>
      <c r="F77" s="206"/>
      <c r="G77" s="77">
        <v>69</v>
      </c>
      <c r="H77" s="81">
        <v>19783710</v>
      </c>
      <c r="I77" s="81">
        <v>65068457</v>
      </c>
    </row>
    <row r="78" spans="1:9" ht="12.75" customHeight="1" x14ac:dyDescent="0.2">
      <c r="A78" s="204" t="s">
        <v>66</v>
      </c>
      <c r="B78" s="204"/>
      <c r="C78" s="204"/>
      <c r="D78" s="204"/>
      <c r="E78" s="204"/>
      <c r="F78" s="204"/>
      <c r="G78" s="79">
        <v>70</v>
      </c>
      <c r="H78" s="80">
        <f>SUM(H79:H83)</f>
        <v>-24013780</v>
      </c>
      <c r="I78" s="80">
        <f>SUM(I79:I83)</f>
        <v>-37775162</v>
      </c>
    </row>
    <row r="79" spans="1:9" ht="12.75" customHeight="1" x14ac:dyDescent="0.2">
      <c r="A79" s="203" t="s">
        <v>67</v>
      </c>
      <c r="B79" s="203"/>
      <c r="C79" s="203"/>
      <c r="D79" s="203"/>
      <c r="E79" s="203"/>
      <c r="F79" s="203"/>
      <c r="G79" s="77">
        <v>71</v>
      </c>
      <c r="H79" s="81">
        <v>1996835</v>
      </c>
      <c r="I79" s="81">
        <v>2404708</v>
      </c>
    </row>
    <row r="80" spans="1:9" ht="12.75" customHeight="1" x14ac:dyDescent="0.2">
      <c r="A80" s="203" t="s">
        <v>68</v>
      </c>
      <c r="B80" s="203"/>
      <c r="C80" s="203"/>
      <c r="D80" s="203"/>
      <c r="E80" s="203"/>
      <c r="F80" s="203"/>
      <c r="G80" s="77">
        <v>72</v>
      </c>
      <c r="H80" s="81">
        <v>0</v>
      </c>
      <c r="I80" s="81">
        <v>0</v>
      </c>
    </row>
    <row r="81" spans="1:9" ht="12.75" customHeight="1" x14ac:dyDescent="0.2">
      <c r="A81" s="203" t="s">
        <v>69</v>
      </c>
      <c r="B81" s="203"/>
      <c r="C81" s="203"/>
      <c r="D81" s="203"/>
      <c r="E81" s="203"/>
      <c r="F81" s="203"/>
      <c r="G81" s="77">
        <v>73</v>
      </c>
      <c r="H81" s="81">
        <v>0</v>
      </c>
      <c r="I81" s="81">
        <v>0</v>
      </c>
    </row>
    <row r="82" spans="1:9" ht="12.75" customHeight="1" x14ac:dyDescent="0.2">
      <c r="A82" s="203" t="s">
        <v>70</v>
      </c>
      <c r="B82" s="203"/>
      <c r="C82" s="203"/>
      <c r="D82" s="203"/>
      <c r="E82" s="203"/>
      <c r="F82" s="203"/>
      <c r="G82" s="77">
        <v>74</v>
      </c>
      <c r="H82" s="81">
        <v>0</v>
      </c>
      <c r="I82" s="81">
        <v>0</v>
      </c>
    </row>
    <row r="83" spans="1:9" ht="12.75" customHeight="1" x14ac:dyDescent="0.2">
      <c r="A83" s="203" t="s">
        <v>71</v>
      </c>
      <c r="B83" s="203"/>
      <c r="C83" s="203"/>
      <c r="D83" s="203"/>
      <c r="E83" s="203"/>
      <c r="F83" s="203"/>
      <c r="G83" s="77">
        <v>75</v>
      </c>
      <c r="H83" s="81">
        <v>-26010615</v>
      </c>
      <c r="I83" s="81">
        <v>-40179870</v>
      </c>
    </row>
    <row r="84" spans="1:9" ht="12.75" customHeight="1" x14ac:dyDescent="0.2">
      <c r="A84" s="206" t="s">
        <v>72</v>
      </c>
      <c r="B84" s="206"/>
      <c r="C84" s="206"/>
      <c r="D84" s="206"/>
      <c r="E84" s="206"/>
      <c r="F84" s="206"/>
      <c r="G84" s="77">
        <v>76</v>
      </c>
      <c r="H84" s="81">
        <v>0</v>
      </c>
      <c r="I84" s="81">
        <v>0</v>
      </c>
    </row>
    <row r="85" spans="1:9" ht="12.75" customHeight="1" x14ac:dyDescent="0.2">
      <c r="A85" s="224" t="s">
        <v>442</v>
      </c>
      <c r="B85" s="224"/>
      <c r="C85" s="224"/>
      <c r="D85" s="224"/>
      <c r="E85" s="224"/>
      <c r="F85" s="224"/>
      <c r="G85" s="79">
        <v>77</v>
      </c>
      <c r="H85" s="80">
        <f>H86+H87+H88+H89+H90</f>
        <v>0</v>
      </c>
      <c r="I85" s="80">
        <f>I86+I87+I88+I89+I90</f>
        <v>-334887</v>
      </c>
    </row>
    <row r="86" spans="1:9" ht="25.5" customHeight="1" x14ac:dyDescent="0.2">
      <c r="A86" s="203" t="s">
        <v>441</v>
      </c>
      <c r="B86" s="203"/>
      <c r="C86" s="203"/>
      <c r="D86" s="203"/>
      <c r="E86" s="203"/>
      <c r="F86" s="203"/>
      <c r="G86" s="77">
        <v>78</v>
      </c>
      <c r="H86" s="78">
        <v>0</v>
      </c>
      <c r="I86" s="78">
        <v>0</v>
      </c>
    </row>
    <row r="87" spans="1:9" ht="12.75" customHeight="1" x14ac:dyDescent="0.2">
      <c r="A87" s="203" t="s">
        <v>73</v>
      </c>
      <c r="B87" s="203"/>
      <c r="C87" s="203"/>
      <c r="D87" s="203"/>
      <c r="E87" s="203"/>
      <c r="F87" s="203"/>
      <c r="G87" s="77">
        <v>79</v>
      </c>
      <c r="H87" s="78">
        <v>0</v>
      </c>
      <c r="I87" s="78">
        <v>0</v>
      </c>
    </row>
    <row r="88" spans="1:9" ht="12.75" customHeight="1" x14ac:dyDescent="0.2">
      <c r="A88" s="203" t="s">
        <v>74</v>
      </c>
      <c r="B88" s="203"/>
      <c r="C88" s="203"/>
      <c r="D88" s="203"/>
      <c r="E88" s="203"/>
      <c r="F88" s="203"/>
      <c r="G88" s="77">
        <v>80</v>
      </c>
      <c r="H88" s="78">
        <v>0</v>
      </c>
      <c r="I88" s="78">
        <v>0</v>
      </c>
    </row>
    <row r="89" spans="1:9" ht="12.75" customHeight="1" x14ac:dyDescent="0.2">
      <c r="A89" s="203" t="s">
        <v>340</v>
      </c>
      <c r="B89" s="203"/>
      <c r="C89" s="203"/>
      <c r="D89" s="203"/>
      <c r="E89" s="203"/>
      <c r="F89" s="203"/>
      <c r="G89" s="77">
        <v>81</v>
      </c>
      <c r="H89" s="78">
        <v>0</v>
      </c>
      <c r="I89" s="78">
        <v>0</v>
      </c>
    </row>
    <row r="90" spans="1:9" ht="24" customHeight="1" x14ac:dyDescent="0.2">
      <c r="A90" s="203" t="s">
        <v>341</v>
      </c>
      <c r="B90" s="203"/>
      <c r="C90" s="203"/>
      <c r="D90" s="203"/>
      <c r="E90" s="203"/>
      <c r="F90" s="203"/>
      <c r="G90" s="77">
        <v>82</v>
      </c>
      <c r="H90" s="78">
        <v>0</v>
      </c>
      <c r="I90" s="78">
        <v>-334887</v>
      </c>
    </row>
    <row r="91" spans="1:9" ht="12.75" customHeight="1" x14ac:dyDescent="0.2">
      <c r="A91" s="204" t="s">
        <v>342</v>
      </c>
      <c r="B91" s="204"/>
      <c r="C91" s="204"/>
      <c r="D91" s="204"/>
      <c r="E91" s="204"/>
      <c r="F91" s="204"/>
      <c r="G91" s="79">
        <v>83</v>
      </c>
      <c r="H91" s="80">
        <f>H92-H93</f>
        <v>15232209</v>
      </c>
      <c r="I91" s="80">
        <f>I92-I93</f>
        <v>16075415</v>
      </c>
    </row>
    <row r="92" spans="1:9" ht="12.75" customHeight="1" x14ac:dyDescent="0.2">
      <c r="A92" s="203" t="s">
        <v>75</v>
      </c>
      <c r="B92" s="203"/>
      <c r="C92" s="203"/>
      <c r="D92" s="203"/>
      <c r="E92" s="203"/>
      <c r="F92" s="203"/>
      <c r="G92" s="77">
        <v>84</v>
      </c>
      <c r="H92" s="81">
        <v>15232209</v>
      </c>
      <c r="I92" s="81">
        <v>16075415</v>
      </c>
    </row>
    <row r="93" spans="1:9" ht="12.75" customHeight="1" x14ac:dyDescent="0.2">
      <c r="A93" s="203" t="s">
        <v>76</v>
      </c>
      <c r="B93" s="203"/>
      <c r="C93" s="203"/>
      <c r="D93" s="203"/>
      <c r="E93" s="203"/>
      <c r="F93" s="203"/>
      <c r="G93" s="77">
        <v>85</v>
      </c>
      <c r="H93" s="81">
        <v>0</v>
      </c>
      <c r="I93" s="81">
        <v>0</v>
      </c>
    </row>
    <row r="94" spans="1:9" ht="12.75" customHeight="1" x14ac:dyDescent="0.2">
      <c r="A94" s="204" t="s">
        <v>343</v>
      </c>
      <c r="B94" s="204"/>
      <c r="C94" s="204"/>
      <c r="D94" s="204"/>
      <c r="E94" s="204"/>
      <c r="F94" s="204"/>
      <c r="G94" s="79">
        <v>86</v>
      </c>
      <c r="H94" s="80">
        <f>H95-H96</f>
        <v>4964465</v>
      </c>
      <c r="I94" s="80">
        <f>I95-I96</f>
        <v>1628637</v>
      </c>
    </row>
    <row r="95" spans="1:9" ht="12.75" customHeight="1" x14ac:dyDescent="0.2">
      <c r="A95" s="203" t="s">
        <v>77</v>
      </c>
      <c r="B95" s="203"/>
      <c r="C95" s="203"/>
      <c r="D95" s="203"/>
      <c r="E95" s="203"/>
      <c r="F95" s="203"/>
      <c r="G95" s="77">
        <v>87</v>
      </c>
      <c r="H95" s="81">
        <v>4964465</v>
      </c>
      <c r="I95" s="81">
        <v>1628637</v>
      </c>
    </row>
    <row r="96" spans="1:9" ht="12.75" customHeight="1" x14ac:dyDescent="0.2">
      <c r="A96" s="203" t="s">
        <v>78</v>
      </c>
      <c r="B96" s="203"/>
      <c r="C96" s="203"/>
      <c r="D96" s="203"/>
      <c r="E96" s="203"/>
      <c r="F96" s="203"/>
      <c r="G96" s="77">
        <v>88</v>
      </c>
      <c r="H96" s="81">
        <v>0</v>
      </c>
      <c r="I96" s="81">
        <v>0</v>
      </c>
    </row>
    <row r="97" spans="1:9" ht="12.75" customHeight="1" x14ac:dyDescent="0.2">
      <c r="A97" s="206" t="s">
        <v>79</v>
      </c>
      <c r="B97" s="206"/>
      <c r="C97" s="206"/>
      <c r="D97" s="206"/>
      <c r="E97" s="206"/>
      <c r="F97" s="206"/>
      <c r="G97" s="77">
        <v>89</v>
      </c>
      <c r="H97" s="81">
        <v>29104295</v>
      </c>
      <c r="I97" s="81">
        <v>94648549</v>
      </c>
    </row>
    <row r="98" spans="1:9" ht="12.75" customHeight="1" x14ac:dyDescent="0.2">
      <c r="A98" s="205" t="s">
        <v>344</v>
      </c>
      <c r="B98" s="205"/>
      <c r="C98" s="205"/>
      <c r="D98" s="205"/>
      <c r="E98" s="205"/>
      <c r="F98" s="205"/>
      <c r="G98" s="79">
        <v>90</v>
      </c>
      <c r="H98" s="80">
        <f>SUM(H99:H104)</f>
        <v>3135095</v>
      </c>
      <c r="I98" s="80">
        <f>SUM(I99:I104)</f>
        <v>5656981</v>
      </c>
    </row>
    <row r="99" spans="1:9" ht="12.75" customHeight="1" x14ac:dyDescent="0.2">
      <c r="A99" s="203" t="s">
        <v>80</v>
      </c>
      <c r="B99" s="203"/>
      <c r="C99" s="203"/>
      <c r="D99" s="203"/>
      <c r="E99" s="203"/>
      <c r="F99" s="203"/>
      <c r="G99" s="77">
        <v>91</v>
      </c>
      <c r="H99" s="81">
        <v>2008123</v>
      </c>
      <c r="I99" s="81">
        <v>4845879</v>
      </c>
    </row>
    <row r="100" spans="1:9" ht="12.75" customHeight="1" x14ac:dyDescent="0.2">
      <c r="A100" s="203" t="s">
        <v>81</v>
      </c>
      <c r="B100" s="203"/>
      <c r="C100" s="203"/>
      <c r="D100" s="203"/>
      <c r="E100" s="203"/>
      <c r="F100" s="203"/>
      <c r="G100" s="77">
        <v>92</v>
      </c>
      <c r="H100" s="81">
        <v>708234</v>
      </c>
      <c r="I100" s="81">
        <v>204763</v>
      </c>
    </row>
    <row r="101" spans="1:9" ht="12.75" customHeight="1" x14ac:dyDescent="0.2">
      <c r="A101" s="203" t="s">
        <v>82</v>
      </c>
      <c r="B101" s="203"/>
      <c r="C101" s="203"/>
      <c r="D101" s="203"/>
      <c r="E101" s="203"/>
      <c r="F101" s="203"/>
      <c r="G101" s="77">
        <v>93</v>
      </c>
      <c r="H101" s="81">
        <v>243065</v>
      </c>
      <c r="I101" s="81">
        <v>391170</v>
      </c>
    </row>
    <row r="102" spans="1:9" ht="12.75" customHeight="1" x14ac:dyDescent="0.2">
      <c r="A102" s="203" t="s">
        <v>83</v>
      </c>
      <c r="B102" s="203"/>
      <c r="C102" s="203"/>
      <c r="D102" s="203"/>
      <c r="E102" s="203"/>
      <c r="F102" s="203"/>
      <c r="G102" s="77">
        <v>94</v>
      </c>
      <c r="H102" s="78">
        <v>0</v>
      </c>
      <c r="I102" s="78">
        <v>0</v>
      </c>
    </row>
    <row r="103" spans="1:9" ht="12.75" customHeight="1" x14ac:dyDescent="0.2">
      <c r="A103" s="203" t="s">
        <v>84</v>
      </c>
      <c r="B103" s="203"/>
      <c r="C103" s="203"/>
      <c r="D103" s="203"/>
      <c r="E103" s="203"/>
      <c r="F103" s="203"/>
      <c r="G103" s="77">
        <v>95</v>
      </c>
      <c r="H103" s="78">
        <v>0</v>
      </c>
      <c r="I103" s="78">
        <v>0</v>
      </c>
    </row>
    <row r="104" spans="1:9" ht="12.75" customHeight="1" x14ac:dyDescent="0.2">
      <c r="A104" s="203" t="s">
        <v>85</v>
      </c>
      <c r="B104" s="203"/>
      <c r="C104" s="203"/>
      <c r="D104" s="203"/>
      <c r="E104" s="203"/>
      <c r="F104" s="203"/>
      <c r="G104" s="77">
        <v>96</v>
      </c>
      <c r="H104" s="78">
        <v>175673</v>
      </c>
      <c r="I104" s="78">
        <v>215169</v>
      </c>
    </row>
    <row r="105" spans="1:9" ht="12.75" customHeight="1" x14ac:dyDescent="0.2">
      <c r="A105" s="205" t="s">
        <v>345</v>
      </c>
      <c r="B105" s="205"/>
      <c r="C105" s="205"/>
      <c r="D105" s="205"/>
      <c r="E105" s="205"/>
      <c r="F105" s="205"/>
      <c r="G105" s="79">
        <v>97</v>
      </c>
      <c r="H105" s="80">
        <f>SUM(H106:H116)</f>
        <v>94300366</v>
      </c>
      <c r="I105" s="80">
        <f>SUM(I106:I116)</f>
        <v>158129677</v>
      </c>
    </row>
    <row r="106" spans="1:9" ht="12.75" customHeight="1" x14ac:dyDescent="0.2">
      <c r="A106" s="203" t="s">
        <v>86</v>
      </c>
      <c r="B106" s="203"/>
      <c r="C106" s="203"/>
      <c r="D106" s="203"/>
      <c r="E106" s="203"/>
      <c r="F106" s="203"/>
      <c r="G106" s="77">
        <v>98</v>
      </c>
      <c r="H106" s="82">
        <v>0</v>
      </c>
      <c r="I106" s="82">
        <v>0</v>
      </c>
    </row>
    <row r="107" spans="1:9" ht="12.75" customHeight="1" x14ac:dyDescent="0.2">
      <c r="A107" s="203" t="s">
        <v>87</v>
      </c>
      <c r="B107" s="203"/>
      <c r="C107" s="203"/>
      <c r="D107" s="203"/>
      <c r="E107" s="203"/>
      <c r="F107" s="203"/>
      <c r="G107" s="77">
        <v>99</v>
      </c>
      <c r="H107" s="81">
        <v>0</v>
      </c>
      <c r="I107" s="81">
        <v>0</v>
      </c>
    </row>
    <row r="108" spans="1:9" ht="12.75" customHeight="1" x14ac:dyDescent="0.2">
      <c r="A108" s="203" t="s">
        <v>88</v>
      </c>
      <c r="B108" s="203"/>
      <c r="C108" s="203"/>
      <c r="D108" s="203"/>
      <c r="E108" s="203"/>
      <c r="F108" s="203"/>
      <c r="G108" s="77">
        <v>100</v>
      </c>
      <c r="H108" s="81">
        <v>0</v>
      </c>
      <c r="I108" s="81">
        <v>0</v>
      </c>
    </row>
    <row r="109" spans="1:9" ht="22.15" customHeight="1" x14ac:dyDescent="0.2">
      <c r="A109" s="203" t="s">
        <v>89</v>
      </c>
      <c r="B109" s="203"/>
      <c r="C109" s="203"/>
      <c r="D109" s="203"/>
      <c r="E109" s="203"/>
      <c r="F109" s="203"/>
      <c r="G109" s="77">
        <v>101</v>
      </c>
      <c r="H109" s="81">
        <v>0</v>
      </c>
      <c r="I109" s="81">
        <v>0</v>
      </c>
    </row>
    <row r="110" spans="1:9" ht="12.75" customHeight="1" x14ac:dyDescent="0.2">
      <c r="A110" s="203" t="s">
        <v>90</v>
      </c>
      <c r="B110" s="203"/>
      <c r="C110" s="203"/>
      <c r="D110" s="203"/>
      <c r="E110" s="203"/>
      <c r="F110" s="203"/>
      <c r="G110" s="77">
        <v>102</v>
      </c>
      <c r="H110" s="81">
        <v>11124177</v>
      </c>
      <c r="I110" s="81">
        <v>6747689</v>
      </c>
    </row>
    <row r="111" spans="1:9" ht="12.75" customHeight="1" x14ac:dyDescent="0.2">
      <c r="A111" s="203" t="s">
        <v>91</v>
      </c>
      <c r="B111" s="203"/>
      <c r="C111" s="203"/>
      <c r="D111" s="203"/>
      <c r="E111" s="203"/>
      <c r="F111" s="203"/>
      <c r="G111" s="77">
        <v>103</v>
      </c>
      <c r="H111" s="81">
        <v>22594211</v>
      </c>
      <c r="I111" s="81">
        <v>88692792</v>
      </c>
    </row>
    <row r="112" spans="1:9" ht="12.75" customHeight="1" x14ac:dyDescent="0.2">
      <c r="A112" s="203" t="s">
        <v>92</v>
      </c>
      <c r="B112" s="203"/>
      <c r="C112" s="203"/>
      <c r="D112" s="203"/>
      <c r="E112" s="203"/>
      <c r="F112" s="203"/>
      <c r="G112" s="77">
        <v>104</v>
      </c>
      <c r="H112" s="81">
        <v>0</v>
      </c>
      <c r="I112" s="81">
        <v>0</v>
      </c>
    </row>
    <row r="113" spans="1:9" ht="12.75" customHeight="1" x14ac:dyDescent="0.2">
      <c r="A113" s="203" t="s">
        <v>93</v>
      </c>
      <c r="B113" s="203"/>
      <c r="C113" s="203"/>
      <c r="D113" s="203"/>
      <c r="E113" s="203"/>
      <c r="F113" s="203"/>
      <c r="G113" s="77">
        <v>105</v>
      </c>
      <c r="H113" s="82">
        <v>0</v>
      </c>
      <c r="I113" s="82">
        <v>0</v>
      </c>
    </row>
    <row r="114" spans="1:9" ht="12.75" customHeight="1" x14ac:dyDescent="0.2">
      <c r="A114" s="203" t="s">
        <v>94</v>
      </c>
      <c r="B114" s="203"/>
      <c r="C114" s="203"/>
      <c r="D114" s="203"/>
      <c r="E114" s="203"/>
      <c r="F114" s="203"/>
      <c r="G114" s="77">
        <v>106</v>
      </c>
      <c r="H114" s="81">
        <v>40000000</v>
      </c>
      <c r="I114" s="81">
        <v>40000000</v>
      </c>
    </row>
    <row r="115" spans="1:9" ht="12.75" customHeight="1" x14ac:dyDescent="0.2">
      <c r="A115" s="203" t="s">
        <v>95</v>
      </c>
      <c r="B115" s="203"/>
      <c r="C115" s="203"/>
      <c r="D115" s="203"/>
      <c r="E115" s="203"/>
      <c r="F115" s="203"/>
      <c r="G115" s="77">
        <v>107</v>
      </c>
      <c r="H115" s="78">
        <v>17310248</v>
      </c>
      <c r="I115" s="78">
        <v>21286614</v>
      </c>
    </row>
    <row r="116" spans="1:9" ht="12.75" customHeight="1" x14ac:dyDescent="0.2">
      <c r="A116" s="203" t="s">
        <v>96</v>
      </c>
      <c r="B116" s="203"/>
      <c r="C116" s="203"/>
      <c r="D116" s="203"/>
      <c r="E116" s="203"/>
      <c r="F116" s="203"/>
      <c r="G116" s="77">
        <v>108</v>
      </c>
      <c r="H116" s="78">
        <v>3271730</v>
      </c>
      <c r="I116" s="78">
        <v>1402582</v>
      </c>
    </row>
    <row r="117" spans="1:9" ht="12.75" customHeight="1" x14ac:dyDescent="0.2">
      <c r="A117" s="205" t="s">
        <v>346</v>
      </c>
      <c r="B117" s="205"/>
      <c r="C117" s="205"/>
      <c r="D117" s="205"/>
      <c r="E117" s="205"/>
      <c r="F117" s="205"/>
      <c r="G117" s="79">
        <v>109</v>
      </c>
      <c r="H117" s="80">
        <f>SUM(H118:H131)</f>
        <v>75706925</v>
      </c>
      <c r="I117" s="80">
        <f>SUM(I118:I131)</f>
        <v>148600355</v>
      </c>
    </row>
    <row r="118" spans="1:9" ht="12.75" customHeight="1" x14ac:dyDescent="0.2">
      <c r="A118" s="203" t="s">
        <v>86</v>
      </c>
      <c r="B118" s="203"/>
      <c r="C118" s="203"/>
      <c r="D118" s="203"/>
      <c r="E118" s="203"/>
      <c r="F118" s="203"/>
      <c r="G118" s="77">
        <v>110</v>
      </c>
      <c r="H118" s="81">
        <v>0</v>
      </c>
      <c r="I118" s="81">
        <v>0</v>
      </c>
    </row>
    <row r="119" spans="1:9" ht="12.75" customHeight="1" x14ac:dyDescent="0.2">
      <c r="A119" s="203" t="s">
        <v>87</v>
      </c>
      <c r="B119" s="203"/>
      <c r="C119" s="203"/>
      <c r="D119" s="203"/>
      <c r="E119" s="203"/>
      <c r="F119" s="203"/>
      <c r="G119" s="77">
        <v>111</v>
      </c>
      <c r="H119" s="81">
        <v>0</v>
      </c>
      <c r="I119" s="81">
        <v>0</v>
      </c>
    </row>
    <row r="120" spans="1:9" ht="12.75" customHeight="1" x14ac:dyDescent="0.2">
      <c r="A120" s="203" t="s">
        <v>88</v>
      </c>
      <c r="B120" s="203"/>
      <c r="C120" s="203"/>
      <c r="D120" s="203"/>
      <c r="E120" s="203"/>
      <c r="F120" s="203"/>
      <c r="G120" s="77">
        <v>112</v>
      </c>
      <c r="H120" s="81">
        <v>0</v>
      </c>
      <c r="I120" s="81">
        <v>0</v>
      </c>
    </row>
    <row r="121" spans="1:9" ht="25.9" customHeight="1" x14ac:dyDescent="0.2">
      <c r="A121" s="203" t="s">
        <v>89</v>
      </c>
      <c r="B121" s="203"/>
      <c r="C121" s="203"/>
      <c r="D121" s="203"/>
      <c r="E121" s="203"/>
      <c r="F121" s="203"/>
      <c r="G121" s="77">
        <v>113</v>
      </c>
      <c r="H121" s="81">
        <v>0</v>
      </c>
      <c r="I121" s="81">
        <v>0</v>
      </c>
    </row>
    <row r="122" spans="1:9" ht="12.75" customHeight="1" x14ac:dyDescent="0.2">
      <c r="A122" s="203" t="s">
        <v>90</v>
      </c>
      <c r="B122" s="203"/>
      <c r="C122" s="203"/>
      <c r="D122" s="203"/>
      <c r="E122" s="203"/>
      <c r="F122" s="203"/>
      <c r="G122" s="77">
        <v>114</v>
      </c>
      <c r="H122" s="81">
        <v>0</v>
      </c>
      <c r="I122" s="81">
        <v>728692</v>
      </c>
    </row>
    <row r="123" spans="1:9" ht="12.75" customHeight="1" x14ac:dyDescent="0.2">
      <c r="A123" s="203" t="s">
        <v>91</v>
      </c>
      <c r="B123" s="203"/>
      <c r="C123" s="203"/>
      <c r="D123" s="203"/>
      <c r="E123" s="203"/>
      <c r="F123" s="203"/>
      <c r="G123" s="77">
        <v>115</v>
      </c>
      <c r="H123" s="81">
        <v>29022296</v>
      </c>
      <c r="I123" s="81">
        <v>70497649</v>
      </c>
    </row>
    <row r="124" spans="1:9" ht="12.75" customHeight="1" x14ac:dyDescent="0.2">
      <c r="A124" s="203" t="s">
        <v>92</v>
      </c>
      <c r="B124" s="203"/>
      <c r="C124" s="203"/>
      <c r="D124" s="203"/>
      <c r="E124" s="203"/>
      <c r="F124" s="203"/>
      <c r="G124" s="77">
        <v>116</v>
      </c>
      <c r="H124" s="81">
        <v>0</v>
      </c>
      <c r="I124" s="81">
        <v>659872</v>
      </c>
    </row>
    <row r="125" spans="1:9" ht="12.75" customHeight="1" x14ac:dyDescent="0.2">
      <c r="A125" s="203" t="s">
        <v>93</v>
      </c>
      <c r="B125" s="203"/>
      <c r="C125" s="203"/>
      <c r="D125" s="203"/>
      <c r="E125" s="203"/>
      <c r="F125" s="203"/>
      <c r="G125" s="77">
        <v>117</v>
      </c>
      <c r="H125" s="81">
        <v>12236813</v>
      </c>
      <c r="I125" s="81">
        <v>35283206</v>
      </c>
    </row>
    <row r="126" spans="1:9" x14ac:dyDescent="0.2">
      <c r="A126" s="203" t="s">
        <v>94</v>
      </c>
      <c r="B126" s="203"/>
      <c r="C126" s="203"/>
      <c r="D126" s="203"/>
      <c r="E126" s="203"/>
      <c r="F126" s="203"/>
      <c r="G126" s="77">
        <v>118</v>
      </c>
      <c r="H126" s="81">
        <v>0</v>
      </c>
      <c r="I126" s="81">
        <v>708333</v>
      </c>
    </row>
    <row r="127" spans="1:9" x14ac:dyDescent="0.2">
      <c r="A127" s="203" t="s">
        <v>97</v>
      </c>
      <c r="B127" s="203"/>
      <c r="C127" s="203"/>
      <c r="D127" s="203"/>
      <c r="E127" s="203"/>
      <c r="F127" s="203"/>
      <c r="G127" s="77">
        <v>119</v>
      </c>
      <c r="H127" s="81">
        <v>11745226</v>
      </c>
      <c r="I127" s="81">
        <v>23179718</v>
      </c>
    </row>
    <row r="128" spans="1:9" x14ac:dyDescent="0.2">
      <c r="A128" s="203" t="s">
        <v>98</v>
      </c>
      <c r="B128" s="203"/>
      <c r="C128" s="203"/>
      <c r="D128" s="203"/>
      <c r="E128" s="203"/>
      <c r="F128" s="203"/>
      <c r="G128" s="77">
        <v>120</v>
      </c>
      <c r="H128" s="81">
        <v>13584159</v>
      </c>
      <c r="I128" s="81">
        <v>6606532</v>
      </c>
    </row>
    <row r="129" spans="1:9" x14ac:dyDescent="0.2">
      <c r="A129" s="203" t="s">
        <v>99</v>
      </c>
      <c r="B129" s="203"/>
      <c r="C129" s="203"/>
      <c r="D129" s="203"/>
      <c r="E129" s="203"/>
      <c r="F129" s="203"/>
      <c r="G129" s="77">
        <v>121</v>
      </c>
      <c r="H129" s="81">
        <v>0</v>
      </c>
      <c r="I129" s="81">
        <v>0</v>
      </c>
    </row>
    <row r="130" spans="1:9" x14ac:dyDescent="0.2">
      <c r="A130" s="203" t="s">
        <v>100</v>
      </c>
      <c r="B130" s="203"/>
      <c r="C130" s="203"/>
      <c r="D130" s="203"/>
      <c r="E130" s="203"/>
      <c r="F130" s="203"/>
      <c r="G130" s="77">
        <v>122</v>
      </c>
      <c r="H130" s="78">
        <v>0</v>
      </c>
      <c r="I130" s="78">
        <v>1086975</v>
      </c>
    </row>
    <row r="131" spans="1:9" x14ac:dyDescent="0.2">
      <c r="A131" s="203" t="s">
        <v>101</v>
      </c>
      <c r="B131" s="203"/>
      <c r="C131" s="203"/>
      <c r="D131" s="203"/>
      <c r="E131" s="203"/>
      <c r="F131" s="203"/>
      <c r="G131" s="77">
        <v>123</v>
      </c>
      <c r="H131" s="78">
        <v>9118431</v>
      </c>
      <c r="I131" s="78">
        <v>9849378</v>
      </c>
    </row>
    <row r="132" spans="1:9" ht="22.15" customHeight="1" x14ac:dyDescent="0.2">
      <c r="A132" s="223" t="s">
        <v>102</v>
      </c>
      <c r="B132" s="223"/>
      <c r="C132" s="223"/>
      <c r="D132" s="223"/>
      <c r="E132" s="223"/>
      <c r="F132" s="223"/>
      <c r="G132" s="77">
        <v>124</v>
      </c>
      <c r="H132" s="78">
        <v>10182494</v>
      </c>
      <c r="I132" s="78">
        <v>17172383</v>
      </c>
    </row>
    <row r="133" spans="1:9" x14ac:dyDescent="0.2">
      <c r="A133" s="205" t="s">
        <v>347</v>
      </c>
      <c r="B133" s="205"/>
      <c r="C133" s="205"/>
      <c r="D133" s="205"/>
      <c r="E133" s="205"/>
      <c r="F133" s="205"/>
      <c r="G133" s="79">
        <v>125</v>
      </c>
      <c r="H133" s="80">
        <f>H75+H98+H105+H117+H132</f>
        <v>241429579</v>
      </c>
      <c r="I133" s="80">
        <f>I75+I98+I105+I117+I132</f>
        <v>484510504</v>
      </c>
    </row>
    <row r="134" spans="1:9" x14ac:dyDescent="0.2">
      <c r="A134" s="223" t="s">
        <v>103</v>
      </c>
      <c r="B134" s="223"/>
      <c r="C134" s="223"/>
      <c r="D134" s="223"/>
      <c r="E134" s="223"/>
      <c r="F134" s="223"/>
      <c r="G134" s="77">
        <v>126</v>
      </c>
      <c r="H134" s="78">
        <v>0</v>
      </c>
      <c r="I134" s="78">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oddHeader>&amp;L&amp;"Calibri"&amp;10&amp;KFF0000 This document / e-mail is for INTERNAL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26" zoomScale="110" zoomScaleNormal="100" zoomScaleSheetLayoutView="110" workbookViewId="0">
      <selection activeCell="H112" sqref="H112"/>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34" t="s">
        <v>105</v>
      </c>
      <c r="B1" s="208"/>
      <c r="C1" s="208"/>
      <c r="D1" s="208"/>
      <c r="E1" s="208"/>
      <c r="F1" s="208"/>
      <c r="G1" s="208"/>
      <c r="H1" s="208"/>
      <c r="I1" s="208"/>
    </row>
    <row r="2" spans="1:9" x14ac:dyDescent="0.2">
      <c r="A2" s="233" t="s">
        <v>639</v>
      </c>
      <c r="B2" s="210"/>
      <c r="C2" s="210"/>
      <c r="D2" s="210"/>
      <c r="E2" s="210"/>
      <c r="F2" s="210"/>
      <c r="G2" s="210"/>
      <c r="H2" s="210"/>
      <c r="I2" s="210"/>
    </row>
    <row r="3" spans="1:9" x14ac:dyDescent="0.2">
      <c r="A3" s="242" t="s">
        <v>444</v>
      </c>
      <c r="B3" s="243"/>
      <c r="C3" s="243"/>
      <c r="D3" s="243"/>
      <c r="E3" s="243"/>
      <c r="F3" s="243"/>
      <c r="G3" s="243"/>
      <c r="H3" s="243"/>
      <c r="I3" s="243"/>
    </row>
    <row r="4" spans="1:9" x14ac:dyDescent="0.2">
      <c r="A4" s="232" t="s">
        <v>637</v>
      </c>
      <c r="B4" s="213"/>
      <c r="C4" s="213"/>
      <c r="D4" s="213"/>
      <c r="E4" s="213"/>
      <c r="F4" s="213"/>
      <c r="G4" s="213"/>
      <c r="H4" s="213"/>
      <c r="I4" s="214"/>
    </row>
    <row r="5" spans="1:9" ht="23.25" x14ac:dyDescent="0.2">
      <c r="A5" s="228" t="s">
        <v>2</v>
      </c>
      <c r="B5" s="229"/>
      <c r="C5" s="229"/>
      <c r="D5" s="229"/>
      <c r="E5" s="229"/>
      <c r="F5" s="229"/>
      <c r="G5" s="83" t="s">
        <v>106</v>
      </c>
      <c r="H5" s="84" t="s">
        <v>292</v>
      </c>
      <c r="I5" s="84" t="s">
        <v>276</v>
      </c>
    </row>
    <row r="6" spans="1:9" x14ac:dyDescent="0.2">
      <c r="A6" s="230">
        <v>1</v>
      </c>
      <c r="B6" s="231"/>
      <c r="C6" s="231"/>
      <c r="D6" s="231"/>
      <c r="E6" s="231"/>
      <c r="F6" s="231"/>
      <c r="G6" s="85">
        <v>2</v>
      </c>
      <c r="H6" s="84">
        <v>3</v>
      </c>
      <c r="I6" s="84">
        <v>4</v>
      </c>
    </row>
    <row r="7" spans="1:9" x14ac:dyDescent="0.2">
      <c r="A7" s="205" t="s">
        <v>363</v>
      </c>
      <c r="B7" s="205"/>
      <c r="C7" s="205"/>
      <c r="D7" s="205"/>
      <c r="E7" s="205"/>
      <c r="F7" s="205"/>
      <c r="G7" s="79">
        <v>1</v>
      </c>
      <c r="H7" s="80">
        <f>SUM(H8:H12)</f>
        <v>292887145</v>
      </c>
      <c r="I7" s="80">
        <f>SUM(I8:I12)</f>
        <v>371653214</v>
      </c>
    </row>
    <row r="8" spans="1:9" x14ac:dyDescent="0.2">
      <c r="A8" s="203" t="s">
        <v>118</v>
      </c>
      <c r="B8" s="203"/>
      <c r="C8" s="203"/>
      <c r="D8" s="203"/>
      <c r="E8" s="203"/>
      <c r="F8" s="203"/>
      <c r="G8" s="77">
        <v>2</v>
      </c>
      <c r="H8" s="78">
        <v>0</v>
      </c>
      <c r="I8" s="78">
        <v>0</v>
      </c>
    </row>
    <row r="9" spans="1:9" x14ac:dyDescent="0.2">
      <c r="A9" s="203" t="s">
        <v>119</v>
      </c>
      <c r="B9" s="203"/>
      <c r="C9" s="203"/>
      <c r="D9" s="203"/>
      <c r="E9" s="203"/>
      <c r="F9" s="203"/>
      <c r="G9" s="77">
        <v>3</v>
      </c>
      <c r="H9" s="78">
        <v>285351785</v>
      </c>
      <c r="I9" s="78">
        <v>358644430</v>
      </c>
    </row>
    <row r="10" spans="1:9" x14ac:dyDescent="0.2">
      <c r="A10" s="203" t="s">
        <v>120</v>
      </c>
      <c r="B10" s="203"/>
      <c r="C10" s="203"/>
      <c r="D10" s="203"/>
      <c r="E10" s="203"/>
      <c r="F10" s="203"/>
      <c r="G10" s="77">
        <v>4</v>
      </c>
      <c r="H10" s="78">
        <v>0</v>
      </c>
      <c r="I10" s="78">
        <v>0</v>
      </c>
    </row>
    <row r="11" spans="1:9" x14ac:dyDescent="0.2">
      <c r="A11" s="203" t="s">
        <v>121</v>
      </c>
      <c r="B11" s="203"/>
      <c r="C11" s="203"/>
      <c r="D11" s="203"/>
      <c r="E11" s="203"/>
      <c r="F11" s="203"/>
      <c r="G11" s="77">
        <v>5</v>
      </c>
      <c r="H11" s="78">
        <v>0</v>
      </c>
      <c r="I11" s="78">
        <v>0</v>
      </c>
    </row>
    <row r="12" spans="1:9" x14ac:dyDescent="0.2">
      <c r="A12" s="203" t="s">
        <v>122</v>
      </c>
      <c r="B12" s="203"/>
      <c r="C12" s="203"/>
      <c r="D12" s="203"/>
      <c r="E12" s="203"/>
      <c r="F12" s="203"/>
      <c r="G12" s="77">
        <v>6</v>
      </c>
      <c r="H12" s="78">
        <v>7535360</v>
      </c>
      <c r="I12" s="78">
        <v>13008784</v>
      </c>
    </row>
    <row r="13" spans="1:9" ht="16.5" customHeight="1" x14ac:dyDescent="0.2">
      <c r="A13" s="205" t="s">
        <v>364</v>
      </c>
      <c r="B13" s="205"/>
      <c r="C13" s="205"/>
      <c r="D13" s="205"/>
      <c r="E13" s="205"/>
      <c r="F13" s="205"/>
      <c r="G13" s="79">
        <v>7</v>
      </c>
      <c r="H13" s="80">
        <f>H14+H15+H19+H23+H24+H25+H28+H35</f>
        <v>279345723</v>
      </c>
      <c r="I13" s="80">
        <f>I14+I15+I19+I23+I24+I25+I28+I35</f>
        <v>356722406</v>
      </c>
    </row>
    <row r="14" spans="1:9" x14ac:dyDescent="0.2">
      <c r="A14" s="203" t="s">
        <v>107</v>
      </c>
      <c r="B14" s="203"/>
      <c r="C14" s="203"/>
      <c r="D14" s="203"/>
      <c r="E14" s="203"/>
      <c r="F14" s="203"/>
      <c r="G14" s="77">
        <v>8</v>
      </c>
      <c r="H14" s="78">
        <v>0</v>
      </c>
      <c r="I14" s="78">
        <v>1523571</v>
      </c>
    </row>
    <row r="15" spans="1:9" x14ac:dyDescent="0.2">
      <c r="A15" s="241" t="s">
        <v>435</v>
      </c>
      <c r="B15" s="241"/>
      <c r="C15" s="241"/>
      <c r="D15" s="241"/>
      <c r="E15" s="241"/>
      <c r="F15" s="241"/>
      <c r="G15" s="79">
        <v>9</v>
      </c>
      <c r="H15" s="80">
        <f>SUM(H16:H18)</f>
        <v>22877089</v>
      </c>
      <c r="I15" s="80">
        <f>SUM(I16:I18)</f>
        <v>46971335</v>
      </c>
    </row>
    <row r="16" spans="1:9" x14ac:dyDescent="0.2">
      <c r="A16" s="235" t="s">
        <v>123</v>
      </c>
      <c r="B16" s="235"/>
      <c r="C16" s="235"/>
      <c r="D16" s="235"/>
      <c r="E16" s="235"/>
      <c r="F16" s="235"/>
      <c r="G16" s="77">
        <v>10</v>
      </c>
      <c r="H16" s="78">
        <v>2560998</v>
      </c>
      <c r="I16" s="78">
        <v>10547821</v>
      </c>
    </row>
    <row r="17" spans="1:9" x14ac:dyDescent="0.2">
      <c r="A17" s="235" t="s">
        <v>124</v>
      </c>
      <c r="B17" s="235"/>
      <c r="C17" s="235"/>
      <c r="D17" s="235"/>
      <c r="E17" s="235"/>
      <c r="F17" s="235"/>
      <c r="G17" s="77">
        <v>11</v>
      </c>
      <c r="H17" s="78">
        <v>2389422</v>
      </c>
      <c r="I17" s="78">
        <v>4112144</v>
      </c>
    </row>
    <row r="18" spans="1:9" x14ac:dyDescent="0.2">
      <c r="A18" s="235" t="s">
        <v>125</v>
      </c>
      <c r="B18" s="235"/>
      <c r="C18" s="235"/>
      <c r="D18" s="235"/>
      <c r="E18" s="235"/>
      <c r="F18" s="235"/>
      <c r="G18" s="77">
        <v>12</v>
      </c>
      <c r="H18" s="78">
        <v>17926669</v>
      </c>
      <c r="I18" s="78">
        <v>32311370</v>
      </c>
    </row>
    <row r="19" spans="1:9" x14ac:dyDescent="0.2">
      <c r="A19" s="241" t="s">
        <v>436</v>
      </c>
      <c r="B19" s="241"/>
      <c r="C19" s="241"/>
      <c r="D19" s="241"/>
      <c r="E19" s="241"/>
      <c r="F19" s="241"/>
      <c r="G19" s="79">
        <v>13</v>
      </c>
      <c r="H19" s="80">
        <f>SUM(H20:H22)</f>
        <v>220158840</v>
      </c>
      <c r="I19" s="80">
        <f>SUM(I20:I22)</f>
        <v>260372878</v>
      </c>
    </row>
    <row r="20" spans="1:9" x14ac:dyDescent="0.2">
      <c r="A20" s="235" t="s">
        <v>108</v>
      </c>
      <c r="B20" s="235"/>
      <c r="C20" s="235"/>
      <c r="D20" s="235"/>
      <c r="E20" s="235"/>
      <c r="F20" s="235"/>
      <c r="G20" s="77">
        <v>14</v>
      </c>
      <c r="H20" s="78">
        <v>162439496</v>
      </c>
      <c r="I20" s="78">
        <v>176257656</v>
      </c>
    </row>
    <row r="21" spans="1:9" x14ac:dyDescent="0.2">
      <c r="A21" s="235" t="s">
        <v>109</v>
      </c>
      <c r="B21" s="235"/>
      <c r="C21" s="235"/>
      <c r="D21" s="235"/>
      <c r="E21" s="235"/>
      <c r="F21" s="235"/>
      <c r="G21" s="77">
        <v>15</v>
      </c>
      <c r="H21" s="78">
        <v>39151762</v>
      </c>
      <c r="I21" s="78">
        <v>58404167</v>
      </c>
    </row>
    <row r="22" spans="1:9" x14ac:dyDescent="0.2">
      <c r="A22" s="235" t="s">
        <v>110</v>
      </c>
      <c r="B22" s="235"/>
      <c r="C22" s="235"/>
      <c r="D22" s="235"/>
      <c r="E22" s="235"/>
      <c r="F22" s="235"/>
      <c r="G22" s="77">
        <v>16</v>
      </c>
      <c r="H22" s="78">
        <v>18567582</v>
      </c>
      <c r="I22" s="78">
        <v>25711055</v>
      </c>
    </row>
    <row r="23" spans="1:9" x14ac:dyDescent="0.2">
      <c r="A23" s="203" t="s">
        <v>111</v>
      </c>
      <c r="B23" s="203"/>
      <c r="C23" s="203"/>
      <c r="D23" s="203"/>
      <c r="E23" s="203"/>
      <c r="F23" s="203"/>
      <c r="G23" s="77">
        <v>17</v>
      </c>
      <c r="H23" s="78">
        <v>20305255</v>
      </c>
      <c r="I23" s="78">
        <v>24976474</v>
      </c>
    </row>
    <row r="24" spans="1:9" x14ac:dyDescent="0.2">
      <c r="A24" s="203" t="s">
        <v>112</v>
      </c>
      <c r="B24" s="203"/>
      <c r="C24" s="203"/>
      <c r="D24" s="203"/>
      <c r="E24" s="203"/>
      <c r="F24" s="203"/>
      <c r="G24" s="77">
        <v>18</v>
      </c>
      <c r="H24" s="78">
        <v>16004539</v>
      </c>
      <c r="I24" s="78">
        <v>21183049</v>
      </c>
    </row>
    <row r="25" spans="1:9" x14ac:dyDescent="0.2">
      <c r="A25" s="241" t="s">
        <v>437</v>
      </c>
      <c r="B25" s="241"/>
      <c r="C25" s="241"/>
      <c r="D25" s="241"/>
      <c r="E25" s="241"/>
      <c r="F25" s="241"/>
      <c r="G25" s="79">
        <v>19</v>
      </c>
      <c r="H25" s="80">
        <f>H26+H27</f>
        <v>0</v>
      </c>
      <c r="I25" s="80">
        <f>I26+I27</f>
        <v>24365</v>
      </c>
    </row>
    <row r="26" spans="1:9" x14ac:dyDescent="0.2">
      <c r="A26" s="235" t="s">
        <v>126</v>
      </c>
      <c r="B26" s="235"/>
      <c r="C26" s="235"/>
      <c r="D26" s="235"/>
      <c r="E26" s="235"/>
      <c r="F26" s="235"/>
      <c r="G26" s="77">
        <v>20</v>
      </c>
      <c r="H26" s="78">
        <v>0</v>
      </c>
      <c r="I26" s="78">
        <v>0</v>
      </c>
    </row>
    <row r="27" spans="1:9" x14ac:dyDescent="0.2">
      <c r="A27" s="235" t="s">
        <v>127</v>
      </c>
      <c r="B27" s="235"/>
      <c r="C27" s="235"/>
      <c r="D27" s="235"/>
      <c r="E27" s="235"/>
      <c r="F27" s="235"/>
      <c r="G27" s="77">
        <v>21</v>
      </c>
      <c r="H27" s="78">
        <v>0</v>
      </c>
      <c r="I27" s="78">
        <v>24365</v>
      </c>
    </row>
    <row r="28" spans="1:9" x14ac:dyDescent="0.2">
      <c r="A28" s="241" t="s">
        <v>438</v>
      </c>
      <c r="B28" s="241"/>
      <c r="C28" s="241"/>
      <c r="D28" s="241"/>
      <c r="E28" s="241"/>
      <c r="F28" s="241"/>
      <c r="G28" s="79">
        <v>22</v>
      </c>
      <c r="H28" s="80">
        <f>SUM(H29:H34)</f>
        <v>0</v>
      </c>
      <c r="I28" s="80">
        <f>SUM(I29:I34)</f>
        <v>1670734</v>
      </c>
    </row>
    <row r="29" spans="1:9" x14ac:dyDescent="0.2">
      <c r="A29" s="235" t="s">
        <v>128</v>
      </c>
      <c r="B29" s="235"/>
      <c r="C29" s="235"/>
      <c r="D29" s="235"/>
      <c r="E29" s="235"/>
      <c r="F29" s="235"/>
      <c r="G29" s="77">
        <v>23</v>
      </c>
      <c r="H29" s="78">
        <v>0</v>
      </c>
      <c r="I29" s="78">
        <v>1491405</v>
      </c>
    </row>
    <row r="30" spans="1:9" x14ac:dyDescent="0.2">
      <c r="A30" s="235" t="s">
        <v>129</v>
      </c>
      <c r="B30" s="235"/>
      <c r="C30" s="235"/>
      <c r="D30" s="235"/>
      <c r="E30" s="235"/>
      <c r="F30" s="235"/>
      <c r="G30" s="77">
        <v>24</v>
      </c>
      <c r="H30" s="78">
        <v>0</v>
      </c>
      <c r="I30" s="78">
        <v>0</v>
      </c>
    </row>
    <row r="31" spans="1:9" x14ac:dyDescent="0.2">
      <c r="A31" s="235" t="s">
        <v>130</v>
      </c>
      <c r="B31" s="235"/>
      <c r="C31" s="235"/>
      <c r="D31" s="235"/>
      <c r="E31" s="235"/>
      <c r="F31" s="235"/>
      <c r="G31" s="77">
        <v>25</v>
      </c>
      <c r="H31" s="78">
        <v>0</v>
      </c>
      <c r="I31" s="78">
        <v>179329</v>
      </c>
    </row>
    <row r="32" spans="1:9" x14ac:dyDescent="0.2">
      <c r="A32" s="235" t="s">
        <v>131</v>
      </c>
      <c r="B32" s="235"/>
      <c r="C32" s="235"/>
      <c r="D32" s="235"/>
      <c r="E32" s="235"/>
      <c r="F32" s="235"/>
      <c r="G32" s="77">
        <v>26</v>
      </c>
      <c r="H32" s="78">
        <v>0</v>
      </c>
      <c r="I32" s="78">
        <v>0</v>
      </c>
    </row>
    <row r="33" spans="1:9" x14ac:dyDescent="0.2">
      <c r="A33" s="235" t="s">
        <v>132</v>
      </c>
      <c r="B33" s="235"/>
      <c r="C33" s="235"/>
      <c r="D33" s="235"/>
      <c r="E33" s="235"/>
      <c r="F33" s="235"/>
      <c r="G33" s="77">
        <v>27</v>
      </c>
      <c r="H33" s="78">
        <v>0</v>
      </c>
      <c r="I33" s="78">
        <v>0</v>
      </c>
    </row>
    <row r="34" spans="1:9" x14ac:dyDescent="0.2">
      <c r="A34" s="235" t="s">
        <v>133</v>
      </c>
      <c r="B34" s="235"/>
      <c r="C34" s="235"/>
      <c r="D34" s="235"/>
      <c r="E34" s="235"/>
      <c r="F34" s="235"/>
      <c r="G34" s="77">
        <v>28</v>
      </c>
      <c r="H34" s="78">
        <v>0</v>
      </c>
      <c r="I34" s="78">
        <v>0</v>
      </c>
    </row>
    <row r="35" spans="1:9" x14ac:dyDescent="0.2">
      <c r="A35" s="203" t="s">
        <v>113</v>
      </c>
      <c r="B35" s="203"/>
      <c r="C35" s="203"/>
      <c r="D35" s="203"/>
      <c r="E35" s="203"/>
      <c r="F35" s="203"/>
      <c r="G35" s="77">
        <v>29</v>
      </c>
      <c r="H35" s="78">
        <v>0</v>
      </c>
      <c r="I35" s="78">
        <v>0</v>
      </c>
    </row>
    <row r="36" spans="1:9" x14ac:dyDescent="0.2">
      <c r="A36" s="205" t="s">
        <v>365</v>
      </c>
      <c r="B36" s="205"/>
      <c r="C36" s="205"/>
      <c r="D36" s="205"/>
      <c r="E36" s="205"/>
      <c r="F36" s="205"/>
      <c r="G36" s="79">
        <v>30</v>
      </c>
      <c r="H36" s="80">
        <f>SUM(H37:H46)</f>
        <v>4333155</v>
      </c>
      <c r="I36" s="80">
        <f>SUM(I37:I46)</f>
        <v>4512753</v>
      </c>
    </row>
    <row r="37" spans="1:9" x14ac:dyDescent="0.2">
      <c r="A37" s="203" t="s">
        <v>134</v>
      </c>
      <c r="B37" s="203"/>
      <c r="C37" s="203"/>
      <c r="D37" s="203"/>
      <c r="E37" s="203"/>
      <c r="F37" s="203"/>
      <c r="G37" s="77">
        <v>31</v>
      </c>
      <c r="H37" s="78">
        <v>0</v>
      </c>
      <c r="I37" s="78">
        <v>0</v>
      </c>
    </row>
    <row r="38" spans="1:9" ht="25.15" customHeight="1" x14ac:dyDescent="0.2">
      <c r="A38" s="203" t="s">
        <v>135</v>
      </c>
      <c r="B38" s="203"/>
      <c r="C38" s="203"/>
      <c r="D38" s="203"/>
      <c r="E38" s="203"/>
      <c r="F38" s="203"/>
      <c r="G38" s="77">
        <v>32</v>
      </c>
      <c r="H38" s="78">
        <v>0</v>
      </c>
      <c r="I38" s="78">
        <v>-11707</v>
      </c>
    </row>
    <row r="39" spans="1:9" ht="28.15" customHeight="1" x14ac:dyDescent="0.2">
      <c r="A39" s="203" t="s">
        <v>136</v>
      </c>
      <c r="B39" s="203"/>
      <c r="C39" s="203"/>
      <c r="D39" s="203"/>
      <c r="E39" s="203"/>
      <c r="F39" s="203"/>
      <c r="G39" s="77">
        <v>33</v>
      </c>
      <c r="H39" s="78">
        <v>0</v>
      </c>
      <c r="I39" s="78">
        <v>0</v>
      </c>
    </row>
    <row r="40" spans="1:9" ht="28.15" customHeight="1" x14ac:dyDescent="0.2">
      <c r="A40" s="203" t="s">
        <v>137</v>
      </c>
      <c r="B40" s="203"/>
      <c r="C40" s="203"/>
      <c r="D40" s="203"/>
      <c r="E40" s="203"/>
      <c r="F40" s="203"/>
      <c r="G40" s="77">
        <v>34</v>
      </c>
      <c r="H40" s="78">
        <v>0</v>
      </c>
      <c r="I40" s="78">
        <v>0</v>
      </c>
    </row>
    <row r="41" spans="1:9" ht="22.9" customHeight="1" x14ac:dyDescent="0.2">
      <c r="A41" s="203" t="s">
        <v>138</v>
      </c>
      <c r="B41" s="203"/>
      <c r="C41" s="203"/>
      <c r="D41" s="203"/>
      <c r="E41" s="203"/>
      <c r="F41" s="203"/>
      <c r="G41" s="77">
        <v>35</v>
      </c>
      <c r="H41" s="78">
        <v>0</v>
      </c>
      <c r="I41" s="78">
        <v>0</v>
      </c>
    </row>
    <row r="42" spans="1:9" x14ac:dyDescent="0.2">
      <c r="A42" s="203" t="s">
        <v>139</v>
      </c>
      <c r="B42" s="203"/>
      <c r="C42" s="203"/>
      <c r="D42" s="203"/>
      <c r="E42" s="203"/>
      <c r="F42" s="203"/>
      <c r="G42" s="77">
        <v>36</v>
      </c>
      <c r="H42" s="78">
        <v>0</v>
      </c>
      <c r="I42" s="78">
        <v>0</v>
      </c>
    </row>
    <row r="43" spans="1:9" x14ac:dyDescent="0.2">
      <c r="A43" s="203" t="s">
        <v>140</v>
      </c>
      <c r="B43" s="203"/>
      <c r="C43" s="203"/>
      <c r="D43" s="203"/>
      <c r="E43" s="203"/>
      <c r="F43" s="203"/>
      <c r="G43" s="77">
        <v>37</v>
      </c>
      <c r="H43" s="78">
        <v>761872</v>
      </c>
      <c r="I43" s="78">
        <v>1411416</v>
      </c>
    </row>
    <row r="44" spans="1:9" x14ac:dyDescent="0.2">
      <c r="A44" s="203" t="s">
        <v>141</v>
      </c>
      <c r="B44" s="203"/>
      <c r="C44" s="203"/>
      <c r="D44" s="203"/>
      <c r="E44" s="203"/>
      <c r="F44" s="203"/>
      <c r="G44" s="77">
        <v>38</v>
      </c>
      <c r="H44" s="78">
        <v>3299934</v>
      </c>
      <c r="I44" s="78">
        <v>1064592</v>
      </c>
    </row>
    <row r="45" spans="1:9" x14ac:dyDescent="0.2">
      <c r="A45" s="203" t="s">
        <v>142</v>
      </c>
      <c r="B45" s="203"/>
      <c r="C45" s="203"/>
      <c r="D45" s="203"/>
      <c r="E45" s="203"/>
      <c r="F45" s="203"/>
      <c r="G45" s="77">
        <v>39</v>
      </c>
      <c r="H45" s="78">
        <v>0</v>
      </c>
      <c r="I45" s="78">
        <v>0</v>
      </c>
    </row>
    <row r="46" spans="1:9" x14ac:dyDescent="0.2">
      <c r="A46" s="203" t="s">
        <v>143</v>
      </c>
      <c r="B46" s="203"/>
      <c r="C46" s="203"/>
      <c r="D46" s="203"/>
      <c r="E46" s="203"/>
      <c r="F46" s="203"/>
      <c r="G46" s="77">
        <v>40</v>
      </c>
      <c r="H46" s="78">
        <v>271349</v>
      </c>
      <c r="I46" s="78">
        <v>2048452</v>
      </c>
    </row>
    <row r="47" spans="1:9" x14ac:dyDescent="0.2">
      <c r="A47" s="205" t="s">
        <v>366</v>
      </c>
      <c r="B47" s="205"/>
      <c r="C47" s="205"/>
      <c r="D47" s="205"/>
      <c r="E47" s="205"/>
      <c r="F47" s="205"/>
      <c r="G47" s="79">
        <v>41</v>
      </c>
      <c r="H47" s="80">
        <f>SUM(H48:H54)</f>
        <v>9611501</v>
      </c>
      <c r="I47" s="80">
        <f>SUM(I48:I54)</f>
        <v>12851398</v>
      </c>
    </row>
    <row r="48" spans="1:9" ht="23.45" customHeight="1" x14ac:dyDescent="0.2">
      <c r="A48" s="203" t="s">
        <v>144</v>
      </c>
      <c r="B48" s="203"/>
      <c r="C48" s="203"/>
      <c r="D48" s="203"/>
      <c r="E48" s="203"/>
      <c r="F48" s="203"/>
      <c r="G48" s="77">
        <v>42</v>
      </c>
      <c r="H48" s="78">
        <v>0</v>
      </c>
      <c r="I48" s="78">
        <v>0</v>
      </c>
    </row>
    <row r="49" spans="1:9" x14ac:dyDescent="0.2">
      <c r="A49" s="227" t="s">
        <v>145</v>
      </c>
      <c r="B49" s="227"/>
      <c r="C49" s="227"/>
      <c r="D49" s="227"/>
      <c r="E49" s="227"/>
      <c r="F49" s="227"/>
      <c r="G49" s="77">
        <v>43</v>
      </c>
      <c r="H49" s="78">
        <v>0</v>
      </c>
      <c r="I49" s="78">
        <v>0</v>
      </c>
    </row>
    <row r="50" spans="1:9" x14ac:dyDescent="0.2">
      <c r="A50" s="227" t="s">
        <v>146</v>
      </c>
      <c r="B50" s="227"/>
      <c r="C50" s="227"/>
      <c r="D50" s="227"/>
      <c r="E50" s="227"/>
      <c r="F50" s="227"/>
      <c r="G50" s="77">
        <v>44</v>
      </c>
      <c r="H50" s="78">
        <v>8172145</v>
      </c>
      <c r="I50" s="78">
        <v>11075245</v>
      </c>
    </row>
    <row r="51" spans="1:9" x14ac:dyDescent="0.2">
      <c r="A51" s="227" t="s">
        <v>147</v>
      </c>
      <c r="B51" s="227"/>
      <c r="C51" s="227"/>
      <c r="D51" s="227"/>
      <c r="E51" s="227"/>
      <c r="F51" s="227"/>
      <c r="G51" s="77">
        <v>45</v>
      </c>
      <c r="H51" s="78">
        <v>184939</v>
      </c>
      <c r="I51" s="78">
        <v>0</v>
      </c>
    </row>
    <row r="52" spans="1:9" x14ac:dyDescent="0.2">
      <c r="A52" s="227" t="s">
        <v>148</v>
      </c>
      <c r="B52" s="227"/>
      <c r="C52" s="227"/>
      <c r="D52" s="227"/>
      <c r="E52" s="227"/>
      <c r="F52" s="227"/>
      <c r="G52" s="77">
        <v>46</v>
      </c>
      <c r="H52" s="78">
        <v>0</v>
      </c>
      <c r="I52" s="78">
        <v>0</v>
      </c>
    </row>
    <row r="53" spans="1:9" x14ac:dyDescent="0.2">
      <c r="A53" s="227" t="s">
        <v>149</v>
      </c>
      <c r="B53" s="227"/>
      <c r="C53" s="227"/>
      <c r="D53" s="227"/>
      <c r="E53" s="227"/>
      <c r="F53" s="227"/>
      <c r="G53" s="77">
        <v>47</v>
      </c>
      <c r="H53" s="78">
        <v>0</v>
      </c>
      <c r="I53" s="78">
        <v>0</v>
      </c>
    </row>
    <row r="54" spans="1:9" x14ac:dyDescent="0.2">
      <c r="A54" s="227" t="s">
        <v>150</v>
      </c>
      <c r="B54" s="227"/>
      <c r="C54" s="227"/>
      <c r="D54" s="227"/>
      <c r="E54" s="227"/>
      <c r="F54" s="227"/>
      <c r="G54" s="77">
        <v>48</v>
      </c>
      <c r="H54" s="78">
        <v>1254417</v>
      </c>
      <c r="I54" s="78">
        <v>1776153</v>
      </c>
    </row>
    <row r="55" spans="1:9" ht="30.6" customHeight="1" x14ac:dyDescent="0.2">
      <c r="A55" s="223" t="s">
        <v>151</v>
      </c>
      <c r="B55" s="223"/>
      <c r="C55" s="223"/>
      <c r="D55" s="223"/>
      <c r="E55" s="223"/>
      <c r="F55" s="223"/>
      <c r="G55" s="77">
        <v>49</v>
      </c>
      <c r="H55" s="78">
        <v>0</v>
      </c>
      <c r="I55" s="78">
        <v>0</v>
      </c>
    </row>
    <row r="56" spans="1:9" x14ac:dyDescent="0.2">
      <c r="A56" s="223" t="s">
        <v>152</v>
      </c>
      <c r="B56" s="223"/>
      <c r="C56" s="223"/>
      <c r="D56" s="223"/>
      <c r="E56" s="223"/>
      <c r="F56" s="223"/>
      <c r="G56" s="77">
        <v>50</v>
      </c>
      <c r="H56" s="78">
        <v>0</v>
      </c>
      <c r="I56" s="78">
        <v>0</v>
      </c>
    </row>
    <row r="57" spans="1:9" ht="28.9" customHeight="1" x14ac:dyDescent="0.2">
      <c r="A57" s="223" t="s">
        <v>153</v>
      </c>
      <c r="B57" s="223"/>
      <c r="C57" s="223"/>
      <c r="D57" s="223"/>
      <c r="E57" s="223"/>
      <c r="F57" s="223"/>
      <c r="G57" s="77">
        <v>51</v>
      </c>
      <c r="H57" s="78">
        <v>0</v>
      </c>
      <c r="I57" s="78">
        <v>188424</v>
      </c>
    </row>
    <row r="58" spans="1:9" x14ac:dyDescent="0.2">
      <c r="A58" s="223" t="s">
        <v>154</v>
      </c>
      <c r="B58" s="223"/>
      <c r="C58" s="223"/>
      <c r="D58" s="223"/>
      <c r="E58" s="223"/>
      <c r="F58" s="223"/>
      <c r="G58" s="77">
        <v>52</v>
      </c>
      <c r="H58" s="78">
        <v>0</v>
      </c>
      <c r="I58" s="78">
        <v>0</v>
      </c>
    </row>
    <row r="59" spans="1:9" x14ac:dyDescent="0.2">
      <c r="A59" s="205" t="s">
        <v>367</v>
      </c>
      <c r="B59" s="205"/>
      <c r="C59" s="205"/>
      <c r="D59" s="205"/>
      <c r="E59" s="205"/>
      <c r="F59" s="205"/>
      <c r="G59" s="79">
        <v>53</v>
      </c>
      <c r="H59" s="80">
        <f>H7+H36+H55+H56</f>
        <v>297220300</v>
      </c>
      <c r="I59" s="80">
        <f>I7+I36+I55+I56</f>
        <v>376165967</v>
      </c>
    </row>
    <row r="60" spans="1:9" x14ac:dyDescent="0.2">
      <c r="A60" s="205" t="s">
        <v>368</v>
      </c>
      <c r="B60" s="205"/>
      <c r="C60" s="205"/>
      <c r="D60" s="205"/>
      <c r="E60" s="205"/>
      <c r="F60" s="205"/>
      <c r="G60" s="79">
        <v>54</v>
      </c>
      <c r="H60" s="80">
        <f>H13+H47+H57+H58</f>
        <v>288957224</v>
      </c>
      <c r="I60" s="80">
        <f>I13+I47+I57+I58</f>
        <v>369762228</v>
      </c>
    </row>
    <row r="61" spans="1:9" x14ac:dyDescent="0.2">
      <c r="A61" s="205" t="s">
        <v>370</v>
      </c>
      <c r="B61" s="205"/>
      <c r="C61" s="205"/>
      <c r="D61" s="205"/>
      <c r="E61" s="205"/>
      <c r="F61" s="205"/>
      <c r="G61" s="79">
        <v>55</v>
      </c>
      <c r="H61" s="80">
        <f>H59-H60</f>
        <v>8263076</v>
      </c>
      <c r="I61" s="80">
        <f>I59-I60</f>
        <v>6403739</v>
      </c>
    </row>
    <row r="62" spans="1:9" x14ac:dyDescent="0.2">
      <c r="A62" s="236" t="s">
        <v>371</v>
      </c>
      <c r="B62" s="236"/>
      <c r="C62" s="236"/>
      <c r="D62" s="236"/>
      <c r="E62" s="236"/>
      <c r="F62" s="236"/>
      <c r="G62" s="79">
        <v>56</v>
      </c>
      <c r="H62" s="80">
        <f>+IF((H59-H60)&gt;0,(H59-H60),0)</f>
        <v>8263076</v>
      </c>
      <c r="I62" s="80">
        <f>+IF((I59-I60)&gt;0,(I59-I60),0)</f>
        <v>6403739</v>
      </c>
    </row>
    <row r="63" spans="1:9" x14ac:dyDescent="0.2">
      <c r="A63" s="236" t="s">
        <v>372</v>
      </c>
      <c r="B63" s="236"/>
      <c r="C63" s="236"/>
      <c r="D63" s="236"/>
      <c r="E63" s="236"/>
      <c r="F63" s="236"/>
      <c r="G63" s="79">
        <v>57</v>
      </c>
      <c r="H63" s="80">
        <f>+IF((H59-H60)&lt;0,(H59-H60),0)</f>
        <v>0</v>
      </c>
      <c r="I63" s="80">
        <f>+IF((I59-I60)&lt;0,(I59-I60),0)</f>
        <v>0</v>
      </c>
    </row>
    <row r="64" spans="1:9" x14ac:dyDescent="0.2">
      <c r="A64" s="223" t="s">
        <v>114</v>
      </c>
      <c r="B64" s="223"/>
      <c r="C64" s="223"/>
      <c r="D64" s="223"/>
      <c r="E64" s="223"/>
      <c r="F64" s="223"/>
      <c r="G64" s="77">
        <v>58</v>
      </c>
      <c r="H64" s="78">
        <v>1706614</v>
      </c>
      <c r="I64" s="78">
        <v>1497673</v>
      </c>
    </row>
    <row r="65" spans="1:9" x14ac:dyDescent="0.2">
      <c r="A65" s="205" t="s">
        <v>373</v>
      </c>
      <c r="B65" s="205"/>
      <c r="C65" s="205"/>
      <c r="D65" s="205"/>
      <c r="E65" s="205"/>
      <c r="F65" s="205"/>
      <c r="G65" s="79">
        <v>59</v>
      </c>
      <c r="H65" s="80">
        <f>H61-H64</f>
        <v>6556462</v>
      </c>
      <c r="I65" s="80">
        <f>I61-I64</f>
        <v>4906066</v>
      </c>
    </row>
    <row r="66" spans="1:9" x14ac:dyDescent="0.2">
      <c r="A66" s="236" t="s">
        <v>374</v>
      </c>
      <c r="B66" s="236"/>
      <c r="C66" s="236"/>
      <c r="D66" s="236"/>
      <c r="E66" s="236"/>
      <c r="F66" s="236"/>
      <c r="G66" s="79">
        <v>60</v>
      </c>
      <c r="H66" s="80">
        <f>+IF((H61-H64)&gt;0,(H61-H64),0)</f>
        <v>6556462</v>
      </c>
      <c r="I66" s="80">
        <f>+IF((I61-I64)&gt;0,(I61-I64),0)</f>
        <v>4906066</v>
      </c>
    </row>
    <row r="67" spans="1:9" x14ac:dyDescent="0.2">
      <c r="A67" s="236" t="s">
        <v>375</v>
      </c>
      <c r="B67" s="236"/>
      <c r="C67" s="236"/>
      <c r="D67" s="236"/>
      <c r="E67" s="236"/>
      <c r="F67" s="236"/>
      <c r="G67" s="79">
        <v>61</v>
      </c>
      <c r="H67" s="80">
        <f>+IF((H61-H64)&lt;0,(H61-H64),0)</f>
        <v>0</v>
      </c>
      <c r="I67" s="80">
        <f>+IF((I61-I64)&lt;0,(I61-I64),0)</f>
        <v>0</v>
      </c>
    </row>
    <row r="68" spans="1:9" x14ac:dyDescent="0.2">
      <c r="A68" s="225" t="s">
        <v>155</v>
      </c>
      <c r="B68" s="225"/>
      <c r="C68" s="225"/>
      <c r="D68" s="225"/>
      <c r="E68" s="225"/>
      <c r="F68" s="225"/>
      <c r="G68" s="237"/>
      <c r="H68" s="237"/>
      <c r="I68" s="237"/>
    </row>
    <row r="69" spans="1:9" ht="25.9" customHeight="1" x14ac:dyDescent="0.2">
      <c r="A69" s="205" t="s">
        <v>376</v>
      </c>
      <c r="B69" s="205"/>
      <c r="C69" s="205"/>
      <c r="D69" s="205"/>
      <c r="E69" s="205"/>
      <c r="F69" s="205"/>
      <c r="G69" s="79">
        <v>62</v>
      </c>
      <c r="H69" s="80">
        <f>H70-H71</f>
        <v>-1591996</v>
      </c>
      <c r="I69" s="80">
        <f>I70-I71</f>
        <v>-3277428</v>
      </c>
    </row>
    <row r="70" spans="1:9" x14ac:dyDescent="0.2">
      <c r="A70" s="227" t="s">
        <v>156</v>
      </c>
      <c r="B70" s="227"/>
      <c r="C70" s="227"/>
      <c r="D70" s="227"/>
      <c r="E70" s="227"/>
      <c r="F70" s="227"/>
      <c r="G70" s="77">
        <v>63</v>
      </c>
      <c r="H70" s="78">
        <v>0</v>
      </c>
      <c r="I70" s="78">
        <v>0</v>
      </c>
    </row>
    <row r="71" spans="1:9" x14ac:dyDescent="0.2">
      <c r="A71" s="227" t="s">
        <v>157</v>
      </c>
      <c r="B71" s="227"/>
      <c r="C71" s="227"/>
      <c r="D71" s="227"/>
      <c r="E71" s="227"/>
      <c r="F71" s="227"/>
      <c r="G71" s="77">
        <v>64</v>
      </c>
      <c r="H71" s="78">
        <v>1591996</v>
      </c>
      <c r="I71" s="78">
        <v>3277428</v>
      </c>
    </row>
    <row r="72" spans="1:9" x14ac:dyDescent="0.2">
      <c r="A72" s="223" t="s">
        <v>158</v>
      </c>
      <c r="B72" s="223"/>
      <c r="C72" s="223"/>
      <c r="D72" s="223"/>
      <c r="E72" s="223"/>
      <c r="F72" s="223"/>
      <c r="G72" s="77">
        <v>65</v>
      </c>
      <c r="H72" s="78">
        <v>0</v>
      </c>
      <c r="I72" s="78">
        <v>0</v>
      </c>
    </row>
    <row r="73" spans="1:9" x14ac:dyDescent="0.2">
      <c r="A73" s="236" t="s">
        <v>377</v>
      </c>
      <c r="B73" s="236"/>
      <c r="C73" s="236"/>
      <c r="D73" s="236"/>
      <c r="E73" s="236"/>
      <c r="F73" s="236"/>
      <c r="G73" s="79">
        <v>66</v>
      </c>
      <c r="H73" s="86">
        <v>0</v>
      </c>
      <c r="I73" s="86">
        <v>0</v>
      </c>
    </row>
    <row r="74" spans="1:9" x14ac:dyDescent="0.2">
      <c r="A74" s="236" t="s">
        <v>378</v>
      </c>
      <c r="B74" s="236"/>
      <c r="C74" s="236"/>
      <c r="D74" s="236"/>
      <c r="E74" s="236"/>
      <c r="F74" s="236"/>
      <c r="G74" s="79">
        <v>67</v>
      </c>
      <c r="H74" s="86">
        <v>1591996</v>
      </c>
      <c r="I74" s="86">
        <v>3277428</v>
      </c>
    </row>
    <row r="75" spans="1:9" x14ac:dyDescent="0.2">
      <c r="A75" s="225" t="s">
        <v>159</v>
      </c>
      <c r="B75" s="225"/>
      <c r="C75" s="225"/>
      <c r="D75" s="225"/>
      <c r="E75" s="225"/>
      <c r="F75" s="225"/>
      <c r="G75" s="237"/>
      <c r="H75" s="237"/>
      <c r="I75" s="237"/>
    </row>
    <row r="76" spans="1:9" x14ac:dyDescent="0.2">
      <c r="A76" s="205" t="s">
        <v>379</v>
      </c>
      <c r="B76" s="205"/>
      <c r="C76" s="205"/>
      <c r="D76" s="205"/>
      <c r="E76" s="205"/>
      <c r="F76" s="205"/>
      <c r="G76" s="79">
        <v>68</v>
      </c>
      <c r="H76" s="86">
        <v>6671080</v>
      </c>
      <c r="I76" s="86">
        <v>3126311</v>
      </c>
    </row>
    <row r="77" spans="1:9" x14ac:dyDescent="0.2">
      <c r="A77" s="248" t="s">
        <v>380</v>
      </c>
      <c r="B77" s="248"/>
      <c r="C77" s="248"/>
      <c r="D77" s="248"/>
      <c r="E77" s="248"/>
      <c r="F77" s="248"/>
      <c r="G77" s="87">
        <v>69</v>
      </c>
      <c r="H77" s="88">
        <v>6671080</v>
      </c>
      <c r="I77" s="88">
        <v>3126311</v>
      </c>
    </row>
    <row r="78" spans="1:9" x14ac:dyDescent="0.2">
      <c r="A78" s="248" t="s">
        <v>381</v>
      </c>
      <c r="B78" s="248"/>
      <c r="C78" s="248"/>
      <c r="D78" s="248"/>
      <c r="E78" s="248"/>
      <c r="F78" s="248"/>
      <c r="G78" s="87">
        <v>70</v>
      </c>
      <c r="H78" s="88">
        <v>0</v>
      </c>
      <c r="I78" s="88">
        <v>0</v>
      </c>
    </row>
    <row r="79" spans="1:9" x14ac:dyDescent="0.2">
      <c r="A79" s="205" t="s">
        <v>382</v>
      </c>
      <c r="B79" s="205"/>
      <c r="C79" s="205"/>
      <c r="D79" s="205"/>
      <c r="E79" s="205"/>
      <c r="F79" s="205"/>
      <c r="G79" s="79">
        <v>71</v>
      </c>
      <c r="H79" s="86">
        <v>1706614</v>
      </c>
      <c r="I79" s="86">
        <v>1497673</v>
      </c>
    </row>
    <row r="80" spans="1:9" x14ac:dyDescent="0.2">
      <c r="A80" s="205" t="s">
        <v>383</v>
      </c>
      <c r="B80" s="205"/>
      <c r="C80" s="205"/>
      <c r="D80" s="205"/>
      <c r="E80" s="205"/>
      <c r="F80" s="205"/>
      <c r="G80" s="79">
        <v>72</v>
      </c>
      <c r="H80" s="86">
        <v>4964466</v>
      </c>
      <c r="I80" s="86">
        <v>1628638</v>
      </c>
    </row>
    <row r="81" spans="1:9" x14ac:dyDescent="0.2">
      <c r="A81" s="236" t="s">
        <v>384</v>
      </c>
      <c r="B81" s="236"/>
      <c r="C81" s="236"/>
      <c r="D81" s="236"/>
      <c r="E81" s="236"/>
      <c r="F81" s="236"/>
      <c r="G81" s="79">
        <v>73</v>
      </c>
      <c r="H81" s="86">
        <v>4964466</v>
      </c>
      <c r="I81" s="86">
        <v>1628638</v>
      </c>
    </row>
    <row r="82" spans="1:9" x14ac:dyDescent="0.2">
      <c r="A82" s="236" t="s">
        <v>385</v>
      </c>
      <c r="B82" s="236"/>
      <c r="C82" s="236"/>
      <c r="D82" s="236"/>
      <c r="E82" s="236"/>
      <c r="F82" s="236"/>
      <c r="G82" s="79">
        <v>74</v>
      </c>
      <c r="H82" s="86">
        <v>0</v>
      </c>
      <c r="I82" s="86">
        <v>0</v>
      </c>
    </row>
    <row r="83" spans="1:9" x14ac:dyDescent="0.2">
      <c r="A83" s="225" t="s">
        <v>115</v>
      </c>
      <c r="B83" s="225"/>
      <c r="C83" s="225"/>
      <c r="D83" s="225"/>
      <c r="E83" s="225"/>
      <c r="F83" s="225"/>
      <c r="G83" s="237"/>
      <c r="H83" s="237"/>
      <c r="I83" s="237"/>
    </row>
    <row r="84" spans="1:9" x14ac:dyDescent="0.2">
      <c r="A84" s="238" t="s">
        <v>386</v>
      </c>
      <c r="B84" s="238"/>
      <c r="C84" s="238"/>
      <c r="D84" s="238"/>
      <c r="E84" s="238"/>
      <c r="F84" s="238"/>
      <c r="G84" s="79">
        <v>75</v>
      </c>
      <c r="H84" s="89">
        <f>H85+H86</f>
        <v>4964466</v>
      </c>
      <c r="I84" s="89">
        <f>I85+I86</f>
        <v>1628638</v>
      </c>
    </row>
    <row r="85" spans="1:9" x14ac:dyDescent="0.2">
      <c r="A85" s="239" t="s">
        <v>160</v>
      </c>
      <c r="B85" s="239"/>
      <c r="C85" s="239"/>
      <c r="D85" s="239"/>
      <c r="E85" s="239"/>
      <c r="F85" s="239"/>
      <c r="G85" s="77">
        <v>76</v>
      </c>
      <c r="H85" s="90">
        <v>3761587</v>
      </c>
      <c r="I85" s="90">
        <v>4556172</v>
      </c>
    </row>
    <row r="86" spans="1:9" x14ac:dyDescent="0.2">
      <c r="A86" s="239" t="s">
        <v>161</v>
      </c>
      <c r="B86" s="239"/>
      <c r="C86" s="239"/>
      <c r="D86" s="239"/>
      <c r="E86" s="239"/>
      <c r="F86" s="239"/>
      <c r="G86" s="77">
        <v>77</v>
      </c>
      <c r="H86" s="90">
        <v>1202879</v>
      </c>
      <c r="I86" s="90">
        <v>-2927534</v>
      </c>
    </row>
    <row r="87" spans="1:9" x14ac:dyDescent="0.2">
      <c r="A87" s="245" t="s">
        <v>117</v>
      </c>
      <c r="B87" s="245"/>
      <c r="C87" s="245"/>
      <c r="D87" s="245"/>
      <c r="E87" s="245"/>
      <c r="F87" s="245"/>
      <c r="G87" s="246"/>
      <c r="H87" s="246"/>
      <c r="I87" s="246"/>
    </row>
    <row r="88" spans="1:9" x14ac:dyDescent="0.2">
      <c r="A88" s="247" t="s">
        <v>162</v>
      </c>
      <c r="B88" s="247"/>
      <c r="C88" s="247"/>
      <c r="D88" s="247"/>
      <c r="E88" s="247"/>
      <c r="F88" s="247"/>
      <c r="G88" s="77">
        <v>78</v>
      </c>
      <c r="H88" s="90">
        <v>4964466</v>
      </c>
      <c r="I88" s="90">
        <v>1628638</v>
      </c>
    </row>
    <row r="89" spans="1:9" ht="29.25" customHeight="1" x14ac:dyDescent="0.2">
      <c r="A89" s="244" t="s">
        <v>431</v>
      </c>
      <c r="B89" s="244"/>
      <c r="C89" s="244"/>
      <c r="D89" s="244"/>
      <c r="E89" s="244"/>
      <c r="F89" s="244"/>
      <c r="G89" s="79">
        <v>79</v>
      </c>
      <c r="H89" s="89">
        <f>H90+H97</f>
        <v>-3787604</v>
      </c>
      <c r="I89" s="89">
        <f>I90+I97</f>
        <v>1012851</v>
      </c>
    </row>
    <row r="90" spans="1:9" ht="24.6" customHeight="1" x14ac:dyDescent="0.2">
      <c r="A90" s="240" t="s">
        <v>439</v>
      </c>
      <c r="B90" s="240"/>
      <c r="C90" s="240"/>
      <c r="D90" s="240"/>
      <c r="E90" s="240"/>
      <c r="F90" s="240"/>
      <c r="G90" s="79">
        <v>80</v>
      </c>
      <c r="H90" s="89">
        <f>SUM(H91:H95)</f>
        <v>-238994</v>
      </c>
      <c r="I90" s="89">
        <f>SUM(I91:I95)</f>
        <v>-239996</v>
      </c>
    </row>
    <row r="91" spans="1:9" ht="24.6" customHeight="1" x14ac:dyDescent="0.2">
      <c r="A91" s="227" t="s">
        <v>349</v>
      </c>
      <c r="B91" s="227"/>
      <c r="C91" s="227"/>
      <c r="D91" s="227"/>
      <c r="E91" s="227"/>
      <c r="F91" s="227"/>
      <c r="G91" s="79">
        <v>81</v>
      </c>
      <c r="H91" s="90">
        <v>0</v>
      </c>
      <c r="I91" s="90">
        <v>0</v>
      </c>
    </row>
    <row r="92" spans="1:9" ht="39" customHeight="1" x14ac:dyDescent="0.2">
      <c r="A92" s="227" t="s">
        <v>350</v>
      </c>
      <c r="B92" s="227"/>
      <c r="C92" s="227"/>
      <c r="D92" s="227"/>
      <c r="E92" s="227"/>
      <c r="F92" s="227"/>
      <c r="G92" s="79">
        <v>82</v>
      </c>
      <c r="H92" s="90">
        <v>0</v>
      </c>
      <c r="I92" s="90">
        <v>0</v>
      </c>
    </row>
    <row r="93" spans="1:9" ht="44.25" customHeight="1" x14ac:dyDescent="0.2">
      <c r="A93" s="227" t="s">
        <v>351</v>
      </c>
      <c r="B93" s="227"/>
      <c r="C93" s="227"/>
      <c r="D93" s="227"/>
      <c r="E93" s="227"/>
      <c r="F93" s="227"/>
      <c r="G93" s="79">
        <v>83</v>
      </c>
      <c r="H93" s="90">
        <v>0</v>
      </c>
      <c r="I93" s="90">
        <v>0</v>
      </c>
    </row>
    <row r="94" spans="1:9" ht="16.5" customHeight="1" x14ac:dyDescent="0.2">
      <c r="A94" s="227" t="s">
        <v>352</v>
      </c>
      <c r="B94" s="227"/>
      <c r="C94" s="227"/>
      <c r="D94" s="227"/>
      <c r="E94" s="227"/>
      <c r="F94" s="227"/>
      <c r="G94" s="79">
        <v>84</v>
      </c>
      <c r="H94" s="90">
        <v>-238994</v>
      </c>
      <c r="I94" s="90">
        <v>-239996</v>
      </c>
    </row>
    <row r="95" spans="1:9" ht="13.5" customHeight="1" x14ac:dyDescent="0.2">
      <c r="A95" s="227" t="s">
        <v>353</v>
      </c>
      <c r="B95" s="227"/>
      <c r="C95" s="227"/>
      <c r="D95" s="227"/>
      <c r="E95" s="227"/>
      <c r="F95" s="227"/>
      <c r="G95" s="79">
        <v>85</v>
      </c>
      <c r="H95" s="90">
        <v>0</v>
      </c>
      <c r="I95" s="90">
        <v>0</v>
      </c>
    </row>
    <row r="96" spans="1:9" ht="24.6" customHeight="1" x14ac:dyDescent="0.2">
      <c r="A96" s="227" t="s">
        <v>354</v>
      </c>
      <c r="B96" s="227"/>
      <c r="C96" s="227"/>
      <c r="D96" s="227"/>
      <c r="E96" s="227"/>
      <c r="F96" s="227"/>
      <c r="G96" s="79">
        <v>86</v>
      </c>
      <c r="H96" s="90">
        <v>0</v>
      </c>
      <c r="I96" s="90">
        <v>0</v>
      </c>
    </row>
    <row r="97" spans="1:9" ht="24.6" customHeight="1" x14ac:dyDescent="0.2">
      <c r="A97" s="240" t="s">
        <v>432</v>
      </c>
      <c r="B97" s="240"/>
      <c r="C97" s="240"/>
      <c r="D97" s="240"/>
      <c r="E97" s="240"/>
      <c r="F97" s="240"/>
      <c r="G97" s="79">
        <v>87</v>
      </c>
      <c r="H97" s="89">
        <f>SUM(H98:H105)</f>
        <v>-3548610</v>
      </c>
      <c r="I97" s="89">
        <f>SUM(I98:I105)</f>
        <v>1252847</v>
      </c>
    </row>
    <row r="98" spans="1:9" x14ac:dyDescent="0.2">
      <c r="A98" s="227" t="s">
        <v>163</v>
      </c>
      <c r="B98" s="227"/>
      <c r="C98" s="227"/>
      <c r="D98" s="227"/>
      <c r="E98" s="227"/>
      <c r="F98" s="227"/>
      <c r="G98" s="77">
        <v>88</v>
      </c>
      <c r="H98" s="90">
        <v>-3548610</v>
      </c>
      <c r="I98" s="90">
        <v>1252847</v>
      </c>
    </row>
    <row r="99" spans="1:9" ht="35.25" customHeight="1" x14ac:dyDescent="0.2">
      <c r="A99" s="227" t="s">
        <v>355</v>
      </c>
      <c r="B99" s="227"/>
      <c r="C99" s="227"/>
      <c r="D99" s="227"/>
      <c r="E99" s="227"/>
      <c r="F99" s="227"/>
      <c r="G99" s="77">
        <v>89</v>
      </c>
      <c r="H99" s="90">
        <v>0</v>
      </c>
      <c r="I99" s="90">
        <v>0</v>
      </c>
    </row>
    <row r="100" spans="1:9" x14ac:dyDescent="0.2">
      <c r="A100" s="227" t="s">
        <v>356</v>
      </c>
      <c r="B100" s="227"/>
      <c r="C100" s="227"/>
      <c r="D100" s="227"/>
      <c r="E100" s="227"/>
      <c r="F100" s="227"/>
      <c r="G100" s="77">
        <v>90</v>
      </c>
      <c r="H100" s="90">
        <v>0</v>
      </c>
      <c r="I100" s="90">
        <v>0</v>
      </c>
    </row>
    <row r="101" spans="1:9" ht="33.75" customHeight="1" x14ac:dyDescent="0.2">
      <c r="A101" s="227" t="s">
        <v>357</v>
      </c>
      <c r="B101" s="227"/>
      <c r="C101" s="227"/>
      <c r="D101" s="227"/>
      <c r="E101" s="227"/>
      <c r="F101" s="227"/>
      <c r="G101" s="77">
        <v>91</v>
      </c>
      <c r="H101" s="90">
        <v>0</v>
      </c>
      <c r="I101" s="90">
        <v>0</v>
      </c>
    </row>
    <row r="102" spans="1:9" ht="29.25" customHeight="1" x14ac:dyDescent="0.2">
      <c r="A102" s="227" t="s">
        <v>358</v>
      </c>
      <c r="B102" s="227"/>
      <c r="C102" s="227"/>
      <c r="D102" s="227"/>
      <c r="E102" s="227"/>
      <c r="F102" s="227"/>
      <c r="G102" s="77">
        <v>92</v>
      </c>
      <c r="H102" s="90">
        <v>0</v>
      </c>
      <c r="I102" s="90">
        <v>0</v>
      </c>
    </row>
    <row r="103" spans="1:9" x14ac:dyDescent="0.2">
      <c r="A103" s="227" t="s">
        <v>359</v>
      </c>
      <c r="B103" s="227"/>
      <c r="C103" s="227"/>
      <c r="D103" s="227"/>
      <c r="E103" s="227"/>
      <c r="F103" s="227"/>
      <c r="G103" s="77">
        <v>93</v>
      </c>
      <c r="H103" s="90">
        <v>0</v>
      </c>
      <c r="I103" s="90">
        <v>0</v>
      </c>
    </row>
    <row r="104" spans="1:9" ht="24.75" customHeight="1" x14ac:dyDescent="0.2">
      <c r="A104" s="227" t="s">
        <v>360</v>
      </c>
      <c r="B104" s="227"/>
      <c r="C104" s="227"/>
      <c r="D104" s="227"/>
      <c r="E104" s="227"/>
      <c r="F104" s="227"/>
      <c r="G104" s="77">
        <v>94</v>
      </c>
      <c r="H104" s="90">
        <v>0</v>
      </c>
      <c r="I104" s="90">
        <v>0</v>
      </c>
    </row>
    <row r="105" spans="1:9" ht="15.75" customHeight="1" x14ac:dyDescent="0.2">
      <c r="A105" s="227" t="s">
        <v>361</v>
      </c>
      <c r="B105" s="227"/>
      <c r="C105" s="227"/>
      <c r="D105" s="227"/>
      <c r="E105" s="227"/>
      <c r="F105" s="227"/>
      <c r="G105" s="77">
        <v>95</v>
      </c>
      <c r="H105" s="90">
        <v>0</v>
      </c>
      <c r="I105" s="90">
        <v>0</v>
      </c>
    </row>
    <row r="106" spans="1:9" ht="24.75" customHeight="1" x14ac:dyDescent="0.2">
      <c r="A106" s="227" t="s">
        <v>362</v>
      </c>
      <c r="B106" s="227"/>
      <c r="C106" s="227"/>
      <c r="D106" s="227"/>
      <c r="E106" s="227"/>
      <c r="F106" s="227"/>
      <c r="G106" s="77">
        <v>96</v>
      </c>
      <c r="H106" s="90">
        <v>0</v>
      </c>
      <c r="I106" s="90">
        <v>0</v>
      </c>
    </row>
    <row r="107" spans="1:9" ht="27.6" customHeight="1" x14ac:dyDescent="0.2">
      <c r="A107" s="244" t="s">
        <v>434</v>
      </c>
      <c r="B107" s="244"/>
      <c r="C107" s="244"/>
      <c r="D107" s="244"/>
      <c r="E107" s="244"/>
      <c r="F107" s="244"/>
      <c r="G107" s="79">
        <v>97</v>
      </c>
      <c r="H107" s="89">
        <f>H90+H97-H106-H96</f>
        <v>-3787604</v>
      </c>
      <c r="I107" s="89">
        <f>I90+I97-I106-I96</f>
        <v>1012851</v>
      </c>
    </row>
    <row r="108" spans="1:9" x14ac:dyDescent="0.2">
      <c r="A108" s="244" t="s">
        <v>369</v>
      </c>
      <c r="B108" s="244"/>
      <c r="C108" s="244"/>
      <c r="D108" s="244"/>
      <c r="E108" s="244"/>
      <c r="F108" s="244"/>
      <c r="G108" s="79">
        <v>98</v>
      </c>
      <c r="H108" s="89">
        <f>H88+H107</f>
        <v>1176862</v>
      </c>
      <c r="I108" s="89">
        <f>I88+I107</f>
        <v>2641489</v>
      </c>
    </row>
    <row r="109" spans="1:9" x14ac:dyDescent="0.2">
      <c r="A109" s="225" t="s">
        <v>164</v>
      </c>
      <c r="B109" s="225"/>
      <c r="C109" s="225"/>
      <c r="D109" s="225"/>
      <c r="E109" s="225"/>
      <c r="F109" s="225"/>
      <c r="G109" s="237"/>
      <c r="H109" s="237"/>
      <c r="I109" s="237"/>
    </row>
    <row r="110" spans="1:9" ht="24.75" customHeight="1" x14ac:dyDescent="0.2">
      <c r="A110" s="238" t="s">
        <v>433</v>
      </c>
      <c r="B110" s="238"/>
      <c r="C110" s="238"/>
      <c r="D110" s="238"/>
      <c r="E110" s="238"/>
      <c r="F110" s="238"/>
      <c r="G110" s="79">
        <v>99</v>
      </c>
      <c r="H110" s="89">
        <f>H111+H112</f>
        <v>1176862</v>
      </c>
      <c r="I110" s="89">
        <f>I111+I112</f>
        <v>2641489</v>
      </c>
    </row>
    <row r="111" spans="1:9" x14ac:dyDescent="0.2">
      <c r="A111" s="239" t="s">
        <v>116</v>
      </c>
      <c r="B111" s="239"/>
      <c r="C111" s="239"/>
      <c r="D111" s="239"/>
      <c r="E111" s="239"/>
      <c r="F111" s="239"/>
      <c r="G111" s="77">
        <v>100</v>
      </c>
      <c r="H111" s="90">
        <v>-26017</v>
      </c>
      <c r="I111" s="90">
        <v>5569023</v>
      </c>
    </row>
    <row r="112" spans="1:9" x14ac:dyDescent="0.2">
      <c r="A112" s="239" t="s">
        <v>165</v>
      </c>
      <c r="B112" s="239"/>
      <c r="C112" s="239"/>
      <c r="D112" s="239"/>
      <c r="E112" s="239"/>
      <c r="F112" s="239"/>
      <c r="G112" s="77">
        <v>101</v>
      </c>
      <c r="H112" s="90">
        <v>1202879</v>
      </c>
      <c r="I112" s="90">
        <v>-2927534</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oddHeader>&amp;L&amp;"Calibri"&amp;10&amp;KFF0000 This document / e-mail is for INTERNAL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8" sqref="H58:I58"/>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34" t="s">
        <v>166</v>
      </c>
      <c r="B1" s="249"/>
      <c r="C1" s="249"/>
      <c r="D1" s="249"/>
      <c r="E1" s="249"/>
      <c r="F1" s="249"/>
      <c r="G1" s="249"/>
      <c r="H1" s="249"/>
      <c r="I1" s="249"/>
    </row>
    <row r="2" spans="1:9" x14ac:dyDescent="0.2">
      <c r="A2" s="233" t="s">
        <v>640</v>
      </c>
      <c r="B2" s="210"/>
      <c r="C2" s="210"/>
      <c r="D2" s="210"/>
      <c r="E2" s="210"/>
      <c r="F2" s="210"/>
      <c r="G2" s="210"/>
      <c r="H2" s="210"/>
      <c r="I2" s="210"/>
    </row>
    <row r="3" spans="1:9" x14ac:dyDescent="0.2">
      <c r="A3" s="242" t="s">
        <v>444</v>
      </c>
      <c r="B3" s="252"/>
      <c r="C3" s="252"/>
      <c r="D3" s="252"/>
      <c r="E3" s="252"/>
      <c r="F3" s="252"/>
      <c r="G3" s="252"/>
      <c r="H3" s="252"/>
      <c r="I3" s="252"/>
    </row>
    <row r="4" spans="1:9" x14ac:dyDescent="0.2">
      <c r="A4" s="250" t="s">
        <v>637</v>
      </c>
      <c r="B4" s="213"/>
      <c r="C4" s="213"/>
      <c r="D4" s="213"/>
      <c r="E4" s="213"/>
      <c r="F4" s="213"/>
      <c r="G4" s="213"/>
      <c r="H4" s="213"/>
      <c r="I4" s="214"/>
    </row>
    <row r="5" spans="1:9" ht="22.5" x14ac:dyDescent="0.2">
      <c r="A5" s="228" t="s">
        <v>2</v>
      </c>
      <c r="B5" s="229"/>
      <c r="C5" s="229"/>
      <c r="D5" s="229"/>
      <c r="E5" s="229"/>
      <c r="F5" s="229"/>
      <c r="G5" s="91" t="s">
        <v>106</v>
      </c>
      <c r="H5" s="84" t="s">
        <v>292</v>
      </c>
      <c r="I5" s="84" t="s">
        <v>276</v>
      </c>
    </row>
    <row r="6" spans="1:9" x14ac:dyDescent="0.2">
      <c r="A6" s="253">
        <v>1</v>
      </c>
      <c r="B6" s="229"/>
      <c r="C6" s="229"/>
      <c r="D6" s="229"/>
      <c r="E6" s="229"/>
      <c r="F6" s="229"/>
      <c r="G6" s="84">
        <v>2</v>
      </c>
      <c r="H6" s="84" t="s">
        <v>167</v>
      </c>
      <c r="I6" s="84" t="s">
        <v>168</v>
      </c>
    </row>
    <row r="7" spans="1:9" x14ac:dyDescent="0.2">
      <c r="A7" s="254" t="s">
        <v>169</v>
      </c>
      <c r="B7" s="254"/>
      <c r="C7" s="254"/>
      <c r="D7" s="254"/>
      <c r="E7" s="254"/>
      <c r="F7" s="254"/>
      <c r="G7" s="254"/>
      <c r="H7" s="254"/>
      <c r="I7" s="254"/>
    </row>
    <row r="8" spans="1:9" ht="12.75" customHeight="1" x14ac:dyDescent="0.2">
      <c r="A8" s="227" t="s">
        <v>170</v>
      </c>
      <c r="B8" s="227"/>
      <c r="C8" s="227"/>
      <c r="D8" s="227"/>
      <c r="E8" s="227"/>
      <c r="F8" s="227"/>
      <c r="G8" s="87">
        <v>1</v>
      </c>
      <c r="H8" s="92">
        <v>6671079</v>
      </c>
      <c r="I8" s="92">
        <v>3126310</v>
      </c>
    </row>
    <row r="9" spans="1:9" ht="12.75" customHeight="1" x14ac:dyDescent="0.2">
      <c r="A9" s="236" t="s">
        <v>171</v>
      </c>
      <c r="B9" s="236"/>
      <c r="C9" s="236"/>
      <c r="D9" s="236"/>
      <c r="E9" s="236"/>
      <c r="F9" s="236"/>
      <c r="G9" s="79">
        <v>2</v>
      </c>
      <c r="H9" s="93">
        <f>H10+H11+H12+H13+H14+H15+H16+H17</f>
        <v>33992179</v>
      </c>
      <c r="I9" s="93">
        <f>I10+I11+I12+I13+I14+I15+I16+I17</f>
        <v>37886358</v>
      </c>
    </row>
    <row r="10" spans="1:9" ht="12.75" customHeight="1" x14ac:dyDescent="0.2">
      <c r="A10" s="251" t="s">
        <v>172</v>
      </c>
      <c r="B10" s="251"/>
      <c r="C10" s="251"/>
      <c r="D10" s="251"/>
      <c r="E10" s="251"/>
      <c r="F10" s="251"/>
      <c r="G10" s="87">
        <v>3</v>
      </c>
      <c r="H10" s="92">
        <v>20625010</v>
      </c>
      <c r="I10" s="92">
        <v>25193275</v>
      </c>
    </row>
    <row r="11" spans="1:9" ht="31.15" customHeight="1" x14ac:dyDescent="0.2">
      <c r="A11" s="251" t="s">
        <v>297</v>
      </c>
      <c r="B11" s="251"/>
      <c r="C11" s="251"/>
      <c r="D11" s="251"/>
      <c r="E11" s="251"/>
      <c r="F11" s="251"/>
      <c r="G11" s="87">
        <v>4</v>
      </c>
      <c r="H11" s="92">
        <v>11103142</v>
      </c>
      <c r="I11" s="92">
        <v>957784</v>
      </c>
    </row>
    <row r="12" spans="1:9" ht="28.15" customHeight="1" x14ac:dyDescent="0.2">
      <c r="A12" s="251" t="s">
        <v>298</v>
      </c>
      <c r="B12" s="251"/>
      <c r="C12" s="251"/>
      <c r="D12" s="251"/>
      <c r="E12" s="251"/>
      <c r="F12" s="251"/>
      <c r="G12" s="87">
        <v>5</v>
      </c>
      <c r="H12" s="92">
        <v>20000</v>
      </c>
      <c r="I12" s="92">
        <v>24365</v>
      </c>
    </row>
    <row r="13" spans="1:9" ht="12.75" customHeight="1" x14ac:dyDescent="0.2">
      <c r="A13" s="251" t="s">
        <v>173</v>
      </c>
      <c r="B13" s="251"/>
      <c r="C13" s="251"/>
      <c r="D13" s="251"/>
      <c r="E13" s="251"/>
      <c r="F13" s="251"/>
      <c r="G13" s="87">
        <v>6</v>
      </c>
      <c r="H13" s="92">
        <v>-762127</v>
      </c>
      <c r="I13" s="92">
        <v>-2703952</v>
      </c>
    </row>
    <row r="14" spans="1:9" ht="12.75" customHeight="1" x14ac:dyDescent="0.2">
      <c r="A14" s="251" t="s">
        <v>174</v>
      </c>
      <c r="B14" s="251"/>
      <c r="C14" s="251"/>
      <c r="D14" s="251"/>
      <c r="E14" s="251"/>
      <c r="F14" s="251"/>
      <c r="G14" s="87">
        <v>7</v>
      </c>
      <c r="H14" s="92">
        <v>8254571</v>
      </c>
      <c r="I14" s="92">
        <v>12208595</v>
      </c>
    </row>
    <row r="15" spans="1:9" ht="12.75" customHeight="1" x14ac:dyDescent="0.2">
      <c r="A15" s="251" t="s">
        <v>175</v>
      </c>
      <c r="B15" s="251"/>
      <c r="C15" s="251"/>
      <c r="D15" s="251"/>
      <c r="E15" s="251"/>
      <c r="F15" s="251"/>
      <c r="G15" s="87">
        <v>8</v>
      </c>
      <c r="H15" s="92">
        <v>-330224</v>
      </c>
      <c r="I15" s="92">
        <v>1470524</v>
      </c>
    </row>
    <row r="16" spans="1:9" ht="12.75" customHeight="1" x14ac:dyDescent="0.2">
      <c r="A16" s="251" t="s">
        <v>176</v>
      </c>
      <c r="B16" s="251"/>
      <c r="C16" s="251"/>
      <c r="D16" s="251"/>
      <c r="E16" s="251"/>
      <c r="F16" s="251"/>
      <c r="G16" s="87">
        <v>9</v>
      </c>
      <c r="H16" s="92">
        <v>-3069998</v>
      </c>
      <c r="I16" s="92">
        <v>-954597</v>
      </c>
    </row>
    <row r="17" spans="1:9" ht="27.6" customHeight="1" x14ac:dyDescent="0.2">
      <c r="A17" s="251" t="s">
        <v>177</v>
      </c>
      <c r="B17" s="251"/>
      <c r="C17" s="251"/>
      <c r="D17" s="251"/>
      <c r="E17" s="251"/>
      <c r="F17" s="251"/>
      <c r="G17" s="87">
        <v>10</v>
      </c>
      <c r="H17" s="92">
        <v>-1848195</v>
      </c>
      <c r="I17" s="92">
        <v>1690364</v>
      </c>
    </row>
    <row r="18" spans="1:9" ht="29.45" customHeight="1" x14ac:dyDescent="0.2">
      <c r="A18" s="244" t="s">
        <v>300</v>
      </c>
      <c r="B18" s="244"/>
      <c r="C18" s="244"/>
      <c r="D18" s="244"/>
      <c r="E18" s="244"/>
      <c r="F18" s="244"/>
      <c r="G18" s="79">
        <v>11</v>
      </c>
      <c r="H18" s="93">
        <f>H8+H9</f>
        <v>40663258</v>
      </c>
      <c r="I18" s="93">
        <f>I8+I9</f>
        <v>41012668</v>
      </c>
    </row>
    <row r="19" spans="1:9" ht="12.75" customHeight="1" x14ac:dyDescent="0.2">
      <c r="A19" s="236" t="s">
        <v>178</v>
      </c>
      <c r="B19" s="236"/>
      <c r="C19" s="236"/>
      <c r="D19" s="236"/>
      <c r="E19" s="236"/>
      <c r="F19" s="236"/>
      <c r="G19" s="79">
        <v>12</v>
      </c>
      <c r="H19" s="93">
        <f>H20+H21+H22+H23</f>
        <v>-2387867</v>
      </c>
      <c r="I19" s="93">
        <f>I20+I21+I22+I23</f>
        <v>-20530514</v>
      </c>
    </row>
    <row r="20" spans="1:9" ht="12.75" customHeight="1" x14ac:dyDescent="0.2">
      <c r="A20" s="251" t="s">
        <v>179</v>
      </c>
      <c r="B20" s="251"/>
      <c r="C20" s="251"/>
      <c r="D20" s="251"/>
      <c r="E20" s="251"/>
      <c r="F20" s="251"/>
      <c r="G20" s="87">
        <v>13</v>
      </c>
      <c r="H20" s="92">
        <v>7520787</v>
      </c>
      <c r="I20" s="92">
        <v>-8031371</v>
      </c>
    </row>
    <row r="21" spans="1:9" ht="12.75" customHeight="1" x14ac:dyDescent="0.2">
      <c r="A21" s="251" t="s">
        <v>180</v>
      </c>
      <c r="B21" s="251"/>
      <c r="C21" s="251"/>
      <c r="D21" s="251"/>
      <c r="E21" s="251"/>
      <c r="F21" s="251"/>
      <c r="G21" s="87">
        <v>14</v>
      </c>
      <c r="H21" s="92">
        <v>-7679996</v>
      </c>
      <c r="I21" s="92">
        <v>-8426349</v>
      </c>
    </row>
    <row r="22" spans="1:9" ht="12.75" customHeight="1" x14ac:dyDescent="0.2">
      <c r="A22" s="251" t="s">
        <v>181</v>
      </c>
      <c r="B22" s="251"/>
      <c r="C22" s="251"/>
      <c r="D22" s="251"/>
      <c r="E22" s="251"/>
      <c r="F22" s="251"/>
      <c r="G22" s="87">
        <v>15</v>
      </c>
      <c r="H22" s="92">
        <v>-802470</v>
      </c>
      <c r="I22" s="92">
        <v>2052540</v>
      </c>
    </row>
    <row r="23" spans="1:9" ht="12.75" customHeight="1" x14ac:dyDescent="0.2">
      <c r="A23" s="251" t="s">
        <v>182</v>
      </c>
      <c r="B23" s="251"/>
      <c r="C23" s="251"/>
      <c r="D23" s="251"/>
      <c r="E23" s="251"/>
      <c r="F23" s="251"/>
      <c r="G23" s="87">
        <v>16</v>
      </c>
      <c r="H23" s="92">
        <v>-1426188</v>
      </c>
      <c r="I23" s="92">
        <v>-6125334</v>
      </c>
    </row>
    <row r="24" spans="1:9" ht="12.75" customHeight="1" x14ac:dyDescent="0.2">
      <c r="A24" s="244" t="s">
        <v>183</v>
      </c>
      <c r="B24" s="244"/>
      <c r="C24" s="244"/>
      <c r="D24" s="244"/>
      <c r="E24" s="244"/>
      <c r="F24" s="244"/>
      <c r="G24" s="79">
        <v>17</v>
      </c>
      <c r="H24" s="93">
        <f>H18+H19</f>
        <v>38275391</v>
      </c>
      <c r="I24" s="93">
        <f>I18+I19</f>
        <v>20482154</v>
      </c>
    </row>
    <row r="25" spans="1:9" ht="12.75" customHeight="1" x14ac:dyDescent="0.2">
      <c r="A25" s="227" t="s">
        <v>184</v>
      </c>
      <c r="B25" s="227"/>
      <c r="C25" s="227"/>
      <c r="D25" s="227"/>
      <c r="E25" s="227"/>
      <c r="F25" s="227"/>
      <c r="G25" s="87">
        <v>18</v>
      </c>
      <c r="H25" s="92">
        <v>0</v>
      </c>
      <c r="I25" s="92">
        <v>0</v>
      </c>
    </row>
    <row r="26" spans="1:9" ht="12.75" customHeight="1" x14ac:dyDescent="0.2">
      <c r="A26" s="227" t="s">
        <v>185</v>
      </c>
      <c r="B26" s="227"/>
      <c r="C26" s="227"/>
      <c r="D26" s="227"/>
      <c r="E26" s="227"/>
      <c r="F26" s="227"/>
      <c r="G26" s="87">
        <v>19</v>
      </c>
      <c r="H26" s="92">
        <v>-2249010</v>
      </c>
      <c r="I26" s="92">
        <v>-3396889</v>
      </c>
    </row>
    <row r="27" spans="1:9" ht="28.9" customHeight="1" x14ac:dyDescent="0.2">
      <c r="A27" s="238" t="s">
        <v>186</v>
      </c>
      <c r="B27" s="238"/>
      <c r="C27" s="238"/>
      <c r="D27" s="238"/>
      <c r="E27" s="238"/>
      <c r="F27" s="238"/>
      <c r="G27" s="79">
        <v>20</v>
      </c>
      <c r="H27" s="93">
        <f>H24+H25+H26</f>
        <v>36026381</v>
      </c>
      <c r="I27" s="93">
        <f>I24+I25+I26</f>
        <v>17085265</v>
      </c>
    </row>
    <row r="28" spans="1:9" x14ac:dyDescent="0.2">
      <c r="A28" s="254" t="s">
        <v>187</v>
      </c>
      <c r="B28" s="254"/>
      <c r="C28" s="254"/>
      <c r="D28" s="254"/>
      <c r="E28" s="254"/>
      <c r="F28" s="254"/>
      <c r="G28" s="254"/>
      <c r="H28" s="254"/>
      <c r="I28" s="254"/>
    </row>
    <row r="29" spans="1:9" ht="23.45" customHeight="1" x14ac:dyDescent="0.2">
      <c r="A29" s="227" t="s">
        <v>188</v>
      </c>
      <c r="B29" s="227"/>
      <c r="C29" s="227"/>
      <c r="D29" s="227"/>
      <c r="E29" s="227"/>
      <c r="F29" s="227"/>
      <c r="G29" s="87">
        <v>21</v>
      </c>
      <c r="H29" s="90">
        <v>0</v>
      </c>
      <c r="I29" s="90">
        <v>0</v>
      </c>
    </row>
    <row r="30" spans="1:9" ht="12.75" customHeight="1" x14ac:dyDescent="0.2">
      <c r="A30" s="227" t="s">
        <v>189</v>
      </c>
      <c r="B30" s="227"/>
      <c r="C30" s="227"/>
      <c r="D30" s="227"/>
      <c r="E30" s="227"/>
      <c r="F30" s="227"/>
      <c r="G30" s="87">
        <v>22</v>
      </c>
      <c r="H30" s="90">
        <v>0</v>
      </c>
      <c r="I30" s="90">
        <v>0</v>
      </c>
    </row>
    <row r="31" spans="1:9" ht="12.75" customHeight="1" x14ac:dyDescent="0.2">
      <c r="A31" s="227" t="s">
        <v>190</v>
      </c>
      <c r="B31" s="227"/>
      <c r="C31" s="227"/>
      <c r="D31" s="227"/>
      <c r="E31" s="227"/>
      <c r="F31" s="227"/>
      <c r="G31" s="87">
        <v>23</v>
      </c>
      <c r="H31" s="90">
        <v>0</v>
      </c>
      <c r="I31" s="90">
        <v>0</v>
      </c>
    </row>
    <row r="32" spans="1:9" ht="12.75" customHeight="1" x14ac:dyDescent="0.2">
      <c r="A32" s="227" t="s">
        <v>191</v>
      </c>
      <c r="B32" s="227"/>
      <c r="C32" s="227"/>
      <c r="D32" s="227"/>
      <c r="E32" s="227"/>
      <c r="F32" s="227"/>
      <c r="G32" s="87">
        <v>24</v>
      </c>
      <c r="H32" s="90">
        <v>0</v>
      </c>
      <c r="I32" s="90">
        <v>0</v>
      </c>
    </row>
    <row r="33" spans="1:9" ht="12.75" customHeight="1" x14ac:dyDescent="0.2">
      <c r="A33" s="227" t="s">
        <v>192</v>
      </c>
      <c r="B33" s="227"/>
      <c r="C33" s="227"/>
      <c r="D33" s="227"/>
      <c r="E33" s="227"/>
      <c r="F33" s="227"/>
      <c r="G33" s="87">
        <v>25</v>
      </c>
      <c r="H33" s="90">
        <v>158769</v>
      </c>
      <c r="I33" s="90">
        <v>2003310</v>
      </c>
    </row>
    <row r="34" spans="1:9" ht="12.75" customHeight="1" x14ac:dyDescent="0.2">
      <c r="A34" s="227" t="s">
        <v>193</v>
      </c>
      <c r="B34" s="227"/>
      <c r="C34" s="227"/>
      <c r="D34" s="227"/>
      <c r="E34" s="227"/>
      <c r="F34" s="227"/>
      <c r="G34" s="87">
        <v>26</v>
      </c>
      <c r="H34" s="90">
        <v>0</v>
      </c>
      <c r="I34" s="90">
        <v>105661</v>
      </c>
    </row>
    <row r="35" spans="1:9" ht="27.6" customHeight="1" x14ac:dyDescent="0.2">
      <c r="A35" s="244" t="s">
        <v>194</v>
      </c>
      <c r="B35" s="244"/>
      <c r="C35" s="244"/>
      <c r="D35" s="244"/>
      <c r="E35" s="244"/>
      <c r="F35" s="244"/>
      <c r="G35" s="79">
        <v>27</v>
      </c>
      <c r="H35" s="89">
        <f>H29+H30+H31+H32+H33+H34</f>
        <v>158769</v>
      </c>
      <c r="I35" s="89">
        <f>I29+I30+I31+I32+I33+I34</f>
        <v>2108971</v>
      </c>
    </row>
    <row r="36" spans="1:9" ht="26.45" customHeight="1" x14ac:dyDescent="0.2">
      <c r="A36" s="227" t="s">
        <v>195</v>
      </c>
      <c r="B36" s="227"/>
      <c r="C36" s="227"/>
      <c r="D36" s="227"/>
      <c r="E36" s="227"/>
      <c r="F36" s="227"/>
      <c r="G36" s="87">
        <v>28</v>
      </c>
      <c r="H36" s="90">
        <v>-24774331</v>
      </c>
      <c r="I36" s="90">
        <v>-26237614</v>
      </c>
    </row>
    <row r="37" spans="1:9" ht="12.75" customHeight="1" x14ac:dyDescent="0.2">
      <c r="A37" s="227" t="s">
        <v>196</v>
      </c>
      <c r="B37" s="227"/>
      <c r="C37" s="227"/>
      <c r="D37" s="227"/>
      <c r="E37" s="227"/>
      <c r="F37" s="227"/>
      <c r="G37" s="87">
        <v>29</v>
      </c>
      <c r="H37" s="90">
        <v>0</v>
      </c>
      <c r="I37" s="90">
        <v>0</v>
      </c>
    </row>
    <row r="38" spans="1:9" ht="12.75" customHeight="1" x14ac:dyDescent="0.2">
      <c r="A38" s="227" t="s">
        <v>197</v>
      </c>
      <c r="B38" s="227"/>
      <c r="C38" s="227"/>
      <c r="D38" s="227"/>
      <c r="E38" s="227"/>
      <c r="F38" s="227"/>
      <c r="G38" s="87">
        <v>30</v>
      </c>
      <c r="H38" s="90">
        <v>-1824448</v>
      </c>
      <c r="I38" s="90">
        <v>0</v>
      </c>
    </row>
    <row r="39" spans="1:9" ht="12.75" customHeight="1" x14ac:dyDescent="0.2">
      <c r="A39" s="227" t="s">
        <v>198</v>
      </c>
      <c r="B39" s="227"/>
      <c r="C39" s="227"/>
      <c r="D39" s="227"/>
      <c r="E39" s="227"/>
      <c r="F39" s="227"/>
      <c r="G39" s="87">
        <v>31</v>
      </c>
      <c r="H39" s="90">
        <v>-2178427</v>
      </c>
      <c r="I39" s="90">
        <v>-7775323</v>
      </c>
    </row>
    <row r="40" spans="1:9" ht="12.75" customHeight="1" x14ac:dyDescent="0.2">
      <c r="A40" s="227" t="s">
        <v>199</v>
      </c>
      <c r="B40" s="227"/>
      <c r="C40" s="227"/>
      <c r="D40" s="227"/>
      <c r="E40" s="227"/>
      <c r="F40" s="227"/>
      <c r="G40" s="87">
        <v>32</v>
      </c>
      <c r="H40" s="90">
        <v>0</v>
      </c>
      <c r="I40" s="90">
        <v>-34124597</v>
      </c>
    </row>
    <row r="41" spans="1:9" ht="22.9" customHeight="1" x14ac:dyDescent="0.2">
      <c r="A41" s="244" t="s">
        <v>200</v>
      </c>
      <c r="B41" s="244"/>
      <c r="C41" s="244"/>
      <c r="D41" s="244"/>
      <c r="E41" s="244"/>
      <c r="F41" s="244"/>
      <c r="G41" s="79">
        <v>33</v>
      </c>
      <c r="H41" s="89">
        <f>H36+H37+H38+H39+H40</f>
        <v>-28777206</v>
      </c>
      <c r="I41" s="89">
        <f>I36+I37+I38+I39+I40</f>
        <v>-68137534</v>
      </c>
    </row>
    <row r="42" spans="1:9" ht="30.6" customHeight="1" x14ac:dyDescent="0.2">
      <c r="A42" s="238" t="s">
        <v>201</v>
      </c>
      <c r="B42" s="238"/>
      <c r="C42" s="238"/>
      <c r="D42" s="238"/>
      <c r="E42" s="238"/>
      <c r="F42" s="238"/>
      <c r="G42" s="79">
        <v>34</v>
      </c>
      <c r="H42" s="89">
        <f>H35+H41</f>
        <v>-28618437</v>
      </c>
      <c r="I42" s="89">
        <f>I35+I41</f>
        <v>-66028563</v>
      </c>
    </row>
    <row r="43" spans="1:9" x14ac:dyDescent="0.2">
      <c r="A43" s="254" t="s">
        <v>202</v>
      </c>
      <c r="B43" s="254"/>
      <c r="C43" s="254"/>
      <c r="D43" s="254"/>
      <c r="E43" s="254"/>
      <c r="F43" s="254"/>
      <c r="G43" s="254"/>
      <c r="H43" s="254"/>
      <c r="I43" s="254"/>
    </row>
    <row r="44" spans="1:9" ht="12.75" customHeight="1" x14ac:dyDescent="0.2">
      <c r="A44" s="227" t="s">
        <v>203</v>
      </c>
      <c r="B44" s="227"/>
      <c r="C44" s="227"/>
      <c r="D44" s="227"/>
      <c r="E44" s="227"/>
      <c r="F44" s="227"/>
      <c r="G44" s="87">
        <v>35</v>
      </c>
      <c r="H44" s="90">
        <v>0</v>
      </c>
      <c r="I44" s="90">
        <v>0</v>
      </c>
    </row>
    <row r="45" spans="1:9" ht="27.6" customHeight="1" x14ac:dyDescent="0.2">
      <c r="A45" s="227" t="s">
        <v>204</v>
      </c>
      <c r="B45" s="227"/>
      <c r="C45" s="227"/>
      <c r="D45" s="227"/>
      <c r="E45" s="227"/>
      <c r="F45" s="227"/>
      <c r="G45" s="87">
        <v>36</v>
      </c>
      <c r="H45" s="90">
        <v>0</v>
      </c>
      <c r="I45" s="90">
        <v>47891046</v>
      </c>
    </row>
    <row r="46" spans="1:9" ht="12.75" customHeight="1" x14ac:dyDescent="0.2">
      <c r="A46" s="227" t="s">
        <v>205</v>
      </c>
      <c r="B46" s="227"/>
      <c r="C46" s="227"/>
      <c r="D46" s="227"/>
      <c r="E46" s="227"/>
      <c r="F46" s="227"/>
      <c r="G46" s="87">
        <v>37</v>
      </c>
      <c r="H46" s="90">
        <v>39338279</v>
      </c>
      <c r="I46" s="90">
        <v>253348472</v>
      </c>
    </row>
    <row r="47" spans="1:9" ht="12.75" customHeight="1" x14ac:dyDescent="0.2">
      <c r="A47" s="227" t="s">
        <v>206</v>
      </c>
      <c r="B47" s="227"/>
      <c r="C47" s="227"/>
      <c r="D47" s="227"/>
      <c r="E47" s="227"/>
      <c r="F47" s="227"/>
      <c r="G47" s="87">
        <v>38</v>
      </c>
      <c r="H47" s="90">
        <v>0</v>
      </c>
      <c r="I47" s="90">
        <v>57059347</v>
      </c>
    </row>
    <row r="48" spans="1:9" ht="25.9" customHeight="1" x14ac:dyDescent="0.2">
      <c r="A48" s="244" t="s">
        <v>207</v>
      </c>
      <c r="B48" s="244"/>
      <c r="C48" s="244"/>
      <c r="D48" s="244"/>
      <c r="E48" s="244"/>
      <c r="F48" s="244"/>
      <c r="G48" s="79">
        <v>39</v>
      </c>
      <c r="H48" s="89">
        <f>H44+H45+H46+H47</f>
        <v>39338279</v>
      </c>
      <c r="I48" s="89">
        <f>I44+I45+I46+I47</f>
        <v>358298865</v>
      </c>
    </row>
    <row r="49" spans="1:9" ht="24.6" customHeight="1" x14ac:dyDescent="0.2">
      <c r="A49" s="227" t="s">
        <v>299</v>
      </c>
      <c r="B49" s="227"/>
      <c r="C49" s="227"/>
      <c r="D49" s="227"/>
      <c r="E49" s="227"/>
      <c r="F49" s="227"/>
      <c r="G49" s="87">
        <v>40</v>
      </c>
      <c r="H49" s="90">
        <v>-41030449</v>
      </c>
      <c r="I49" s="90">
        <v>-210710786</v>
      </c>
    </row>
    <row r="50" spans="1:9" ht="12.75" customHeight="1" x14ac:dyDescent="0.2">
      <c r="A50" s="227" t="s">
        <v>208</v>
      </c>
      <c r="B50" s="227"/>
      <c r="C50" s="227"/>
      <c r="D50" s="227"/>
      <c r="E50" s="227"/>
      <c r="F50" s="227"/>
      <c r="G50" s="87">
        <v>41</v>
      </c>
      <c r="H50" s="90">
        <v>-1374845</v>
      </c>
      <c r="I50" s="90">
        <v>-2258674</v>
      </c>
    </row>
    <row r="51" spans="1:9" ht="12.75" customHeight="1" x14ac:dyDescent="0.2">
      <c r="A51" s="227" t="s">
        <v>209</v>
      </c>
      <c r="B51" s="227"/>
      <c r="C51" s="227"/>
      <c r="D51" s="227"/>
      <c r="E51" s="227"/>
      <c r="F51" s="227"/>
      <c r="G51" s="87">
        <v>42</v>
      </c>
      <c r="H51" s="90">
        <v>-5307275</v>
      </c>
      <c r="I51" s="90">
        <v>-7251051</v>
      </c>
    </row>
    <row r="52" spans="1:9" ht="26.45" customHeight="1" x14ac:dyDescent="0.2">
      <c r="A52" s="227" t="s">
        <v>210</v>
      </c>
      <c r="B52" s="227"/>
      <c r="C52" s="227"/>
      <c r="D52" s="227"/>
      <c r="E52" s="227"/>
      <c r="F52" s="227"/>
      <c r="G52" s="87">
        <v>43</v>
      </c>
      <c r="H52" s="90">
        <v>-291287</v>
      </c>
      <c r="I52" s="90">
        <v>0</v>
      </c>
    </row>
    <row r="53" spans="1:9" ht="12.75" customHeight="1" x14ac:dyDescent="0.2">
      <c r="A53" s="227" t="s">
        <v>211</v>
      </c>
      <c r="B53" s="227"/>
      <c r="C53" s="227"/>
      <c r="D53" s="227"/>
      <c r="E53" s="227"/>
      <c r="F53" s="227"/>
      <c r="G53" s="87">
        <v>44</v>
      </c>
      <c r="H53" s="90">
        <v>0</v>
      </c>
      <c r="I53" s="90">
        <v>-26951000</v>
      </c>
    </row>
    <row r="54" spans="1:9" ht="27.6" customHeight="1" x14ac:dyDescent="0.2">
      <c r="A54" s="244" t="s">
        <v>212</v>
      </c>
      <c r="B54" s="244"/>
      <c r="C54" s="244"/>
      <c r="D54" s="244"/>
      <c r="E54" s="244"/>
      <c r="F54" s="244"/>
      <c r="G54" s="79">
        <v>45</v>
      </c>
      <c r="H54" s="89">
        <f>H49+H50+H51+H52+H53</f>
        <v>-48003856</v>
      </c>
      <c r="I54" s="89">
        <f>I49+I50+I51+I52+I53</f>
        <v>-247171511</v>
      </c>
    </row>
    <row r="55" spans="1:9" ht="27.6" customHeight="1" x14ac:dyDescent="0.2">
      <c r="A55" s="238" t="s">
        <v>213</v>
      </c>
      <c r="B55" s="238"/>
      <c r="C55" s="238"/>
      <c r="D55" s="238"/>
      <c r="E55" s="238"/>
      <c r="F55" s="238"/>
      <c r="G55" s="79">
        <v>46</v>
      </c>
      <c r="H55" s="89">
        <f>H48+H54</f>
        <v>-8665577</v>
      </c>
      <c r="I55" s="89">
        <f>I48+I54</f>
        <v>111127354</v>
      </c>
    </row>
    <row r="56" spans="1:9" x14ac:dyDescent="0.2">
      <c r="A56" s="203" t="s">
        <v>214</v>
      </c>
      <c r="B56" s="203"/>
      <c r="C56" s="203"/>
      <c r="D56" s="203"/>
      <c r="E56" s="203"/>
      <c r="F56" s="203"/>
      <c r="G56" s="87">
        <v>47</v>
      </c>
      <c r="H56" s="90">
        <v>-5628373</v>
      </c>
      <c r="I56" s="90">
        <v>-838216</v>
      </c>
    </row>
    <row r="57" spans="1:9" ht="27" customHeight="1" x14ac:dyDescent="0.2">
      <c r="A57" s="238" t="s">
        <v>215</v>
      </c>
      <c r="B57" s="238"/>
      <c r="C57" s="238"/>
      <c r="D57" s="238"/>
      <c r="E57" s="238"/>
      <c r="F57" s="238"/>
      <c r="G57" s="79">
        <v>48</v>
      </c>
      <c r="H57" s="89">
        <f>H27+H42+H55+H56</f>
        <v>-6886006</v>
      </c>
      <c r="I57" s="89">
        <f>I27+I42+I55+I56</f>
        <v>61345840</v>
      </c>
    </row>
    <row r="58" spans="1:9" ht="15.6" customHeight="1" x14ac:dyDescent="0.2">
      <c r="A58" s="255" t="s">
        <v>216</v>
      </c>
      <c r="B58" s="255"/>
      <c r="C58" s="255"/>
      <c r="D58" s="255"/>
      <c r="E58" s="255"/>
      <c r="F58" s="255"/>
      <c r="G58" s="87">
        <v>49</v>
      </c>
      <c r="H58" s="90">
        <v>57522788</v>
      </c>
      <c r="I58" s="90">
        <v>50636782</v>
      </c>
    </row>
    <row r="59" spans="1:9" ht="28.9" customHeight="1" x14ac:dyDescent="0.2">
      <c r="A59" s="238" t="s">
        <v>217</v>
      </c>
      <c r="B59" s="238"/>
      <c r="C59" s="238"/>
      <c r="D59" s="238"/>
      <c r="E59" s="238"/>
      <c r="F59" s="238"/>
      <c r="G59" s="79">
        <v>50</v>
      </c>
      <c r="H59" s="89">
        <f>H57+H58</f>
        <v>50636782</v>
      </c>
      <c r="I59" s="89">
        <f>I57+I58</f>
        <v>111982622</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oddHeader>&amp;L&amp;"Calibri"&amp;10&amp;KFF0000 This document / e-mail is for INTERNAL use&amp;1#_x000D_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34" t="s">
        <v>218</v>
      </c>
      <c r="B1" s="249"/>
      <c r="C1" s="249"/>
      <c r="D1" s="249"/>
      <c r="E1" s="249"/>
      <c r="F1" s="249"/>
      <c r="G1" s="249"/>
      <c r="H1" s="249"/>
      <c r="I1" s="249"/>
    </row>
    <row r="2" spans="1:9" ht="12.75" customHeight="1" x14ac:dyDescent="0.2">
      <c r="A2" s="233" t="s">
        <v>639</v>
      </c>
      <c r="B2" s="210"/>
      <c r="C2" s="210"/>
      <c r="D2" s="210"/>
      <c r="E2" s="210"/>
      <c r="F2" s="210"/>
      <c r="G2" s="210"/>
      <c r="H2" s="210"/>
      <c r="I2" s="210"/>
    </row>
    <row r="3" spans="1:9" x14ac:dyDescent="0.2">
      <c r="A3" s="242" t="s">
        <v>444</v>
      </c>
      <c r="B3" s="257"/>
      <c r="C3" s="257"/>
      <c r="D3" s="257"/>
      <c r="E3" s="257"/>
      <c r="F3" s="257"/>
      <c r="G3" s="257"/>
      <c r="H3" s="257"/>
      <c r="I3" s="257"/>
    </row>
    <row r="4" spans="1:9" x14ac:dyDescent="0.2">
      <c r="A4" s="250" t="s">
        <v>637</v>
      </c>
      <c r="B4" s="213"/>
      <c r="C4" s="213"/>
      <c r="D4" s="213"/>
      <c r="E4" s="213"/>
      <c r="F4" s="213"/>
      <c r="G4" s="213"/>
      <c r="H4" s="213"/>
      <c r="I4" s="214"/>
    </row>
    <row r="5" spans="1:9" ht="33.75" x14ac:dyDescent="0.2">
      <c r="A5" s="228" t="s">
        <v>2</v>
      </c>
      <c r="B5" s="229"/>
      <c r="C5" s="229"/>
      <c r="D5" s="229"/>
      <c r="E5" s="229"/>
      <c r="F5" s="229"/>
      <c r="G5" s="83" t="s">
        <v>106</v>
      </c>
      <c r="H5" s="84" t="s">
        <v>292</v>
      </c>
      <c r="I5" s="84" t="s">
        <v>276</v>
      </c>
    </row>
    <row r="6" spans="1:9" x14ac:dyDescent="0.2">
      <c r="A6" s="253">
        <v>1</v>
      </c>
      <c r="B6" s="229"/>
      <c r="C6" s="229"/>
      <c r="D6" s="229"/>
      <c r="E6" s="229"/>
      <c r="F6" s="229"/>
      <c r="G6" s="85">
        <v>2</v>
      </c>
      <c r="H6" s="84" t="s">
        <v>167</v>
      </c>
      <c r="I6" s="84" t="s">
        <v>168</v>
      </c>
    </row>
    <row r="7" spans="1:9" x14ac:dyDescent="0.2">
      <c r="A7" s="254" t="s">
        <v>169</v>
      </c>
      <c r="B7" s="256"/>
      <c r="C7" s="256"/>
      <c r="D7" s="256"/>
      <c r="E7" s="256"/>
      <c r="F7" s="256"/>
      <c r="G7" s="256"/>
      <c r="H7" s="256"/>
      <c r="I7" s="256"/>
    </row>
    <row r="8" spans="1:9" x14ac:dyDescent="0.2">
      <c r="A8" s="227" t="s">
        <v>219</v>
      </c>
      <c r="B8" s="227"/>
      <c r="C8" s="227"/>
      <c r="D8" s="227"/>
      <c r="E8" s="227"/>
      <c r="F8" s="227"/>
      <c r="G8" s="77">
        <v>1</v>
      </c>
      <c r="H8" s="90">
        <v>0</v>
      </c>
      <c r="I8" s="90">
        <v>0</v>
      </c>
    </row>
    <row r="9" spans="1:9" x14ac:dyDescent="0.2">
      <c r="A9" s="227" t="s">
        <v>220</v>
      </c>
      <c r="B9" s="227"/>
      <c r="C9" s="227"/>
      <c r="D9" s="227"/>
      <c r="E9" s="227"/>
      <c r="F9" s="227"/>
      <c r="G9" s="77">
        <v>2</v>
      </c>
      <c r="H9" s="90">
        <v>0</v>
      </c>
      <c r="I9" s="90">
        <v>0</v>
      </c>
    </row>
    <row r="10" spans="1:9" x14ac:dyDescent="0.2">
      <c r="A10" s="227" t="s">
        <v>221</v>
      </c>
      <c r="B10" s="227"/>
      <c r="C10" s="227"/>
      <c r="D10" s="227"/>
      <c r="E10" s="227"/>
      <c r="F10" s="227"/>
      <c r="G10" s="77">
        <v>3</v>
      </c>
      <c r="H10" s="90">
        <v>0</v>
      </c>
      <c r="I10" s="90">
        <v>0</v>
      </c>
    </row>
    <row r="11" spans="1:9" x14ac:dyDescent="0.2">
      <c r="A11" s="227" t="s">
        <v>222</v>
      </c>
      <c r="B11" s="227"/>
      <c r="C11" s="227"/>
      <c r="D11" s="227"/>
      <c r="E11" s="227"/>
      <c r="F11" s="227"/>
      <c r="G11" s="77">
        <v>4</v>
      </c>
      <c r="H11" s="90">
        <v>0</v>
      </c>
      <c r="I11" s="90">
        <v>0</v>
      </c>
    </row>
    <row r="12" spans="1:9" x14ac:dyDescent="0.2">
      <c r="A12" s="227" t="s">
        <v>387</v>
      </c>
      <c r="B12" s="227"/>
      <c r="C12" s="227"/>
      <c r="D12" s="227"/>
      <c r="E12" s="227"/>
      <c r="F12" s="227"/>
      <c r="G12" s="77">
        <v>5</v>
      </c>
      <c r="H12" s="90">
        <v>0</v>
      </c>
      <c r="I12" s="90">
        <v>0</v>
      </c>
    </row>
    <row r="13" spans="1:9" ht="24" customHeight="1" x14ac:dyDescent="0.2">
      <c r="A13" s="240" t="s">
        <v>395</v>
      </c>
      <c r="B13" s="240"/>
      <c r="C13" s="240"/>
      <c r="D13" s="240"/>
      <c r="E13" s="240"/>
      <c r="F13" s="240"/>
      <c r="G13" s="79">
        <v>6</v>
      </c>
      <c r="H13" s="94">
        <f>SUM(H8:H12)</f>
        <v>0</v>
      </c>
      <c r="I13" s="94">
        <f>SUM(I8:I12)</f>
        <v>0</v>
      </c>
    </row>
    <row r="14" spans="1:9" x14ac:dyDescent="0.2">
      <c r="A14" s="227" t="s">
        <v>388</v>
      </c>
      <c r="B14" s="227"/>
      <c r="C14" s="227"/>
      <c r="D14" s="227"/>
      <c r="E14" s="227"/>
      <c r="F14" s="227"/>
      <c r="G14" s="77">
        <v>7</v>
      </c>
      <c r="H14" s="90">
        <v>0</v>
      </c>
      <c r="I14" s="90">
        <v>0</v>
      </c>
    </row>
    <row r="15" spans="1:9" x14ac:dyDescent="0.2">
      <c r="A15" s="227" t="s">
        <v>389</v>
      </c>
      <c r="B15" s="227"/>
      <c r="C15" s="227"/>
      <c r="D15" s="227"/>
      <c r="E15" s="227"/>
      <c r="F15" s="227"/>
      <c r="G15" s="77">
        <v>8</v>
      </c>
      <c r="H15" s="90">
        <v>0</v>
      </c>
      <c r="I15" s="90">
        <v>0</v>
      </c>
    </row>
    <row r="16" spans="1:9" x14ac:dyDescent="0.2">
      <c r="A16" s="227" t="s">
        <v>390</v>
      </c>
      <c r="B16" s="227"/>
      <c r="C16" s="227"/>
      <c r="D16" s="227"/>
      <c r="E16" s="227"/>
      <c r="F16" s="227"/>
      <c r="G16" s="77">
        <v>9</v>
      </c>
      <c r="H16" s="90">
        <v>0</v>
      </c>
      <c r="I16" s="90">
        <v>0</v>
      </c>
    </row>
    <row r="17" spans="1:9" x14ac:dyDescent="0.2">
      <c r="A17" s="227" t="s">
        <v>391</v>
      </c>
      <c r="B17" s="227"/>
      <c r="C17" s="227"/>
      <c r="D17" s="227"/>
      <c r="E17" s="227"/>
      <c r="F17" s="227"/>
      <c r="G17" s="77">
        <v>10</v>
      </c>
      <c r="H17" s="90">
        <v>0</v>
      </c>
      <c r="I17" s="90">
        <v>0</v>
      </c>
    </row>
    <row r="18" spans="1:9" x14ac:dyDescent="0.2">
      <c r="A18" s="227" t="s">
        <v>392</v>
      </c>
      <c r="B18" s="227"/>
      <c r="C18" s="227"/>
      <c r="D18" s="227"/>
      <c r="E18" s="227"/>
      <c r="F18" s="227"/>
      <c r="G18" s="77">
        <v>11</v>
      </c>
      <c r="H18" s="90">
        <v>0</v>
      </c>
      <c r="I18" s="90">
        <v>0</v>
      </c>
    </row>
    <row r="19" spans="1:9" x14ac:dyDescent="0.2">
      <c r="A19" s="227" t="s">
        <v>393</v>
      </c>
      <c r="B19" s="227"/>
      <c r="C19" s="227"/>
      <c r="D19" s="227"/>
      <c r="E19" s="227"/>
      <c r="F19" s="227"/>
      <c r="G19" s="77">
        <v>12</v>
      </c>
      <c r="H19" s="90">
        <v>0</v>
      </c>
      <c r="I19" s="90">
        <v>0</v>
      </c>
    </row>
    <row r="20" spans="1:9" ht="26.25" customHeight="1" x14ac:dyDescent="0.2">
      <c r="A20" s="240" t="s">
        <v>396</v>
      </c>
      <c r="B20" s="240"/>
      <c r="C20" s="240"/>
      <c r="D20" s="240"/>
      <c r="E20" s="240"/>
      <c r="F20" s="240"/>
      <c r="G20" s="79">
        <v>13</v>
      </c>
      <c r="H20" s="94">
        <f>SUM(H14:H19)</f>
        <v>0</v>
      </c>
      <c r="I20" s="94">
        <f>SUM(I14:I19)</f>
        <v>0</v>
      </c>
    </row>
    <row r="21" spans="1:9" ht="25.9" customHeight="1" x14ac:dyDescent="0.2">
      <c r="A21" s="238" t="s">
        <v>397</v>
      </c>
      <c r="B21" s="238"/>
      <c r="C21" s="238"/>
      <c r="D21" s="238"/>
      <c r="E21" s="238"/>
      <c r="F21" s="238"/>
      <c r="G21" s="79">
        <v>14</v>
      </c>
      <c r="H21" s="89">
        <f>H13+H20</f>
        <v>0</v>
      </c>
      <c r="I21" s="89">
        <f>I13+I20</f>
        <v>0</v>
      </c>
    </row>
    <row r="22" spans="1:9" x14ac:dyDescent="0.2">
      <c r="A22" s="254" t="s">
        <v>187</v>
      </c>
      <c r="B22" s="256"/>
      <c r="C22" s="256"/>
      <c r="D22" s="256"/>
      <c r="E22" s="256"/>
      <c r="F22" s="256"/>
      <c r="G22" s="256"/>
      <c r="H22" s="256"/>
      <c r="I22" s="256"/>
    </row>
    <row r="23" spans="1:9" ht="26.45" customHeight="1" x14ac:dyDescent="0.2">
      <c r="A23" s="227" t="s">
        <v>223</v>
      </c>
      <c r="B23" s="227"/>
      <c r="C23" s="227"/>
      <c r="D23" s="227"/>
      <c r="E23" s="227"/>
      <c r="F23" s="227"/>
      <c r="G23" s="77">
        <v>15</v>
      </c>
      <c r="H23" s="90">
        <v>0</v>
      </c>
      <c r="I23" s="90">
        <v>0</v>
      </c>
    </row>
    <row r="24" spans="1:9" x14ac:dyDescent="0.2">
      <c r="A24" s="227" t="s">
        <v>224</v>
      </c>
      <c r="B24" s="227"/>
      <c r="C24" s="227"/>
      <c r="D24" s="227"/>
      <c r="E24" s="227"/>
      <c r="F24" s="227"/>
      <c r="G24" s="77">
        <v>16</v>
      </c>
      <c r="H24" s="90">
        <v>0</v>
      </c>
      <c r="I24" s="90">
        <v>0</v>
      </c>
    </row>
    <row r="25" spans="1:9" x14ac:dyDescent="0.2">
      <c r="A25" s="227" t="s">
        <v>225</v>
      </c>
      <c r="B25" s="227"/>
      <c r="C25" s="227"/>
      <c r="D25" s="227"/>
      <c r="E25" s="227"/>
      <c r="F25" s="227"/>
      <c r="G25" s="77">
        <v>17</v>
      </c>
      <c r="H25" s="90">
        <v>0</v>
      </c>
      <c r="I25" s="90">
        <v>0</v>
      </c>
    </row>
    <row r="26" spans="1:9" x14ac:dyDescent="0.2">
      <c r="A26" s="227" t="s">
        <v>226</v>
      </c>
      <c r="B26" s="227"/>
      <c r="C26" s="227"/>
      <c r="D26" s="227"/>
      <c r="E26" s="227"/>
      <c r="F26" s="227"/>
      <c r="G26" s="77">
        <v>18</v>
      </c>
      <c r="H26" s="90">
        <v>0</v>
      </c>
      <c r="I26" s="90">
        <v>0</v>
      </c>
    </row>
    <row r="27" spans="1:9" x14ac:dyDescent="0.2">
      <c r="A27" s="227" t="s">
        <v>227</v>
      </c>
      <c r="B27" s="227"/>
      <c r="C27" s="227"/>
      <c r="D27" s="227"/>
      <c r="E27" s="227"/>
      <c r="F27" s="227"/>
      <c r="G27" s="77">
        <v>19</v>
      </c>
      <c r="H27" s="90">
        <v>0</v>
      </c>
      <c r="I27" s="90">
        <v>0</v>
      </c>
    </row>
    <row r="28" spans="1:9" x14ac:dyDescent="0.2">
      <c r="A28" s="227" t="s">
        <v>228</v>
      </c>
      <c r="B28" s="227"/>
      <c r="C28" s="227"/>
      <c r="D28" s="227"/>
      <c r="E28" s="227"/>
      <c r="F28" s="227"/>
      <c r="G28" s="77">
        <v>20</v>
      </c>
      <c r="H28" s="90">
        <v>0</v>
      </c>
      <c r="I28" s="90">
        <v>0</v>
      </c>
    </row>
    <row r="29" spans="1:9" ht="25.15" customHeight="1" x14ac:dyDescent="0.2">
      <c r="A29" s="244" t="s">
        <v>427</v>
      </c>
      <c r="B29" s="244"/>
      <c r="C29" s="244"/>
      <c r="D29" s="244"/>
      <c r="E29" s="244"/>
      <c r="F29" s="244"/>
      <c r="G29" s="79">
        <v>21</v>
      </c>
      <c r="H29" s="89">
        <f>SUM(H23:H28)</f>
        <v>0</v>
      </c>
      <c r="I29" s="89">
        <f>SUM(I23:I28)</f>
        <v>0</v>
      </c>
    </row>
    <row r="30" spans="1:9" ht="21" customHeight="1" x14ac:dyDescent="0.2">
      <c r="A30" s="227" t="s">
        <v>229</v>
      </c>
      <c r="B30" s="227"/>
      <c r="C30" s="227"/>
      <c r="D30" s="227"/>
      <c r="E30" s="227"/>
      <c r="F30" s="227"/>
      <c r="G30" s="77">
        <v>22</v>
      </c>
      <c r="H30" s="90">
        <v>0</v>
      </c>
      <c r="I30" s="90">
        <v>0</v>
      </c>
    </row>
    <row r="31" spans="1:9" x14ac:dyDescent="0.2">
      <c r="A31" s="227" t="s">
        <v>230</v>
      </c>
      <c r="B31" s="227"/>
      <c r="C31" s="227"/>
      <c r="D31" s="227"/>
      <c r="E31" s="227"/>
      <c r="F31" s="227"/>
      <c r="G31" s="77">
        <v>23</v>
      </c>
      <c r="H31" s="90">
        <v>0</v>
      </c>
      <c r="I31" s="90">
        <v>0</v>
      </c>
    </row>
    <row r="32" spans="1:9" x14ac:dyDescent="0.2">
      <c r="A32" s="227" t="s">
        <v>394</v>
      </c>
      <c r="B32" s="227"/>
      <c r="C32" s="227"/>
      <c r="D32" s="227"/>
      <c r="E32" s="227"/>
      <c r="F32" s="227"/>
      <c r="G32" s="77">
        <v>24</v>
      </c>
      <c r="H32" s="90">
        <v>0</v>
      </c>
      <c r="I32" s="90">
        <v>0</v>
      </c>
    </row>
    <row r="33" spans="1:9" x14ac:dyDescent="0.2">
      <c r="A33" s="227" t="s">
        <v>231</v>
      </c>
      <c r="B33" s="227"/>
      <c r="C33" s="227"/>
      <c r="D33" s="227"/>
      <c r="E33" s="227"/>
      <c r="F33" s="227"/>
      <c r="G33" s="77">
        <v>25</v>
      </c>
      <c r="H33" s="90">
        <v>0</v>
      </c>
      <c r="I33" s="90">
        <v>0</v>
      </c>
    </row>
    <row r="34" spans="1:9" x14ac:dyDescent="0.2">
      <c r="A34" s="227" t="s">
        <v>232</v>
      </c>
      <c r="B34" s="227"/>
      <c r="C34" s="227"/>
      <c r="D34" s="227"/>
      <c r="E34" s="227"/>
      <c r="F34" s="227"/>
      <c r="G34" s="77">
        <v>26</v>
      </c>
      <c r="H34" s="90">
        <v>0</v>
      </c>
      <c r="I34" s="90">
        <v>0</v>
      </c>
    </row>
    <row r="35" spans="1:9" ht="28.9" customHeight="1" x14ac:dyDescent="0.2">
      <c r="A35" s="244" t="s">
        <v>428</v>
      </c>
      <c r="B35" s="244"/>
      <c r="C35" s="244"/>
      <c r="D35" s="244"/>
      <c r="E35" s="244"/>
      <c r="F35" s="244"/>
      <c r="G35" s="79">
        <v>27</v>
      </c>
      <c r="H35" s="89">
        <f>SUM(H30:H34)</f>
        <v>0</v>
      </c>
      <c r="I35" s="89">
        <f>SUM(I30:I34)</f>
        <v>0</v>
      </c>
    </row>
    <row r="36" spans="1:9" ht="26.45" customHeight="1" x14ac:dyDescent="0.2">
      <c r="A36" s="238" t="s">
        <v>398</v>
      </c>
      <c r="B36" s="238"/>
      <c r="C36" s="238"/>
      <c r="D36" s="238"/>
      <c r="E36" s="238"/>
      <c r="F36" s="238"/>
      <c r="G36" s="79">
        <v>28</v>
      </c>
      <c r="H36" s="89">
        <f>H29+H35</f>
        <v>0</v>
      </c>
      <c r="I36" s="89">
        <f>I29+I35</f>
        <v>0</v>
      </c>
    </row>
    <row r="37" spans="1:9" x14ac:dyDescent="0.2">
      <c r="A37" s="254" t="s">
        <v>202</v>
      </c>
      <c r="B37" s="256"/>
      <c r="C37" s="256"/>
      <c r="D37" s="256"/>
      <c r="E37" s="256"/>
      <c r="F37" s="256"/>
      <c r="G37" s="256">
        <v>0</v>
      </c>
      <c r="H37" s="256"/>
      <c r="I37" s="256"/>
    </row>
    <row r="38" spans="1:9" x14ac:dyDescent="0.2">
      <c r="A38" s="203" t="s">
        <v>233</v>
      </c>
      <c r="B38" s="203"/>
      <c r="C38" s="203"/>
      <c r="D38" s="203"/>
      <c r="E38" s="203"/>
      <c r="F38" s="203"/>
      <c r="G38" s="77">
        <v>29</v>
      </c>
      <c r="H38" s="90">
        <v>0</v>
      </c>
      <c r="I38" s="90">
        <v>0</v>
      </c>
    </row>
    <row r="39" spans="1:9" ht="21.6" customHeight="1" x14ac:dyDescent="0.2">
      <c r="A39" s="203" t="s">
        <v>234</v>
      </c>
      <c r="B39" s="203"/>
      <c r="C39" s="203"/>
      <c r="D39" s="203"/>
      <c r="E39" s="203"/>
      <c r="F39" s="203"/>
      <c r="G39" s="77">
        <v>30</v>
      </c>
      <c r="H39" s="90">
        <v>0</v>
      </c>
      <c r="I39" s="90">
        <v>0</v>
      </c>
    </row>
    <row r="40" spans="1:9" x14ac:dyDescent="0.2">
      <c r="A40" s="203" t="s">
        <v>235</v>
      </c>
      <c r="B40" s="203"/>
      <c r="C40" s="203"/>
      <c r="D40" s="203"/>
      <c r="E40" s="203"/>
      <c r="F40" s="203"/>
      <c r="G40" s="77">
        <v>31</v>
      </c>
      <c r="H40" s="90">
        <v>0</v>
      </c>
      <c r="I40" s="90">
        <v>0</v>
      </c>
    </row>
    <row r="41" spans="1:9" x14ac:dyDescent="0.2">
      <c r="A41" s="203" t="s">
        <v>236</v>
      </c>
      <c r="B41" s="203"/>
      <c r="C41" s="203"/>
      <c r="D41" s="203"/>
      <c r="E41" s="203"/>
      <c r="F41" s="203"/>
      <c r="G41" s="77">
        <v>32</v>
      </c>
      <c r="H41" s="90">
        <v>0</v>
      </c>
      <c r="I41" s="90">
        <v>0</v>
      </c>
    </row>
    <row r="42" spans="1:9" ht="26.45" customHeight="1" x14ac:dyDescent="0.2">
      <c r="A42" s="244" t="s">
        <v>429</v>
      </c>
      <c r="B42" s="244"/>
      <c r="C42" s="244"/>
      <c r="D42" s="244"/>
      <c r="E42" s="244"/>
      <c r="F42" s="244"/>
      <c r="G42" s="79">
        <v>33</v>
      </c>
      <c r="H42" s="89">
        <f>H41+H40+H39+H38</f>
        <v>0</v>
      </c>
      <c r="I42" s="89">
        <f>I41+I40+I39+I38</f>
        <v>0</v>
      </c>
    </row>
    <row r="43" spans="1:9" ht="22.9" customHeight="1" x14ac:dyDescent="0.2">
      <c r="A43" s="203" t="s">
        <v>237</v>
      </c>
      <c r="B43" s="203"/>
      <c r="C43" s="203"/>
      <c r="D43" s="203"/>
      <c r="E43" s="203"/>
      <c r="F43" s="203"/>
      <c r="G43" s="77">
        <v>34</v>
      </c>
      <c r="H43" s="90">
        <v>0</v>
      </c>
      <c r="I43" s="90">
        <v>0</v>
      </c>
    </row>
    <row r="44" spans="1:9" x14ac:dyDescent="0.2">
      <c r="A44" s="203" t="s">
        <v>238</v>
      </c>
      <c r="B44" s="203"/>
      <c r="C44" s="203"/>
      <c r="D44" s="203"/>
      <c r="E44" s="203"/>
      <c r="F44" s="203"/>
      <c r="G44" s="77">
        <v>35</v>
      </c>
      <c r="H44" s="90">
        <v>0</v>
      </c>
      <c r="I44" s="90">
        <v>0</v>
      </c>
    </row>
    <row r="45" spans="1:9" x14ac:dyDescent="0.2">
      <c r="A45" s="203" t="s">
        <v>239</v>
      </c>
      <c r="B45" s="203"/>
      <c r="C45" s="203"/>
      <c r="D45" s="203"/>
      <c r="E45" s="203"/>
      <c r="F45" s="203"/>
      <c r="G45" s="77">
        <v>36</v>
      </c>
      <c r="H45" s="90">
        <v>0</v>
      </c>
      <c r="I45" s="90">
        <v>0</v>
      </c>
    </row>
    <row r="46" spans="1:9" ht="25.15" customHeight="1" x14ac:dyDescent="0.2">
      <c r="A46" s="203" t="s">
        <v>240</v>
      </c>
      <c r="B46" s="203"/>
      <c r="C46" s="203"/>
      <c r="D46" s="203"/>
      <c r="E46" s="203"/>
      <c r="F46" s="203"/>
      <c r="G46" s="77">
        <v>37</v>
      </c>
      <c r="H46" s="90">
        <v>0</v>
      </c>
      <c r="I46" s="90">
        <v>0</v>
      </c>
    </row>
    <row r="47" spans="1:9" x14ac:dyDescent="0.2">
      <c r="A47" s="203" t="s">
        <v>241</v>
      </c>
      <c r="B47" s="203"/>
      <c r="C47" s="203"/>
      <c r="D47" s="203"/>
      <c r="E47" s="203"/>
      <c r="F47" s="203"/>
      <c r="G47" s="77">
        <v>38</v>
      </c>
      <c r="H47" s="90">
        <v>0</v>
      </c>
      <c r="I47" s="90">
        <v>0</v>
      </c>
    </row>
    <row r="48" spans="1:9" ht="25.15" customHeight="1" x14ac:dyDescent="0.2">
      <c r="A48" s="244" t="s">
        <v>430</v>
      </c>
      <c r="B48" s="244"/>
      <c r="C48" s="244"/>
      <c r="D48" s="244"/>
      <c r="E48" s="244"/>
      <c r="F48" s="244"/>
      <c r="G48" s="79">
        <v>39</v>
      </c>
      <c r="H48" s="89">
        <f>H47+H46+H45+H44+H43</f>
        <v>0</v>
      </c>
      <c r="I48" s="89">
        <f>I47+I46+I45+I44+I43</f>
        <v>0</v>
      </c>
    </row>
    <row r="49" spans="1:9" ht="28.15" customHeight="1" x14ac:dyDescent="0.2">
      <c r="A49" s="238" t="s">
        <v>440</v>
      </c>
      <c r="B49" s="238"/>
      <c r="C49" s="238"/>
      <c r="D49" s="238"/>
      <c r="E49" s="238"/>
      <c r="F49" s="238"/>
      <c r="G49" s="79">
        <v>40</v>
      </c>
      <c r="H49" s="89">
        <f>H48+H42</f>
        <v>0</v>
      </c>
      <c r="I49" s="89">
        <f>I48+I42</f>
        <v>0</v>
      </c>
    </row>
    <row r="50" spans="1:9" x14ac:dyDescent="0.2">
      <c r="A50" s="227" t="s">
        <v>242</v>
      </c>
      <c r="B50" s="227"/>
      <c r="C50" s="227"/>
      <c r="D50" s="227"/>
      <c r="E50" s="227"/>
      <c r="F50" s="227"/>
      <c r="G50" s="77">
        <v>41</v>
      </c>
      <c r="H50" s="90">
        <v>0</v>
      </c>
      <c r="I50" s="90">
        <v>0</v>
      </c>
    </row>
    <row r="51" spans="1:9" ht="24.6" customHeight="1" x14ac:dyDescent="0.2">
      <c r="A51" s="238" t="s">
        <v>399</v>
      </c>
      <c r="B51" s="238"/>
      <c r="C51" s="238"/>
      <c r="D51" s="238"/>
      <c r="E51" s="238"/>
      <c r="F51" s="238"/>
      <c r="G51" s="79">
        <v>42</v>
      </c>
      <c r="H51" s="89">
        <f>H21+H36+H49+H50</f>
        <v>0</v>
      </c>
      <c r="I51" s="89">
        <f>I21+I36+I49+I50</f>
        <v>0</v>
      </c>
    </row>
    <row r="52" spans="1:9" x14ac:dyDescent="0.2">
      <c r="A52" s="255" t="s">
        <v>216</v>
      </c>
      <c r="B52" s="255"/>
      <c r="C52" s="255"/>
      <c r="D52" s="255"/>
      <c r="E52" s="255"/>
      <c r="F52" s="255"/>
      <c r="G52" s="77">
        <v>43</v>
      </c>
      <c r="H52" s="90">
        <v>0</v>
      </c>
      <c r="I52" s="90">
        <v>0</v>
      </c>
    </row>
    <row r="53" spans="1:9" ht="28.9" customHeight="1" x14ac:dyDescent="0.2">
      <c r="A53" s="255" t="s">
        <v>400</v>
      </c>
      <c r="B53" s="255"/>
      <c r="C53" s="255"/>
      <c r="D53" s="255"/>
      <c r="E53" s="255"/>
      <c r="F53" s="255"/>
      <c r="G53" s="77">
        <v>44</v>
      </c>
      <c r="H53" s="95">
        <f>H52+H51</f>
        <v>0</v>
      </c>
      <c r="I53" s="95">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oddHeader>&amp;L&amp;"Calibri"&amp;10&amp;KFF0000 This document / e-mail is for INTERNAL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abSelected="1" view="pageBreakPreview" topLeftCell="G21" zoomScaleNormal="100" zoomScaleSheetLayoutView="100" workbookViewId="0">
      <selection activeCell="N38" sqref="N38:U38"/>
    </sheetView>
  </sheetViews>
  <sheetFormatPr defaultRowHeight="12.75" x14ac:dyDescent="0.2"/>
  <cols>
    <col min="1" max="4" width="9.140625" style="2"/>
    <col min="5" max="5" width="10.140625" style="2" bestFit="1" customWidth="1"/>
    <col min="6" max="6" width="9.140625" style="2"/>
    <col min="7" max="7" width="10.57031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58" t="s">
        <v>243</v>
      </c>
      <c r="B1" s="259"/>
      <c r="C1" s="259"/>
      <c r="D1" s="259"/>
      <c r="E1" s="259"/>
      <c r="F1" s="259"/>
      <c r="G1" s="259"/>
      <c r="H1" s="259"/>
      <c r="I1" s="259"/>
      <c r="J1" s="259"/>
      <c r="K1" s="35"/>
    </row>
    <row r="2" spans="1:25" ht="15.75" x14ac:dyDescent="0.2">
      <c r="A2" s="3"/>
      <c r="B2" s="4"/>
      <c r="C2" s="260" t="s">
        <v>244</v>
      </c>
      <c r="D2" s="260"/>
      <c r="E2" s="5">
        <v>45292</v>
      </c>
      <c r="F2" s="6" t="s">
        <v>0</v>
      </c>
      <c r="G2" s="5">
        <v>45657</v>
      </c>
      <c r="H2" s="36"/>
      <c r="I2" s="36"/>
      <c r="J2" s="36"/>
      <c r="K2" s="35"/>
      <c r="X2" s="37" t="s">
        <v>444</v>
      </c>
    </row>
    <row r="3" spans="1:25" ht="13.5" customHeight="1" thickBot="1" x14ac:dyDescent="0.25">
      <c r="A3" s="263" t="s">
        <v>245</v>
      </c>
      <c r="B3" s="264"/>
      <c r="C3" s="264"/>
      <c r="D3" s="264"/>
      <c r="E3" s="264"/>
      <c r="F3" s="264"/>
      <c r="G3" s="267" t="s">
        <v>3</v>
      </c>
      <c r="H3" s="269" t="s">
        <v>246</v>
      </c>
      <c r="I3" s="269"/>
      <c r="J3" s="269"/>
      <c r="K3" s="269"/>
      <c r="L3" s="269"/>
      <c r="M3" s="269"/>
      <c r="N3" s="269"/>
      <c r="O3" s="269"/>
      <c r="P3" s="269"/>
      <c r="Q3" s="269"/>
      <c r="R3" s="269"/>
      <c r="S3" s="269"/>
      <c r="T3" s="269"/>
      <c r="U3" s="269"/>
      <c r="V3" s="269"/>
      <c r="W3" s="269"/>
      <c r="X3" s="269" t="s">
        <v>404</v>
      </c>
      <c r="Y3" s="271" t="s">
        <v>247</v>
      </c>
    </row>
    <row r="4" spans="1:25" ht="90.75" thickBot="1" x14ac:dyDescent="0.25">
      <c r="A4" s="265"/>
      <c r="B4" s="266"/>
      <c r="C4" s="266"/>
      <c r="D4" s="266"/>
      <c r="E4" s="266"/>
      <c r="F4" s="266"/>
      <c r="G4" s="268"/>
      <c r="H4" s="38" t="s">
        <v>248</v>
      </c>
      <c r="I4" s="38" t="s">
        <v>249</v>
      </c>
      <c r="J4" s="38" t="s">
        <v>250</v>
      </c>
      <c r="K4" s="38" t="s">
        <v>251</v>
      </c>
      <c r="L4" s="38" t="s">
        <v>252</v>
      </c>
      <c r="M4" s="38" t="s">
        <v>253</v>
      </c>
      <c r="N4" s="38" t="s">
        <v>254</v>
      </c>
      <c r="O4" s="38" t="s">
        <v>255</v>
      </c>
      <c r="P4" s="96" t="s">
        <v>401</v>
      </c>
      <c r="Q4" s="38" t="s">
        <v>256</v>
      </c>
      <c r="R4" s="38" t="s">
        <v>257</v>
      </c>
      <c r="S4" s="96" t="s">
        <v>402</v>
      </c>
      <c r="T4" s="96" t="s">
        <v>403</v>
      </c>
      <c r="U4" s="38" t="s">
        <v>258</v>
      </c>
      <c r="V4" s="38" t="s">
        <v>259</v>
      </c>
      <c r="W4" s="38" t="s">
        <v>260</v>
      </c>
      <c r="X4" s="270"/>
      <c r="Y4" s="272"/>
    </row>
    <row r="5" spans="1:25" ht="22.5" x14ac:dyDescent="0.2">
      <c r="A5" s="273">
        <v>1</v>
      </c>
      <c r="B5" s="274"/>
      <c r="C5" s="274"/>
      <c r="D5" s="274"/>
      <c r="E5" s="274"/>
      <c r="F5" s="274"/>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75" t="s">
        <v>261</v>
      </c>
      <c r="B6" s="275"/>
      <c r="C6" s="275"/>
      <c r="D6" s="275"/>
      <c r="E6" s="275"/>
      <c r="F6" s="275"/>
      <c r="G6" s="275"/>
      <c r="H6" s="275"/>
      <c r="I6" s="275"/>
      <c r="J6" s="275"/>
      <c r="K6" s="275"/>
      <c r="L6" s="275"/>
      <c r="M6" s="275"/>
      <c r="N6" s="276"/>
      <c r="O6" s="276"/>
      <c r="P6" s="276"/>
      <c r="Q6" s="276"/>
      <c r="R6" s="276"/>
      <c r="S6" s="276"/>
      <c r="T6" s="276"/>
      <c r="U6" s="276"/>
      <c r="V6" s="276"/>
      <c r="W6" s="276"/>
      <c r="X6" s="276"/>
      <c r="Y6" s="277"/>
    </row>
    <row r="7" spans="1:25" x14ac:dyDescent="0.2">
      <c r="A7" s="278" t="s">
        <v>293</v>
      </c>
      <c r="B7" s="278"/>
      <c r="C7" s="278"/>
      <c r="D7" s="278"/>
      <c r="E7" s="278"/>
      <c r="F7" s="278"/>
      <c r="G7" s="8">
        <v>1</v>
      </c>
      <c r="H7" s="42">
        <v>13033805</v>
      </c>
      <c r="I7" s="42">
        <v>19783705</v>
      </c>
      <c r="J7" s="42">
        <v>1762958</v>
      </c>
      <c r="K7" s="42">
        <v>0</v>
      </c>
      <c r="L7" s="42">
        <v>0</v>
      </c>
      <c r="M7" s="42">
        <v>0</v>
      </c>
      <c r="N7" s="42">
        <v>-22916139</v>
      </c>
      <c r="O7" s="42">
        <v>0</v>
      </c>
      <c r="P7" s="42">
        <v>0</v>
      </c>
      <c r="Q7" s="42">
        <v>0</v>
      </c>
      <c r="R7" s="42">
        <v>0</v>
      </c>
      <c r="S7" s="42">
        <v>0</v>
      </c>
      <c r="T7" s="42">
        <v>2026875</v>
      </c>
      <c r="U7" s="42">
        <v>16840931</v>
      </c>
      <c r="V7" s="42">
        <v>0</v>
      </c>
      <c r="W7" s="43">
        <f>H7+I7+J7+K7-L7+M7+N7+O7+P7+Q7+R7+U7+V7+S7+T7</f>
        <v>30532135</v>
      </c>
      <c r="X7" s="42">
        <v>26871664</v>
      </c>
      <c r="Y7" s="43">
        <f>W7+X7</f>
        <v>57403799</v>
      </c>
    </row>
    <row r="8" spans="1:25" x14ac:dyDescent="0.2">
      <c r="A8" s="261" t="s">
        <v>262</v>
      </c>
      <c r="B8" s="261"/>
      <c r="C8" s="261"/>
      <c r="D8" s="261"/>
      <c r="E8" s="261"/>
      <c r="F8" s="261"/>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W8+X8</f>
        <v>0</v>
      </c>
    </row>
    <row r="9" spans="1:25" x14ac:dyDescent="0.2">
      <c r="A9" s="261" t="s">
        <v>263</v>
      </c>
      <c r="B9" s="261"/>
      <c r="C9" s="261"/>
      <c r="D9" s="261"/>
      <c r="E9" s="261"/>
      <c r="F9" s="261"/>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W9+X9</f>
        <v>0</v>
      </c>
    </row>
    <row r="10" spans="1:25" ht="22.5" customHeight="1" x14ac:dyDescent="0.2">
      <c r="A10" s="262" t="s">
        <v>294</v>
      </c>
      <c r="B10" s="262"/>
      <c r="C10" s="262"/>
      <c r="D10" s="262"/>
      <c r="E10" s="262"/>
      <c r="F10" s="262"/>
      <c r="G10" s="9">
        <v>4</v>
      </c>
      <c r="H10" s="44">
        <f>H7+H8+H9</f>
        <v>13033805</v>
      </c>
      <c r="I10" s="44">
        <f t="shared" ref="I10:Y10" si="1">I7+I8+I9</f>
        <v>19783705</v>
      </c>
      <c r="J10" s="44">
        <f t="shared" si="1"/>
        <v>1762958</v>
      </c>
      <c r="K10" s="44">
        <f t="shared" si="1"/>
        <v>0</v>
      </c>
      <c r="L10" s="44">
        <f t="shared" si="1"/>
        <v>0</v>
      </c>
      <c r="M10" s="44">
        <f t="shared" si="1"/>
        <v>0</v>
      </c>
      <c r="N10" s="44">
        <f t="shared" si="1"/>
        <v>-22916139</v>
      </c>
      <c r="O10" s="44">
        <f t="shared" si="1"/>
        <v>0</v>
      </c>
      <c r="P10" s="44">
        <f t="shared" si="1"/>
        <v>0</v>
      </c>
      <c r="Q10" s="44">
        <f t="shared" si="1"/>
        <v>0</v>
      </c>
      <c r="R10" s="44">
        <f t="shared" si="1"/>
        <v>0</v>
      </c>
      <c r="S10" s="44">
        <f t="shared" si="1"/>
        <v>0</v>
      </c>
      <c r="T10" s="44">
        <f t="shared" si="1"/>
        <v>2026875</v>
      </c>
      <c r="U10" s="44">
        <f t="shared" si="1"/>
        <v>16840931</v>
      </c>
      <c r="V10" s="44">
        <f t="shared" si="1"/>
        <v>0</v>
      </c>
      <c r="W10" s="44">
        <f t="shared" si="0"/>
        <v>30532135</v>
      </c>
      <c r="X10" s="44">
        <f t="shared" si="1"/>
        <v>26871664</v>
      </c>
      <c r="Y10" s="44">
        <f t="shared" si="1"/>
        <v>57403799</v>
      </c>
    </row>
    <row r="11" spans="1:25" x14ac:dyDescent="0.2">
      <c r="A11" s="261" t="s">
        <v>264</v>
      </c>
      <c r="B11" s="261"/>
      <c r="C11" s="261"/>
      <c r="D11" s="261"/>
      <c r="E11" s="261"/>
      <c r="F11" s="261"/>
      <c r="G11" s="8">
        <v>5</v>
      </c>
      <c r="H11" s="46">
        <v>0</v>
      </c>
      <c r="I11" s="46">
        <v>0</v>
      </c>
      <c r="J11" s="46">
        <v>0</v>
      </c>
      <c r="K11" s="46">
        <v>0</v>
      </c>
      <c r="L11" s="46">
        <v>0</v>
      </c>
      <c r="M11" s="46">
        <v>0</v>
      </c>
      <c r="N11" s="46">
        <v>0</v>
      </c>
      <c r="O11" s="46">
        <v>0</v>
      </c>
      <c r="P11" s="46">
        <v>0</v>
      </c>
      <c r="Q11" s="46">
        <v>0</v>
      </c>
      <c r="R11" s="46">
        <v>0</v>
      </c>
      <c r="S11" s="42">
        <v>0</v>
      </c>
      <c r="T11" s="42">
        <v>0</v>
      </c>
      <c r="U11" s="46">
        <v>0</v>
      </c>
      <c r="V11" s="42">
        <v>3761586</v>
      </c>
      <c r="W11" s="43">
        <f t="shared" si="0"/>
        <v>3761586</v>
      </c>
      <c r="X11" s="42">
        <v>1202879</v>
      </c>
      <c r="Y11" s="43">
        <f t="shared" ref="Y11:Y29" si="2">W11+X11</f>
        <v>4964465</v>
      </c>
    </row>
    <row r="12" spans="1:25" x14ac:dyDescent="0.2">
      <c r="A12" s="261" t="s">
        <v>265</v>
      </c>
      <c r="B12" s="261"/>
      <c r="C12" s="261"/>
      <c r="D12" s="261"/>
      <c r="E12" s="261"/>
      <c r="F12" s="261"/>
      <c r="G12" s="8">
        <v>6</v>
      </c>
      <c r="H12" s="46">
        <v>0</v>
      </c>
      <c r="I12" s="46">
        <v>0</v>
      </c>
      <c r="J12" s="46">
        <v>0</v>
      </c>
      <c r="K12" s="46">
        <v>0</v>
      </c>
      <c r="L12" s="46">
        <v>0</v>
      </c>
      <c r="M12" s="46">
        <v>0</v>
      </c>
      <c r="N12" s="42">
        <v>0</v>
      </c>
      <c r="O12" s="46">
        <v>0</v>
      </c>
      <c r="P12" s="46">
        <v>0</v>
      </c>
      <c r="Q12" s="46">
        <v>0</v>
      </c>
      <c r="R12" s="46">
        <v>0</v>
      </c>
      <c r="S12" s="42">
        <v>0</v>
      </c>
      <c r="T12" s="42">
        <v>-3548610</v>
      </c>
      <c r="U12" s="46">
        <v>0</v>
      </c>
      <c r="V12" s="46">
        <v>0</v>
      </c>
      <c r="W12" s="43">
        <f t="shared" si="0"/>
        <v>-3548610</v>
      </c>
      <c r="X12" s="42">
        <v>0</v>
      </c>
      <c r="Y12" s="43">
        <f t="shared" si="2"/>
        <v>-3548610</v>
      </c>
    </row>
    <row r="13" spans="1:25" ht="26.25" customHeight="1" x14ac:dyDescent="0.2">
      <c r="A13" s="261" t="s">
        <v>266</v>
      </c>
      <c r="B13" s="261"/>
      <c r="C13" s="261"/>
      <c r="D13" s="261"/>
      <c r="E13" s="261"/>
      <c r="F13" s="261"/>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2"/>
        <v>0</v>
      </c>
    </row>
    <row r="14" spans="1:25" ht="40.5" customHeight="1" x14ac:dyDescent="0.2">
      <c r="A14" s="261" t="s">
        <v>408</v>
      </c>
      <c r="B14" s="261"/>
      <c r="C14" s="261"/>
      <c r="D14" s="261"/>
      <c r="E14" s="261"/>
      <c r="F14" s="261"/>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2"/>
        <v>0</v>
      </c>
    </row>
    <row r="15" spans="1:25" x14ac:dyDescent="0.2">
      <c r="A15" s="261" t="s">
        <v>267</v>
      </c>
      <c r="B15" s="261"/>
      <c r="C15" s="261"/>
      <c r="D15" s="261"/>
      <c r="E15" s="261"/>
      <c r="F15" s="261"/>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2"/>
        <v>0</v>
      </c>
    </row>
    <row r="16" spans="1:25" ht="28.5" customHeight="1" x14ac:dyDescent="0.2">
      <c r="A16" s="261" t="s">
        <v>268</v>
      </c>
      <c r="B16" s="261"/>
      <c r="C16" s="261"/>
      <c r="D16" s="261"/>
      <c r="E16" s="261"/>
      <c r="F16" s="261"/>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2"/>
        <v>0</v>
      </c>
    </row>
    <row r="17" spans="1:25" ht="23.25" customHeight="1" x14ac:dyDescent="0.2">
      <c r="A17" s="261" t="s">
        <v>269</v>
      </c>
      <c r="B17" s="261"/>
      <c r="C17" s="261"/>
      <c r="D17" s="261"/>
      <c r="E17" s="261"/>
      <c r="F17" s="261"/>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2"/>
        <v>0</v>
      </c>
    </row>
    <row r="18" spans="1:25" x14ac:dyDescent="0.2">
      <c r="A18" s="261" t="s">
        <v>270</v>
      </c>
      <c r="B18" s="261"/>
      <c r="C18" s="261"/>
      <c r="D18" s="261"/>
      <c r="E18" s="261"/>
      <c r="F18" s="261"/>
      <c r="G18" s="8">
        <v>12</v>
      </c>
      <c r="H18" s="46">
        <v>0</v>
      </c>
      <c r="I18" s="46">
        <v>0</v>
      </c>
      <c r="J18" s="46">
        <v>0</v>
      </c>
      <c r="K18" s="46">
        <v>0</v>
      </c>
      <c r="L18" s="46">
        <v>0</v>
      </c>
      <c r="M18" s="46">
        <v>0</v>
      </c>
      <c r="N18" s="42">
        <v>-238994</v>
      </c>
      <c r="O18" s="42">
        <v>0</v>
      </c>
      <c r="P18" s="42">
        <v>0</v>
      </c>
      <c r="Q18" s="42">
        <v>0</v>
      </c>
      <c r="R18" s="42">
        <v>0</v>
      </c>
      <c r="S18" s="42">
        <v>0</v>
      </c>
      <c r="T18" s="42">
        <v>0</v>
      </c>
      <c r="U18" s="42">
        <v>0</v>
      </c>
      <c r="V18" s="42">
        <v>0</v>
      </c>
      <c r="W18" s="43">
        <f t="shared" si="0"/>
        <v>-238994</v>
      </c>
      <c r="X18" s="42">
        <v>0</v>
      </c>
      <c r="Y18" s="43">
        <f t="shared" si="2"/>
        <v>-238994</v>
      </c>
    </row>
    <row r="19" spans="1:25" x14ac:dyDescent="0.2">
      <c r="A19" s="261" t="s">
        <v>271</v>
      </c>
      <c r="B19" s="261"/>
      <c r="C19" s="261"/>
      <c r="D19" s="261"/>
      <c r="E19" s="261"/>
      <c r="F19" s="261"/>
      <c r="G19" s="8">
        <v>13</v>
      </c>
      <c r="H19" s="42">
        <v>0</v>
      </c>
      <c r="I19" s="42">
        <v>0</v>
      </c>
      <c r="J19" s="42">
        <v>0</v>
      </c>
      <c r="K19" s="42">
        <v>0</v>
      </c>
      <c r="L19" s="42">
        <v>0</v>
      </c>
      <c r="M19" s="42">
        <v>0</v>
      </c>
      <c r="N19" s="42">
        <v>-130868</v>
      </c>
      <c r="O19" s="42">
        <v>0</v>
      </c>
      <c r="P19" s="42">
        <v>0</v>
      </c>
      <c r="Q19" s="42">
        <v>0</v>
      </c>
      <c r="R19" s="42">
        <v>0</v>
      </c>
      <c r="S19" s="42">
        <v>0</v>
      </c>
      <c r="T19" s="42">
        <v>0</v>
      </c>
      <c r="U19" s="42">
        <v>0</v>
      </c>
      <c r="V19" s="42">
        <v>0</v>
      </c>
      <c r="W19" s="43">
        <f t="shared" si="0"/>
        <v>-130868</v>
      </c>
      <c r="X19" s="42">
        <v>1029752</v>
      </c>
      <c r="Y19" s="43">
        <f t="shared" si="2"/>
        <v>898884</v>
      </c>
    </row>
    <row r="20" spans="1:25" x14ac:dyDescent="0.2">
      <c r="A20" s="261" t="s">
        <v>272</v>
      </c>
      <c r="B20" s="261"/>
      <c r="C20" s="261"/>
      <c r="D20" s="261"/>
      <c r="E20" s="261"/>
      <c r="F20" s="261"/>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2"/>
        <v>0</v>
      </c>
    </row>
    <row r="21" spans="1:25" ht="30.75" customHeight="1" x14ac:dyDescent="0.2">
      <c r="A21" s="261" t="s">
        <v>409</v>
      </c>
      <c r="B21" s="261"/>
      <c r="C21" s="261"/>
      <c r="D21" s="261"/>
      <c r="E21" s="261"/>
      <c r="F21" s="261"/>
      <c r="G21" s="8">
        <v>15</v>
      </c>
      <c r="H21" s="42">
        <v>-5</v>
      </c>
      <c r="I21" s="42">
        <v>5</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2"/>
        <v>0</v>
      </c>
    </row>
    <row r="22" spans="1:25" ht="28.5" customHeight="1" x14ac:dyDescent="0.2">
      <c r="A22" s="261" t="s">
        <v>410</v>
      </c>
      <c r="B22" s="261"/>
      <c r="C22" s="261"/>
      <c r="D22" s="261"/>
      <c r="E22" s="261"/>
      <c r="F22" s="261"/>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2"/>
        <v>0</v>
      </c>
    </row>
    <row r="23" spans="1:25" ht="26.25" customHeight="1" x14ac:dyDescent="0.2">
      <c r="A23" s="261" t="s">
        <v>411</v>
      </c>
      <c r="B23" s="261"/>
      <c r="C23" s="261"/>
      <c r="D23" s="261"/>
      <c r="E23" s="261"/>
      <c r="F23" s="261"/>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2"/>
        <v>0</v>
      </c>
    </row>
    <row r="24" spans="1:25" x14ac:dyDescent="0.2">
      <c r="A24" s="261" t="s">
        <v>273</v>
      </c>
      <c r="B24" s="261"/>
      <c r="C24" s="261"/>
      <c r="D24" s="261"/>
      <c r="E24" s="261"/>
      <c r="F24" s="261"/>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2"/>
        <v>0</v>
      </c>
    </row>
    <row r="25" spans="1:25" x14ac:dyDescent="0.2">
      <c r="A25" s="261" t="s">
        <v>412</v>
      </c>
      <c r="B25" s="261"/>
      <c r="C25" s="261"/>
      <c r="D25" s="261"/>
      <c r="E25" s="261"/>
      <c r="F25" s="261"/>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W25+X25</f>
        <v>0</v>
      </c>
    </row>
    <row r="26" spans="1:25" x14ac:dyDescent="0.2">
      <c r="A26" s="261" t="s">
        <v>414</v>
      </c>
      <c r="B26" s="261"/>
      <c r="C26" s="261"/>
      <c r="D26" s="261"/>
      <c r="E26" s="261"/>
      <c r="F26" s="261"/>
      <c r="G26" s="8">
        <v>20</v>
      </c>
      <c r="H26" s="42">
        <v>0</v>
      </c>
      <c r="I26" s="42">
        <v>0</v>
      </c>
      <c r="J26" s="42">
        <v>0</v>
      </c>
      <c r="K26" s="42">
        <v>0</v>
      </c>
      <c r="L26" s="42">
        <v>0</v>
      </c>
      <c r="M26" s="42">
        <v>0</v>
      </c>
      <c r="N26" s="42">
        <v>0</v>
      </c>
      <c r="O26" s="42">
        <v>0</v>
      </c>
      <c r="P26" s="42">
        <v>0</v>
      </c>
      <c r="Q26" s="42">
        <v>0</v>
      </c>
      <c r="R26" s="42">
        <v>0</v>
      </c>
      <c r="S26" s="42">
        <v>0</v>
      </c>
      <c r="T26" s="42">
        <v>0</v>
      </c>
      <c r="U26" s="42">
        <v>-1374845</v>
      </c>
      <c r="V26" s="42">
        <v>0</v>
      </c>
      <c r="W26" s="43">
        <f t="shared" si="0"/>
        <v>-1374845</v>
      </c>
      <c r="X26" s="42">
        <v>0</v>
      </c>
      <c r="Y26" s="43">
        <f t="shared" si="2"/>
        <v>-1374845</v>
      </c>
    </row>
    <row r="27" spans="1:25" x14ac:dyDescent="0.2">
      <c r="A27" s="261" t="s">
        <v>413</v>
      </c>
      <c r="B27" s="261"/>
      <c r="C27" s="261"/>
      <c r="D27" s="261"/>
      <c r="E27" s="261"/>
      <c r="F27" s="261"/>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2"/>
        <v>0</v>
      </c>
    </row>
    <row r="28" spans="1:25" x14ac:dyDescent="0.2">
      <c r="A28" s="261" t="s">
        <v>415</v>
      </c>
      <c r="B28" s="261"/>
      <c r="C28" s="261"/>
      <c r="D28" s="261"/>
      <c r="E28" s="261"/>
      <c r="F28" s="261"/>
      <c r="G28" s="8">
        <v>22</v>
      </c>
      <c r="H28" s="42">
        <v>0</v>
      </c>
      <c r="I28" s="42">
        <v>0</v>
      </c>
      <c r="J28" s="42">
        <v>233877</v>
      </c>
      <c r="K28" s="42">
        <v>0</v>
      </c>
      <c r="L28" s="42">
        <v>0</v>
      </c>
      <c r="M28" s="42">
        <v>0</v>
      </c>
      <c r="N28" s="42">
        <v>0</v>
      </c>
      <c r="O28" s="42">
        <v>0</v>
      </c>
      <c r="P28" s="42">
        <v>0</v>
      </c>
      <c r="Q28" s="42">
        <v>0</v>
      </c>
      <c r="R28" s="42">
        <v>0</v>
      </c>
      <c r="S28" s="42">
        <v>0</v>
      </c>
      <c r="T28" s="42">
        <v>0</v>
      </c>
      <c r="U28" s="42">
        <v>-233877</v>
      </c>
      <c r="V28" s="42">
        <v>0</v>
      </c>
      <c r="W28" s="43">
        <f t="shared" si="0"/>
        <v>0</v>
      </c>
      <c r="X28" s="42">
        <v>0</v>
      </c>
      <c r="Y28" s="43">
        <f t="shared" si="2"/>
        <v>0</v>
      </c>
    </row>
    <row r="29" spans="1:25" x14ac:dyDescent="0.2">
      <c r="A29" s="261" t="s">
        <v>416</v>
      </c>
      <c r="B29" s="261"/>
      <c r="C29" s="261"/>
      <c r="D29" s="261"/>
      <c r="E29" s="261"/>
      <c r="F29" s="261"/>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2"/>
        <v>0</v>
      </c>
    </row>
    <row r="30" spans="1:25" ht="27.75" customHeight="1" x14ac:dyDescent="0.2">
      <c r="A30" s="279" t="s">
        <v>417</v>
      </c>
      <c r="B30" s="279"/>
      <c r="C30" s="279"/>
      <c r="D30" s="279"/>
      <c r="E30" s="279"/>
      <c r="F30" s="279"/>
      <c r="G30" s="10">
        <v>24</v>
      </c>
      <c r="H30" s="45">
        <f>SUM(H10:H29)</f>
        <v>13033800</v>
      </c>
      <c r="I30" s="45">
        <f t="shared" ref="I30:Y30" si="3">SUM(I10:I29)</f>
        <v>19783710</v>
      </c>
      <c r="J30" s="45">
        <f t="shared" si="3"/>
        <v>1996835</v>
      </c>
      <c r="K30" s="45">
        <f t="shared" si="3"/>
        <v>0</v>
      </c>
      <c r="L30" s="45">
        <f t="shared" si="3"/>
        <v>0</v>
      </c>
      <c r="M30" s="45">
        <f t="shared" si="3"/>
        <v>0</v>
      </c>
      <c r="N30" s="45">
        <f t="shared" si="3"/>
        <v>-23286001</v>
      </c>
      <c r="O30" s="45">
        <f t="shared" si="3"/>
        <v>0</v>
      </c>
      <c r="P30" s="45">
        <f t="shared" si="3"/>
        <v>0</v>
      </c>
      <c r="Q30" s="45">
        <f t="shared" si="3"/>
        <v>0</v>
      </c>
      <c r="R30" s="45">
        <f t="shared" si="3"/>
        <v>0</v>
      </c>
      <c r="S30" s="45">
        <f t="shared" si="3"/>
        <v>0</v>
      </c>
      <c r="T30" s="45">
        <f t="shared" si="3"/>
        <v>-1521735</v>
      </c>
      <c r="U30" s="45">
        <f t="shared" si="3"/>
        <v>15232209</v>
      </c>
      <c r="V30" s="45">
        <f t="shared" si="3"/>
        <v>3761586</v>
      </c>
      <c r="W30" s="45">
        <f t="shared" si="3"/>
        <v>29000404</v>
      </c>
      <c r="X30" s="45">
        <f t="shared" si="3"/>
        <v>29104295</v>
      </c>
      <c r="Y30" s="45">
        <f t="shared" si="3"/>
        <v>58104699</v>
      </c>
    </row>
    <row r="31" spans="1:25" x14ac:dyDescent="0.2">
      <c r="A31" s="280" t="s">
        <v>274</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row>
    <row r="32" spans="1:25" ht="36.75" customHeight="1" x14ac:dyDescent="0.2">
      <c r="A32" s="282" t="s">
        <v>275</v>
      </c>
      <c r="B32" s="282"/>
      <c r="C32" s="282"/>
      <c r="D32" s="282"/>
      <c r="E32" s="282"/>
      <c r="F32" s="282"/>
      <c r="G32" s="9">
        <v>25</v>
      </c>
      <c r="H32" s="44">
        <f>SUM(H12:H20)</f>
        <v>0</v>
      </c>
      <c r="I32" s="44">
        <f t="shared" ref="I32:Y32" si="4">SUM(I12:I20)</f>
        <v>0</v>
      </c>
      <c r="J32" s="44">
        <f t="shared" si="4"/>
        <v>0</v>
      </c>
      <c r="K32" s="44">
        <f t="shared" si="4"/>
        <v>0</v>
      </c>
      <c r="L32" s="44">
        <f t="shared" si="4"/>
        <v>0</v>
      </c>
      <c r="M32" s="44">
        <f t="shared" si="4"/>
        <v>0</v>
      </c>
      <c r="N32" s="44">
        <f t="shared" si="4"/>
        <v>-369862</v>
      </c>
      <c r="O32" s="44">
        <f t="shared" si="4"/>
        <v>0</v>
      </c>
      <c r="P32" s="44">
        <f t="shared" si="4"/>
        <v>0</v>
      </c>
      <c r="Q32" s="44">
        <f t="shared" si="4"/>
        <v>0</v>
      </c>
      <c r="R32" s="44">
        <f t="shared" si="4"/>
        <v>0</v>
      </c>
      <c r="S32" s="44">
        <f t="shared" si="4"/>
        <v>0</v>
      </c>
      <c r="T32" s="44">
        <f t="shared" si="4"/>
        <v>-3548610</v>
      </c>
      <c r="U32" s="44">
        <f t="shared" si="4"/>
        <v>0</v>
      </c>
      <c r="V32" s="44">
        <f t="shared" si="4"/>
        <v>0</v>
      </c>
      <c r="W32" s="44">
        <f t="shared" si="4"/>
        <v>-3918472</v>
      </c>
      <c r="X32" s="44">
        <f t="shared" si="4"/>
        <v>1029752</v>
      </c>
      <c r="Y32" s="44">
        <f t="shared" si="4"/>
        <v>-2888720</v>
      </c>
    </row>
    <row r="33" spans="1:25" ht="31.5" customHeight="1" x14ac:dyDescent="0.2">
      <c r="A33" s="282" t="s">
        <v>418</v>
      </c>
      <c r="B33" s="282"/>
      <c r="C33" s="282"/>
      <c r="D33" s="282"/>
      <c r="E33" s="282"/>
      <c r="F33" s="282"/>
      <c r="G33" s="9">
        <v>26</v>
      </c>
      <c r="H33" s="44">
        <f>H11+H32</f>
        <v>0</v>
      </c>
      <c r="I33" s="44">
        <f t="shared" ref="I33:Y33" si="5">I11+I32</f>
        <v>0</v>
      </c>
      <c r="J33" s="44">
        <f t="shared" si="5"/>
        <v>0</v>
      </c>
      <c r="K33" s="44">
        <f t="shared" si="5"/>
        <v>0</v>
      </c>
      <c r="L33" s="44">
        <f t="shared" si="5"/>
        <v>0</v>
      </c>
      <c r="M33" s="44">
        <f t="shared" si="5"/>
        <v>0</v>
      </c>
      <c r="N33" s="44">
        <f t="shared" si="5"/>
        <v>-369862</v>
      </c>
      <c r="O33" s="44">
        <f t="shared" si="5"/>
        <v>0</v>
      </c>
      <c r="P33" s="44">
        <f t="shared" si="5"/>
        <v>0</v>
      </c>
      <c r="Q33" s="44">
        <f t="shared" si="5"/>
        <v>0</v>
      </c>
      <c r="R33" s="44">
        <f t="shared" si="5"/>
        <v>0</v>
      </c>
      <c r="S33" s="44">
        <f t="shared" si="5"/>
        <v>0</v>
      </c>
      <c r="T33" s="44">
        <f t="shared" si="5"/>
        <v>-3548610</v>
      </c>
      <c r="U33" s="44">
        <f t="shared" si="5"/>
        <v>0</v>
      </c>
      <c r="V33" s="44">
        <f t="shared" si="5"/>
        <v>3761586</v>
      </c>
      <c r="W33" s="44">
        <f t="shared" si="5"/>
        <v>-156886</v>
      </c>
      <c r="X33" s="44">
        <f t="shared" si="5"/>
        <v>2232631</v>
      </c>
      <c r="Y33" s="44">
        <f t="shared" si="5"/>
        <v>2075745</v>
      </c>
    </row>
    <row r="34" spans="1:25" ht="30.75" customHeight="1" x14ac:dyDescent="0.2">
      <c r="A34" s="283" t="s">
        <v>419</v>
      </c>
      <c r="B34" s="283"/>
      <c r="C34" s="283"/>
      <c r="D34" s="283"/>
      <c r="E34" s="283"/>
      <c r="F34" s="283"/>
      <c r="G34" s="10">
        <v>27</v>
      </c>
      <c r="H34" s="45">
        <f>SUM(H21:H29)</f>
        <v>-5</v>
      </c>
      <c r="I34" s="45">
        <f t="shared" ref="I34:Y34" si="6">SUM(I21:I29)</f>
        <v>5</v>
      </c>
      <c r="J34" s="45">
        <f t="shared" si="6"/>
        <v>233877</v>
      </c>
      <c r="K34" s="45">
        <f t="shared" si="6"/>
        <v>0</v>
      </c>
      <c r="L34" s="45">
        <f t="shared" si="6"/>
        <v>0</v>
      </c>
      <c r="M34" s="45">
        <f t="shared" si="6"/>
        <v>0</v>
      </c>
      <c r="N34" s="45">
        <f t="shared" si="6"/>
        <v>0</v>
      </c>
      <c r="O34" s="45">
        <f t="shared" si="6"/>
        <v>0</v>
      </c>
      <c r="P34" s="45">
        <f t="shared" si="6"/>
        <v>0</v>
      </c>
      <c r="Q34" s="45">
        <f t="shared" si="6"/>
        <v>0</v>
      </c>
      <c r="R34" s="45">
        <f t="shared" si="6"/>
        <v>0</v>
      </c>
      <c r="S34" s="45">
        <f t="shared" si="6"/>
        <v>0</v>
      </c>
      <c r="T34" s="45">
        <f t="shared" si="6"/>
        <v>0</v>
      </c>
      <c r="U34" s="45">
        <f t="shared" si="6"/>
        <v>-1608722</v>
      </c>
      <c r="V34" s="45">
        <f t="shared" si="6"/>
        <v>0</v>
      </c>
      <c r="W34" s="45">
        <f t="shared" si="6"/>
        <v>-1374845</v>
      </c>
      <c r="X34" s="45">
        <f t="shared" si="6"/>
        <v>0</v>
      </c>
      <c r="Y34" s="45">
        <f t="shared" si="6"/>
        <v>-1374845</v>
      </c>
    </row>
    <row r="35" spans="1:25" x14ac:dyDescent="0.2">
      <c r="A35" s="280" t="s">
        <v>276</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x14ac:dyDescent="0.2">
      <c r="A36" s="278" t="s">
        <v>295</v>
      </c>
      <c r="B36" s="278"/>
      <c r="C36" s="278"/>
      <c r="D36" s="278"/>
      <c r="E36" s="278"/>
      <c r="F36" s="278"/>
      <c r="G36" s="8">
        <v>28</v>
      </c>
      <c r="H36" s="42">
        <v>13033800</v>
      </c>
      <c r="I36" s="42">
        <v>19783710</v>
      </c>
      <c r="J36" s="42">
        <v>1996835</v>
      </c>
      <c r="K36" s="42">
        <v>0</v>
      </c>
      <c r="L36" s="42">
        <v>0</v>
      </c>
      <c r="M36" s="42">
        <v>0</v>
      </c>
      <c r="N36" s="42">
        <v>-23286001</v>
      </c>
      <c r="O36" s="42">
        <v>0</v>
      </c>
      <c r="P36" s="42">
        <v>0</v>
      </c>
      <c r="Q36" s="42">
        <v>0</v>
      </c>
      <c r="R36" s="42">
        <v>0</v>
      </c>
      <c r="S36" s="42">
        <v>0</v>
      </c>
      <c r="T36" s="42">
        <v>-1521735</v>
      </c>
      <c r="U36" s="42">
        <v>18993795</v>
      </c>
      <c r="V36" s="42">
        <v>0</v>
      </c>
      <c r="W36" s="43">
        <f>H36+I36+J36+K36-L36+M36+N36+O36+P36+Q36+R36+U36+V36+S36+T36</f>
        <v>29000404</v>
      </c>
      <c r="X36" s="42">
        <v>29104295</v>
      </c>
      <c r="Y36" s="43">
        <f>W36+X36</f>
        <v>58104699</v>
      </c>
    </row>
    <row r="37" spans="1:25" x14ac:dyDescent="0.2">
      <c r="A37" s="261" t="s">
        <v>262</v>
      </c>
      <c r="B37" s="261"/>
      <c r="C37" s="261"/>
      <c r="D37" s="261"/>
      <c r="E37" s="261"/>
      <c r="F37" s="261"/>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7">H37+I37+J37+K37-L37+M37+N37+O37+P37+Q37+R37+U37+V37+S37+T37</f>
        <v>0</v>
      </c>
      <c r="X37" s="42">
        <v>0</v>
      </c>
      <c r="Y37" s="43">
        <f>W37+X37</f>
        <v>0</v>
      </c>
    </row>
    <row r="38" spans="1:25" x14ac:dyDescent="0.2">
      <c r="A38" s="261" t="s">
        <v>263</v>
      </c>
      <c r="B38" s="261"/>
      <c r="C38" s="261"/>
      <c r="D38" s="261"/>
      <c r="E38" s="261"/>
      <c r="F38" s="261"/>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7"/>
        <v>0</v>
      </c>
      <c r="X38" s="42">
        <v>0</v>
      </c>
      <c r="Y38" s="43">
        <f>W38+X38</f>
        <v>0</v>
      </c>
    </row>
    <row r="39" spans="1:25" ht="25.5" customHeight="1" x14ac:dyDescent="0.2">
      <c r="A39" s="262" t="s">
        <v>420</v>
      </c>
      <c r="B39" s="262"/>
      <c r="C39" s="262"/>
      <c r="D39" s="262"/>
      <c r="E39" s="262"/>
      <c r="F39" s="262"/>
      <c r="G39" s="9">
        <v>31</v>
      </c>
      <c r="H39" s="44">
        <f>H36+H37+H38</f>
        <v>13033800</v>
      </c>
      <c r="I39" s="44">
        <f t="shared" ref="I39:Y39" si="8">I36+I37+I38</f>
        <v>19783710</v>
      </c>
      <c r="J39" s="44">
        <f t="shared" si="8"/>
        <v>1996835</v>
      </c>
      <c r="K39" s="44">
        <f t="shared" si="8"/>
        <v>0</v>
      </c>
      <c r="L39" s="44">
        <f t="shared" si="8"/>
        <v>0</v>
      </c>
      <c r="M39" s="44">
        <f t="shared" si="8"/>
        <v>0</v>
      </c>
      <c r="N39" s="44">
        <f t="shared" si="8"/>
        <v>-23286001</v>
      </c>
      <c r="O39" s="44">
        <f t="shared" si="8"/>
        <v>0</v>
      </c>
      <c r="P39" s="44">
        <f t="shared" si="8"/>
        <v>0</v>
      </c>
      <c r="Q39" s="44">
        <f t="shared" si="8"/>
        <v>0</v>
      </c>
      <c r="R39" s="44">
        <f t="shared" si="8"/>
        <v>0</v>
      </c>
      <c r="S39" s="44">
        <f t="shared" si="8"/>
        <v>0</v>
      </c>
      <c r="T39" s="44">
        <f t="shared" si="8"/>
        <v>-1521735</v>
      </c>
      <c r="U39" s="44">
        <f t="shared" si="8"/>
        <v>18993795</v>
      </c>
      <c r="V39" s="44">
        <f t="shared" si="8"/>
        <v>0</v>
      </c>
      <c r="W39" s="44">
        <f t="shared" si="8"/>
        <v>29000404</v>
      </c>
      <c r="X39" s="44">
        <f t="shared" si="8"/>
        <v>29104295</v>
      </c>
      <c r="Y39" s="44">
        <f t="shared" si="8"/>
        <v>58104699</v>
      </c>
    </row>
    <row r="40" spans="1:25" x14ac:dyDescent="0.2">
      <c r="A40" s="261" t="s">
        <v>264</v>
      </c>
      <c r="B40" s="261"/>
      <c r="C40" s="261"/>
      <c r="D40" s="261"/>
      <c r="E40" s="261"/>
      <c r="F40" s="261"/>
      <c r="G40" s="8">
        <v>32</v>
      </c>
      <c r="H40" s="46">
        <v>0</v>
      </c>
      <c r="I40" s="46">
        <v>0</v>
      </c>
      <c r="J40" s="46">
        <v>0</v>
      </c>
      <c r="K40" s="46">
        <v>0</v>
      </c>
      <c r="L40" s="46">
        <v>0</v>
      </c>
      <c r="M40" s="46">
        <v>0</v>
      </c>
      <c r="N40" s="46">
        <v>0</v>
      </c>
      <c r="O40" s="46">
        <v>0</v>
      </c>
      <c r="P40" s="46">
        <v>0</v>
      </c>
      <c r="Q40" s="46">
        <v>0</v>
      </c>
      <c r="R40" s="46">
        <v>0</v>
      </c>
      <c r="S40" s="42">
        <v>0</v>
      </c>
      <c r="T40" s="42">
        <v>0</v>
      </c>
      <c r="U40" s="46">
        <v>0</v>
      </c>
      <c r="V40" s="42">
        <v>4556170</v>
      </c>
      <c r="W40" s="43">
        <f t="shared" si="7"/>
        <v>4556170</v>
      </c>
      <c r="X40" s="42">
        <v>-2927534</v>
      </c>
      <c r="Y40" s="43">
        <f t="shared" ref="Y40:Y58" si="9">W40+X40</f>
        <v>1628636</v>
      </c>
    </row>
    <row r="41" spans="1:25" x14ac:dyDescent="0.2">
      <c r="A41" s="261" t="s">
        <v>265</v>
      </c>
      <c r="B41" s="261"/>
      <c r="C41" s="261"/>
      <c r="D41" s="261"/>
      <c r="E41" s="261"/>
      <c r="F41" s="261"/>
      <c r="G41" s="8">
        <v>33</v>
      </c>
      <c r="H41" s="46">
        <v>0</v>
      </c>
      <c r="I41" s="46">
        <v>0</v>
      </c>
      <c r="J41" s="46">
        <v>0</v>
      </c>
      <c r="K41" s="46">
        <v>0</v>
      </c>
      <c r="L41" s="46">
        <v>0</v>
      </c>
      <c r="M41" s="46">
        <v>0</v>
      </c>
      <c r="N41" s="42">
        <v>0</v>
      </c>
      <c r="O41" s="46">
        <v>0</v>
      </c>
      <c r="P41" s="46">
        <v>0</v>
      </c>
      <c r="Q41" s="46">
        <v>0</v>
      </c>
      <c r="R41" s="46">
        <v>0</v>
      </c>
      <c r="S41" s="42">
        <v>0</v>
      </c>
      <c r="T41" s="42">
        <v>1252847</v>
      </c>
      <c r="U41" s="46">
        <v>0</v>
      </c>
      <c r="V41" s="46">
        <v>0</v>
      </c>
      <c r="W41" s="43">
        <f t="shared" si="7"/>
        <v>1252847</v>
      </c>
      <c r="X41" s="42">
        <v>0</v>
      </c>
      <c r="Y41" s="43">
        <f t="shared" si="9"/>
        <v>1252847</v>
      </c>
    </row>
    <row r="42" spans="1:25" ht="27" customHeight="1" x14ac:dyDescent="0.2">
      <c r="A42" s="261" t="s">
        <v>277</v>
      </c>
      <c r="B42" s="261"/>
      <c r="C42" s="261"/>
      <c r="D42" s="261"/>
      <c r="E42" s="261"/>
      <c r="F42" s="261"/>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7"/>
        <v>0</v>
      </c>
      <c r="X42" s="42">
        <v>0</v>
      </c>
      <c r="Y42" s="43">
        <f t="shared" si="9"/>
        <v>0</v>
      </c>
    </row>
    <row r="43" spans="1:25" ht="37.5" customHeight="1" x14ac:dyDescent="0.2">
      <c r="A43" s="261" t="s">
        <v>408</v>
      </c>
      <c r="B43" s="261"/>
      <c r="C43" s="261"/>
      <c r="D43" s="261"/>
      <c r="E43" s="261"/>
      <c r="F43" s="261"/>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7"/>
        <v>0</v>
      </c>
      <c r="X43" s="42">
        <v>0</v>
      </c>
      <c r="Y43" s="43">
        <f t="shared" si="9"/>
        <v>0</v>
      </c>
    </row>
    <row r="44" spans="1:25" ht="21" customHeight="1" x14ac:dyDescent="0.2">
      <c r="A44" s="261" t="s">
        <v>267</v>
      </c>
      <c r="B44" s="261"/>
      <c r="C44" s="261"/>
      <c r="D44" s="261"/>
      <c r="E44" s="261"/>
      <c r="F44" s="261"/>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7"/>
        <v>0</v>
      </c>
      <c r="X44" s="42">
        <v>0</v>
      </c>
      <c r="Y44" s="43">
        <f t="shared" si="9"/>
        <v>0</v>
      </c>
    </row>
    <row r="45" spans="1:25" ht="29.25" customHeight="1" x14ac:dyDescent="0.2">
      <c r="A45" s="261" t="s">
        <v>268</v>
      </c>
      <c r="B45" s="261"/>
      <c r="C45" s="261"/>
      <c r="D45" s="261"/>
      <c r="E45" s="261"/>
      <c r="F45" s="261"/>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7"/>
        <v>0</v>
      </c>
      <c r="X45" s="42">
        <v>0</v>
      </c>
      <c r="Y45" s="43">
        <f t="shared" si="9"/>
        <v>0</v>
      </c>
    </row>
    <row r="46" spans="1:25" ht="21" customHeight="1" x14ac:dyDescent="0.2">
      <c r="A46" s="261" t="s">
        <v>278</v>
      </c>
      <c r="B46" s="261"/>
      <c r="C46" s="261"/>
      <c r="D46" s="261"/>
      <c r="E46" s="261"/>
      <c r="F46" s="261"/>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7"/>
        <v>0</v>
      </c>
      <c r="X46" s="42">
        <v>0</v>
      </c>
      <c r="Y46" s="43">
        <f t="shared" si="9"/>
        <v>0</v>
      </c>
    </row>
    <row r="47" spans="1:25" x14ac:dyDescent="0.2">
      <c r="A47" s="261" t="s">
        <v>270</v>
      </c>
      <c r="B47" s="261"/>
      <c r="C47" s="261"/>
      <c r="D47" s="261"/>
      <c r="E47" s="261"/>
      <c r="F47" s="261"/>
      <c r="G47" s="8">
        <v>39</v>
      </c>
      <c r="H47" s="46">
        <v>0</v>
      </c>
      <c r="I47" s="46">
        <v>0</v>
      </c>
      <c r="J47" s="46">
        <v>0</v>
      </c>
      <c r="K47" s="46">
        <v>0</v>
      </c>
      <c r="L47" s="46">
        <v>0</v>
      </c>
      <c r="M47" s="46">
        <v>0</v>
      </c>
      <c r="N47" s="42">
        <v>-239996</v>
      </c>
      <c r="O47" s="42">
        <v>0</v>
      </c>
      <c r="P47" s="42">
        <v>0</v>
      </c>
      <c r="Q47" s="42">
        <v>0</v>
      </c>
      <c r="R47" s="42">
        <v>0</v>
      </c>
      <c r="S47" s="42">
        <v>0</v>
      </c>
      <c r="T47" s="42">
        <v>0</v>
      </c>
      <c r="U47" s="42">
        <v>0</v>
      </c>
      <c r="V47" s="42">
        <v>0</v>
      </c>
      <c r="W47" s="43">
        <f t="shared" si="7"/>
        <v>-239996</v>
      </c>
      <c r="X47" s="42">
        <v>0</v>
      </c>
      <c r="Y47" s="43">
        <f t="shared" si="9"/>
        <v>-239996</v>
      </c>
    </row>
    <row r="48" spans="1:25" x14ac:dyDescent="0.2">
      <c r="A48" s="261" t="s">
        <v>271</v>
      </c>
      <c r="B48" s="261"/>
      <c r="C48" s="261"/>
      <c r="D48" s="261"/>
      <c r="E48" s="261"/>
      <c r="F48" s="261"/>
      <c r="G48" s="8">
        <v>40</v>
      </c>
      <c r="H48" s="42">
        <v>0</v>
      </c>
      <c r="I48" s="42">
        <v>0</v>
      </c>
      <c r="J48" s="42">
        <v>0</v>
      </c>
      <c r="K48" s="42">
        <v>0</v>
      </c>
      <c r="L48" s="42">
        <v>0</v>
      </c>
      <c r="M48" s="42">
        <v>0</v>
      </c>
      <c r="N48" s="42">
        <v>-19581406</v>
      </c>
      <c r="O48" s="42">
        <v>0</v>
      </c>
      <c r="P48" s="42">
        <v>0</v>
      </c>
      <c r="Q48" s="42">
        <v>0</v>
      </c>
      <c r="R48" s="42">
        <v>0</v>
      </c>
      <c r="S48" s="42">
        <v>0</v>
      </c>
      <c r="T48" s="42">
        <v>-65999</v>
      </c>
      <c r="U48" s="42">
        <v>-251833</v>
      </c>
      <c r="V48" s="42">
        <v>0</v>
      </c>
      <c r="W48" s="43">
        <f t="shared" si="7"/>
        <v>-19899238</v>
      </c>
      <c r="X48" s="42">
        <v>11412441</v>
      </c>
      <c r="Y48" s="43">
        <f t="shared" si="9"/>
        <v>-8486797</v>
      </c>
    </row>
    <row r="49" spans="1:25" x14ac:dyDescent="0.2">
      <c r="A49" s="261" t="s">
        <v>272</v>
      </c>
      <c r="B49" s="261"/>
      <c r="C49" s="261"/>
      <c r="D49" s="261"/>
      <c r="E49" s="261"/>
      <c r="F49" s="261"/>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7"/>
        <v>0</v>
      </c>
      <c r="X49" s="42">
        <v>0</v>
      </c>
      <c r="Y49" s="43">
        <f t="shared" si="9"/>
        <v>0</v>
      </c>
    </row>
    <row r="50" spans="1:25" ht="24" customHeight="1" x14ac:dyDescent="0.2">
      <c r="A50" s="261" t="s">
        <v>409</v>
      </c>
      <c r="B50" s="261"/>
      <c r="C50" s="261"/>
      <c r="D50" s="261"/>
      <c r="E50" s="261"/>
      <c r="F50" s="261"/>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7"/>
        <v>0</v>
      </c>
      <c r="X50" s="42">
        <v>0</v>
      </c>
      <c r="Y50" s="43">
        <f t="shared" si="9"/>
        <v>0</v>
      </c>
    </row>
    <row r="51" spans="1:25" ht="26.25" customHeight="1" x14ac:dyDescent="0.2">
      <c r="A51" s="261" t="s">
        <v>410</v>
      </c>
      <c r="B51" s="261"/>
      <c r="C51" s="261"/>
      <c r="D51" s="261"/>
      <c r="E51" s="261"/>
      <c r="F51" s="261"/>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7"/>
        <v>0</v>
      </c>
      <c r="X51" s="42">
        <v>0</v>
      </c>
      <c r="Y51" s="43">
        <f t="shared" si="9"/>
        <v>0</v>
      </c>
    </row>
    <row r="52" spans="1:25" ht="22.5" customHeight="1" x14ac:dyDescent="0.2">
      <c r="A52" s="261" t="s">
        <v>411</v>
      </c>
      <c r="B52" s="261"/>
      <c r="C52" s="261"/>
      <c r="D52" s="261"/>
      <c r="E52" s="261"/>
      <c r="F52" s="261"/>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7"/>
        <v>0</v>
      </c>
      <c r="X52" s="42">
        <v>0</v>
      </c>
      <c r="Y52" s="43">
        <f t="shared" si="9"/>
        <v>0</v>
      </c>
    </row>
    <row r="53" spans="1:25" x14ac:dyDescent="0.2">
      <c r="A53" s="261" t="s">
        <v>273</v>
      </c>
      <c r="B53" s="261"/>
      <c r="C53" s="261"/>
      <c r="D53" s="261"/>
      <c r="E53" s="261"/>
      <c r="F53" s="261"/>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7"/>
        <v>0</v>
      </c>
      <c r="X53" s="42">
        <v>0</v>
      </c>
      <c r="Y53" s="43">
        <f t="shared" si="9"/>
        <v>0</v>
      </c>
    </row>
    <row r="54" spans="1:25" x14ac:dyDescent="0.2">
      <c r="A54" s="261" t="s">
        <v>412</v>
      </c>
      <c r="B54" s="261"/>
      <c r="C54" s="261"/>
      <c r="D54" s="261"/>
      <c r="E54" s="261"/>
      <c r="F54" s="261"/>
      <c r="G54" s="8">
        <v>46</v>
      </c>
      <c r="H54" s="42">
        <v>2606299</v>
      </c>
      <c r="I54" s="42">
        <v>45284747</v>
      </c>
      <c r="J54" s="42">
        <v>0</v>
      </c>
      <c r="K54" s="42">
        <v>0</v>
      </c>
      <c r="L54" s="42">
        <v>0</v>
      </c>
      <c r="M54" s="42">
        <v>0</v>
      </c>
      <c r="N54" s="42">
        <v>0</v>
      </c>
      <c r="O54" s="42">
        <v>0</v>
      </c>
      <c r="P54" s="42">
        <v>0</v>
      </c>
      <c r="Q54" s="42">
        <v>0</v>
      </c>
      <c r="R54" s="42">
        <v>0</v>
      </c>
      <c r="S54" s="42">
        <v>0</v>
      </c>
      <c r="T54" s="42">
        <v>0</v>
      </c>
      <c r="U54" s="42">
        <v>0</v>
      </c>
      <c r="V54" s="42">
        <v>0</v>
      </c>
      <c r="W54" s="43">
        <f t="shared" si="7"/>
        <v>47891046</v>
      </c>
      <c r="X54" s="42">
        <v>57059347</v>
      </c>
      <c r="Y54" s="43">
        <f t="shared" si="9"/>
        <v>104950393</v>
      </c>
    </row>
    <row r="55" spans="1:25" x14ac:dyDescent="0.2">
      <c r="A55" s="261" t="s">
        <v>421</v>
      </c>
      <c r="B55" s="261"/>
      <c r="C55" s="261"/>
      <c r="D55" s="261"/>
      <c r="E55" s="261"/>
      <c r="F55" s="261"/>
      <c r="G55" s="8">
        <v>47</v>
      </c>
      <c r="H55" s="42">
        <v>0</v>
      </c>
      <c r="I55" s="42">
        <v>0</v>
      </c>
      <c r="J55" s="42">
        <v>0</v>
      </c>
      <c r="K55" s="42">
        <v>0</v>
      </c>
      <c r="L55" s="42">
        <v>0</v>
      </c>
      <c r="M55" s="42">
        <v>0</v>
      </c>
      <c r="N55" s="42">
        <v>0</v>
      </c>
      <c r="O55" s="42">
        <v>0</v>
      </c>
      <c r="P55" s="42">
        <v>0</v>
      </c>
      <c r="Q55" s="42">
        <v>0</v>
      </c>
      <c r="R55" s="42">
        <v>0</v>
      </c>
      <c r="S55" s="42">
        <v>0</v>
      </c>
      <c r="T55" s="42">
        <v>0</v>
      </c>
      <c r="U55" s="42">
        <v>-2258674</v>
      </c>
      <c r="V55" s="42">
        <v>0</v>
      </c>
      <c r="W55" s="43">
        <f t="shared" si="7"/>
        <v>-2258674</v>
      </c>
      <c r="X55" s="42">
        <v>0</v>
      </c>
      <c r="Y55" s="43">
        <f t="shared" si="9"/>
        <v>-2258674</v>
      </c>
    </row>
    <row r="56" spans="1:25" x14ac:dyDescent="0.2">
      <c r="A56" s="261" t="s">
        <v>413</v>
      </c>
      <c r="B56" s="261"/>
      <c r="C56" s="261"/>
      <c r="D56" s="261"/>
      <c r="E56" s="261"/>
      <c r="F56" s="261"/>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7"/>
        <v>0</v>
      </c>
      <c r="X56" s="42">
        <v>0</v>
      </c>
      <c r="Y56" s="43">
        <f t="shared" si="9"/>
        <v>0</v>
      </c>
    </row>
    <row r="57" spans="1:25" x14ac:dyDescent="0.2">
      <c r="A57" s="261" t="s">
        <v>422</v>
      </c>
      <c r="B57" s="261"/>
      <c r="C57" s="261"/>
      <c r="D57" s="261"/>
      <c r="E57" s="261"/>
      <c r="F57" s="261"/>
      <c r="G57" s="8">
        <v>49</v>
      </c>
      <c r="H57" s="42">
        <v>0</v>
      </c>
      <c r="I57" s="42">
        <v>0</v>
      </c>
      <c r="J57" s="42">
        <v>407873</v>
      </c>
      <c r="K57" s="42">
        <v>0</v>
      </c>
      <c r="L57" s="42">
        <v>0</v>
      </c>
      <c r="M57" s="42">
        <v>0</v>
      </c>
      <c r="N57" s="42">
        <v>0</v>
      </c>
      <c r="O57" s="42">
        <v>0</v>
      </c>
      <c r="P57" s="42">
        <v>0</v>
      </c>
      <c r="Q57" s="42">
        <v>0</v>
      </c>
      <c r="R57" s="42">
        <v>0</v>
      </c>
      <c r="S57" s="42">
        <v>0</v>
      </c>
      <c r="T57" s="42">
        <v>0</v>
      </c>
      <c r="U57" s="42">
        <v>-407873</v>
      </c>
      <c r="V57" s="42">
        <v>0</v>
      </c>
      <c r="W57" s="43">
        <f t="shared" si="7"/>
        <v>0</v>
      </c>
      <c r="X57" s="42">
        <v>0</v>
      </c>
      <c r="Y57" s="43">
        <f t="shared" si="9"/>
        <v>0</v>
      </c>
    </row>
    <row r="58" spans="1:25" x14ac:dyDescent="0.2">
      <c r="A58" s="261" t="s">
        <v>416</v>
      </c>
      <c r="B58" s="261"/>
      <c r="C58" s="261"/>
      <c r="D58" s="261"/>
      <c r="E58" s="261"/>
      <c r="F58" s="261"/>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7"/>
        <v>0</v>
      </c>
      <c r="X58" s="42">
        <v>0</v>
      </c>
      <c r="Y58" s="43">
        <f t="shared" si="9"/>
        <v>0</v>
      </c>
    </row>
    <row r="59" spans="1:25" ht="24" customHeight="1" x14ac:dyDescent="0.2">
      <c r="A59" s="279" t="s">
        <v>423</v>
      </c>
      <c r="B59" s="279"/>
      <c r="C59" s="279"/>
      <c r="D59" s="279"/>
      <c r="E59" s="279"/>
      <c r="F59" s="279"/>
      <c r="G59" s="10">
        <v>51</v>
      </c>
      <c r="H59" s="45">
        <f>SUM(H39:H58)</f>
        <v>15640099</v>
      </c>
      <c r="I59" s="45">
        <f t="shared" ref="I59:Y59" si="10">SUM(I39:I58)</f>
        <v>65068457</v>
      </c>
      <c r="J59" s="45">
        <f t="shared" si="10"/>
        <v>2404708</v>
      </c>
      <c r="K59" s="45">
        <f t="shared" si="10"/>
        <v>0</v>
      </c>
      <c r="L59" s="45">
        <f t="shared" si="10"/>
        <v>0</v>
      </c>
      <c r="M59" s="45">
        <f t="shared" si="10"/>
        <v>0</v>
      </c>
      <c r="N59" s="45">
        <f t="shared" si="10"/>
        <v>-43107403</v>
      </c>
      <c r="O59" s="45">
        <f t="shared" si="10"/>
        <v>0</v>
      </c>
      <c r="P59" s="45">
        <f t="shared" si="10"/>
        <v>0</v>
      </c>
      <c r="Q59" s="45">
        <f t="shared" si="10"/>
        <v>0</v>
      </c>
      <c r="R59" s="45">
        <f t="shared" si="10"/>
        <v>0</v>
      </c>
      <c r="S59" s="45">
        <f t="shared" si="10"/>
        <v>0</v>
      </c>
      <c r="T59" s="45">
        <f t="shared" si="10"/>
        <v>-334887</v>
      </c>
      <c r="U59" s="45">
        <f t="shared" si="10"/>
        <v>16075415</v>
      </c>
      <c r="V59" s="45">
        <f t="shared" si="10"/>
        <v>4556170</v>
      </c>
      <c r="W59" s="45">
        <f t="shared" si="10"/>
        <v>60302559</v>
      </c>
      <c r="X59" s="45">
        <f t="shared" si="10"/>
        <v>94648549</v>
      </c>
      <c r="Y59" s="45">
        <f t="shared" si="10"/>
        <v>154951108</v>
      </c>
    </row>
    <row r="60" spans="1:25" x14ac:dyDescent="0.2">
      <c r="A60" s="280" t="s">
        <v>274</v>
      </c>
      <c r="B60" s="281"/>
      <c r="C60" s="281"/>
      <c r="D60" s="281"/>
      <c r="E60" s="281"/>
      <c r="F60" s="281"/>
      <c r="G60" s="281"/>
      <c r="H60" s="281"/>
      <c r="I60" s="281"/>
      <c r="J60" s="281"/>
      <c r="K60" s="281"/>
      <c r="L60" s="281"/>
      <c r="M60" s="281"/>
      <c r="N60" s="281"/>
      <c r="O60" s="281"/>
      <c r="P60" s="281"/>
      <c r="Q60" s="281"/>
      <c r="R60" s="281"/>
      <c r="S60" s="281"/>
      <c r="T60" s="281"/>
      <c r="U60" s="281"/>
      <c r="V60" s="281"/>
      <c r="W60" s="281"/>
      <c r="X60" s="281"/>
      <c r="Y60" s="281"/>
    </row>
    <row r="61" spans="1:25" ht="31.5" customHeight="1" x14ac:dyDescent="0.2">
      <c r="A61" s="282" t="s">
        <v>424</v>
      </c>
      <c r="B61" s="282"/>
      <c r="C61" s="282"/>
      <c r="D61" s="282"/>
      <c r="E61" s="282"/>
      <c r="F61" s="282"/>
      <c r="G61" s="9">
        <v>52</v>
      </c>
      <c r="H61" s="44">
        <f>SUM(H41:H49)</f>
        <v>0</v>
      </c>
      <c r="I61" s="44">
        <f t="shared" ref="I61:Y61" si="11">SUM(I41:I49)</f>
        <v>0</v>
      </c>
      <c r="J61" s="44">
        <f t="shared" si="11"/>
        <v>0</v>
      </c>
      <c r="K61" s="44">
        <f t="shared" si="11"/>
        <v>0</v>
      </c>
      <c r="L61" s="44">
        <f t="shared" si="11"/>
        <v>0</v>
      </c>
      <c r="M61" s="44">
        <f t="shared" si="11"/>
        <v>0</v>
      </c>
      <c r="N61" s="44">
        <f t="shared" si="11"/>
        <v>-19821402</v>
      </c>
      <c r="O61" s="44">
        <f t="shared" si="11"/>
        <v>0</v>
      </c>
      <c r="P61" s="44">
        <f t="shared" si="11"/>
        <v>0</v>
      </c>
      <c r="Q61" s="44">
        <f t="shared" si="11"/>
        <v>0</v>
      </c>
      <c r="R61" s="44">
        <f t="shared" si="11"/>
        <v>0</v>
      </c>
      <c r="S61" s="44">
        <f t="shared" si="11"/>
        <v>0</v>
      </c>
      <c r="T61" s="44">
        <f t="shared" si="11"/>
        <v>1186848</v>
      </c>
      <c r="U61" s="44">
        <f t="shared" si="11"/>
        <v>-251833</v>
      </c>
      <c r="V61" s="44">
        <f t="shared" si="11"/>
        <v>0</v>
      </c>
      <c r="W61" s="44">
        <f t="shared" si="11"/>
        <v>-18886387</v>
      </c>
      <c r="X61" s="44">
        <f t="shared" si="11"/>
        <v>11412441</v>
      </c>
      <c r="Y61" s="44">
        <f t="shared" si="11"/>
        <v>-7473946</v>
      </c>
    </row>
    <row r="62" spans="1:25" ht="27.75" customHeight="1" x14ac:dyDescent="0.2">
      <c r="A62" s="282" t="s">
        <v>425</v>
      </c>
      <c r="B62" s="282"/>
      <c r="C62" s="282"/>
      <c r="D62" s="282"/>
      <c r="E62" s="282"/>
      <c r="F62" s="282"/>
      <c r="G62" s="9">
        <v>53</v>
      </c>
      <c r="H62" s="44">
        <f>H40+H61</f>
        <v>0</v>
      </c>
      <c r="I62" s="44">
        <f t="shared" ref="I62:Y62" si="12">I40+I61</f>
        <v>0</v>
      </c>
      <c r="J62" s="44">
        <f t="shared" si="12"/>
        <v>0</v>
      </c>
      <c r="K62" s="44">
        <f t="shared" si="12"/>
        <v>0</v>
      </c>
      <c r="L62" s="44">
        <f t="shared" si="12"/>
        <v>0</v>
      </c>
      <c r="M62" s="44">
        <f t="shared" si="12"/>
        <v>0</v>
      </c>
      <c r="N62" s="44">
        <f t="shared" si="12"/>
        <v>-19821402</v>
      </c>
      <c r="O62" s="44">
        <f t="shared" si="12"/>
        <v>0</v>
      </c>
      <c r="P62" s="44">
        <f t="shared" si="12"/>
        <v>0</v>
      </c>
      <c r="Q62" s="44">
        <f t="shared" si="12"/>
        <v>0</v>
      </c>
      <c r="R62" s="44">
        <f t="shared" si="12"/>
        <v>0</v>
      </c>
      <c r="S62" s="44">
        <f t="shared" si="12"/>
        <v>0</v>
      </c>
      <c r="T62" s="44">
        <f t="shared" si="12"/>
        <v>1186848</v>
      </c>
      <c r="U62" s="44">
        <f t="shared" si="12"/>
        <v>-251833</v>
      </c>
      <c r="V62" s="44">
        <f t="shared" si="12"/>
        <v>4556170</v>
      </c>
      <c r="W62" s="44">
        <f t="shared" si="12"/>
        <v>-14330217</v>
      </c>
      <c r="X62" s="44">
        <f t="shared" si="12"/>
        <v>8484907</v>
      </c>
      <c r="Y62" s="44">
        <f t="shared" si="12"/>
        <v>-5845310</v>
      </c>
    </row>
    <row r="63" spans="1:25" ht="29.25" customHeight="1" x14ac:dyDescent="0.2">
      <c r="A63" s="283" t="s">
        <v>426</v>
      </c>
      <c r="B63" s="283"/>
      <c r="C63" s="283"/>
      <c r="D63" s="283"/>
      <c r="E63" s="283"/>
      <c r="F63" s="283"/>
      <c r="G63" s="10">
        <v>54</v>
      </c>
      <c r="H63" s="45">
        <f>SUM(H50:H58)</f>
        <v>2606299</v>
      </c>
      <c r="I63" s="45">
        <f t="shared" ref="I63:Y63" si="13">SUM(I50:I58)</f>
        <v>45284747</v>
      </c>
      <c r="J63" s="45">
        <f t="shared" si="13"/>
        <v>407873</v>
      </c>
      <c r="K63" s="45">
        <f t="shared" si="13"/>
        <v>0</v>
      </c>
      <c r="L63" s="45">
        <f t="shared" si="13"/>
        <v>0</v>
      </c>
      <c r="M63" s="45">
        <f t="shared" si="13"/>
        <v>0</v>
      </c>
      <c r="N63" s="45">
        <f t="shared" si="13"/>
        <v>0</v>
      </c>
      <c r="O63" s="45">
        <f t="shared" si="13"/>
        <v>0</v>
      </c>
      <c r="P63" s="45">
        <f t="shared" si="13"/>
        <v>0</v>
      </c>
      <c r="Q63" s="45">
        <f t="shared" si="13"/>
        <v>0</v>
      </c>
      <c r="R63" s="45">
        <f t="shared" si="13"/>
        <v>0</v>
      </c>
      <c r="S63" s="45">
        <f t="shared" si="13"/>
        <v>0</v>
      </c>
      <c r="T63" s="45">
        <f t="shared" si="13"/>
        <v>0</v>
      </c>
      <c r="U63" s="45">
        <f t="shared" si="13"/>
        <v>-2666547</v>
      </c>
      <c r="V63" s="45">
        <f t="shared" si="13"/>
        <v>0</v>
      </c>
      <c r="W63" s="45">
        <f t="shared" si="13"/>
        <v>45632372</v>
      </c>
      <c r="X63" s="45">
        <f t="shared" si="13"/>
        <v>57059347</v>
      </c>
      <c r="Y63" s="45">
        <f t="shared" si="13"/>
        <v>102691719</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oddHeader>&amp;L&amp;"Calibri"&amp;10&amp;KFF0000 This document / e-mail is for INTERNAL use&amp;1#_x000D_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26" sqref="R26"/>
    </sheetView>
  </sheetViews>
  <sheetFormatPr defaultRowHeight="12.75" x14ac:dyDescent="0.2"/>
  <cols>
    <col min="10" max="10" width="128.140625" customWidth="1"/>
  </cols>
  <sheetData>
    <row r="1" spans="1:10" x14ac:dyDescent="0.2">
      <c r="A1" s="285" t="s">
        <v>443</v>
      </c>
      <c r="B1" s="286"/>
      <c r="C1" s="286"/>
      <c r="D1" s="286"/>
      <c r="E1" s="286"/>
      <c r="F1" s="286"/>
      <c r="G1" s="286"/>
      <c r="H1" s="286"/>
      <c r="I1" s="286"/>
      <c r="J1" s="286"/>
    </row>
    <row r="2" spans="1:10" x14ac:dyDescent="0.2">
      <c r="A2" s="286"/>
      <c r="B2" s="286"/>
      <c r="C2" s="286"/>
      <c r="D2" s="286"/>
      <c r="E2" s="286"/>
      <c r="F2" s="286"/>
      <c r="G2" s="286"/>
      <c r="H2" s="286"/>
      <c r="I2" s="286"/>
      <c r="J2" s="286"/>
    </row>
    <row r="3" spans="1:10" x14ac:dyDescent="0.2">
      <c r="A3" s="286"/>
      <c r="B3" s="286"/>
      <c r="C3" s="286"/>
      <c r="D3" s="286"/>
      <c r="E3" s="286"/>
      <c r="F3" s="286"/>
      <c r="G3" s="286"/>
      <c r="H3" s="286"/>
      <c r="I3" s="286"/>
      <c r="J3" s="286"/>
    </row>
    <row r="4" spans="1:10" x14ac:dyDescent="0.2">
      <c r="A4" s="286"/>
      <c r="B4" s="286"/>
      <c r="C4" s="286"/>
      <c r="D4" s="286"/>
      <c r="E4" s="286"/>
      <c r="F4" s="286"/>
      <c r="G4" s="286"/>
      <c r="H4" s="286"/>
      <c r="I4" s="286"/>
      <c r="J4" s="286"/>
    </row>
    <row r="5" spans="1:10" x14ac:dyDescent="0.2">
      <c r="A5" s="286"/>
      <c r="B5" s="286"/>
      <c r="C5" s="286"/>
      <c r="D5" s="286"/>
      <c r="E5" s="286"/>
      <c r="F5" s="286"/>
      <c r="G5" s="286"/>
      <c r="H5" s="286"/>
      <c r="I5" s="286"/>
      <c r="J5" s="286"/>
    </row>
    <row r="6" spans="1:10" x14ac:dyDescent="0.2">
      <c r="A6" s="286"/>
      <c r="B6" s="286"/>
      <c r="C6" s="286"/>
      <c r="D6" s="286"/>
      <c r="E6" s="286"/>
      <c r="F6" s="286"/>
      <c r="G6" s="286"/>
      <c r="H6" s="286"/>
      <c r="I6" s="286"/>
      <c r="J6" s="286"/>
    </row>
    <row r="7" spans="1:10" x14ac:dyDescent="0.2">
      <c r="A7" s="286"/>
      <c r="B7" s="286"/>
      <c r="C7" s="286"/>
      <c r="D7" s="286"/>
      <c r="E7" s="286"/>
      <c r="F7" s="286"/>
      <c r="G7" s="286"/>
      <c r="H7" s="286"/>
      <c r="I7" s="286"/>
      <c r="J7" s="286"/>
    </row>
    <row r="8" spans="1:10" x14ac:dyDescent="0.2">
      <c r="A8" s="286"/>
      <c r="B8" s="286"/>
      <c r="C8" s="286"/>
      <c r="D8" s="286"/>
      <c r="E8" s="286"/>
      <c r="F8" s="286"/>
      <c r="G8" s="286"/>
      <c r="H8" s="286"/>
      <c r="I8" s="286"/>
      <c r="J8" s="286"/>
    </row>
    <row r="9" spans="1:10" x14ac:dyDescent="0.2">
      <c r="A9" s="286"/>
      <c r="B9" s="286"/>
      <c r="C9" s="286"/>
      <c r="D9" s="286"/>
      <c r="E9" s="286"/>
      <c r="F9" s="286"/>
      <c r="G9" s="286"/>
      <c r="H9" s="286"/>
      <c r="I9" s="286"/>
      <c r="J9" s="286"/>
    </row>
    <row r="10" spans="1:10" x14ac:dyDescent="0.2">
      <c r="A10" s="286"/>
      <c r="B10" s="286"/>
      <c r="C10" s="286"/>
      <c r="D10" s="286"/>
      <c r="E10" s="286"/>
      <c r="F10" s="286"/>
      <c r="G10" s="286"/>
      <c r="H10" s="286"/>
      <c r="I10" s="286"/>
      <c r="J10" s="286"/>
    </row>
    <row r="11" spans="1:10" x14ac:dyDescent="0.2">
      <c r="A11" s="286"/>
      <c r="B11" s="286"/>
      <c r="C11" s="286"/>
      <c r="D11" s="286"/>
      <c r="E11" s="286"/>
      <c r="F11" s="286"/>
      <c r="G11" s="286"/>
      <c r="H11" s="286"/>
      <c r="I11" s="286"/>
      <c r="J11" s="286"/>
    </row>
    <row r="12" spans="1:10" x14ac:dyDescent="0.2">
      <c r="A12" s="286"/>
      <c r="B12" s="286"/>
      <c r="C12" s="286"/>
      <c r="D12" s="286"/>
      <c r="E12" s="286"/>
      <c r="F12" s="286"/>
      <c r="G12" s="286"/>
      <c r="H12" s="286"/>
      <c r="I12" s="286"/>
      <c r="J12" s="286"/>
    </row>
    <row r="13" spans="1:10" x14ac:dyDescent="0.2">
      <c r="A13" s="286"/>
      <c r="B13" s="286"/>
      <c r="C13" s="286"/>
      <c r="D13" s="286"/>
      <c r="E13" s="286"/>
      <c r="F13" s="286"/>
      <c r="G13" s="286"/>
      <c r="H13" s="286"/>
      <c r="I13" s="286"/>
      <c r="J13" s="286"/>
    </row>
    <row r="14" spans="1:10" x14ac:dyDescent="0.2">
      <c r="A14" s="286"/>
      <c r="B14" s="286"/>
      <c r="C14" s="286"/>
      <c r="D14" s="286"/>
      <c r="E14" s="286"/>
      <c r="F14" s="286"/>
      <c r="G14" s="286"/>
      <c r="H14" s="286"/>
      <c r="I14" s="286"/>
      <c r="J14" s="286"/>
    </row>
    <row r="15" spans="1:10" x14ac:dyDescent="0.2">
      <c r="A15" s="286"/>
      <c r="B15" s="286"/>
      <c r="C15" s="286"/>
      <c r="D15" s="286"/>
      <c r="E15" s="286"/>
      <c r="F15" s="286"/>
      <c r="G15" s="286"/>
      <c r="H15" s="286"/>
      <c r="I15" s="286"/>
      <c r="J15" s="286"/>
    </row>
    <row r="16" spans="1:10" x14ac:dyDescent="0.2">
      <c r="A16" s="286"/>
      <c r="B16" s="286"/>
      <c r="C16" s="286"/>
      <c r="D16" s="286"/>
      <c r="E16" s="286"/>
      <c r="F16" s="286"/>
      <c r="G16" s="286"/>
      <c r="H16" s="286"/>
      <c r="I16" s="286"/>
      <c r="J16" s="286"/>
    </row>
    <row r="17" spans="1:10" x14ac:dyDescent="0.2">
      <c r="A17" s="286"/>
      <c r="B17" s="286"/>
      <c r="C17" s="286"/>
      <c r="D17" s="286"/>
      <c r="E17" s="286"/>
      <c r="F17" s="286"/>
      <c r="G17" s="286"/>
      <c r="H17" s="286"/>
      <c r="I17" s="286"/>
      <c r="J17" s="286"/>
    </row>
    <row r="18" spans="1:10" x14ac:dyDescent="0.2">
      <c r="A18" s="286"/>
      <c r="B18" s="286"/>
      <c r="C18" s="286"/>
      <c r="D18" s="286"/>
      <c r="E18" s="286"/>
      <c r="F18" s="286"/>
      <c r="G18" s="286"/>
      <c r="H18" s="286"/>
      <c r="I18" s="286"/>
      <c r="J18" s="286"/>
    </row>
    <row r="19" spans="1:10" x14ac:dyDescent="0.2">
      <c r="A19" s="286"/>
      <c r="B19" s="286"/>
      <c r="C19" s="286"/>
      <c r="D19" s="286"/>
      <c r="E19" s="286"/>
      <c r="F19" s="286"/>
      <c r="G19" s="286"/>
      <c r="H19" s="286"/>
      <c r="I19" s="286"/>
      <c r="J19" s="286"/>
    </row>
    <row r="20" spans="1:10" x14ac:dyDescent="0.2">
      <c r="A20" s="286"/>
      <c r="B20" s="286"/>
      <c r="C20" s="286"/>
      <c r="D20" s="286"/>
      <c r="E20" s="286"/>
      <c r="F20" s="286"/>
      <c r="G20" s="286"/>
      <c r="H20" s="286"/>
      <c r="I20" s="286"/>
      <c r="J20" s="286"/>
    </row>
    <row r="21" spans="1:10" x14ac:dyDescent="0.2">
      <c r="A21" s="286"/>
      <c r="B21" s="286"/>
      <c r="C21" s="286"/>
      <c r="D21" s="286"/>
      <c r="E21" s="286"/>
      <c r="F21" s="286"/>
      <c r="G21" s="286"/>
      <c r="H21" s="286"/>
      <c r="I21" s="286"/>
      <c r="J21" s="286"/>
    </row>
    <row r="22" spans="1:10" x14ac:dyDescent="0.2">
      <c r="A22" s="286"/>
      <c r="B22" s="286"/>
      <c r="C22" s="286"/>
      <c r="D22" s="286"/>
      <c r="E22" s="286"/>
      <c r="F22" s="286"/>
      <c r="G22" s="286"/>
      <c r="H22" s="286"/>
      <c r="I22" s="286"/>
      <c r="J22" s="286"/>
    </row>
    <row r="23" spans="1:10" x14ac:dyDescent="0.2">
      <c r="A23" s="286"/>
      <c r="B23" s="286"/>
      <c r="C23" s="286"/>
      <c r="D23" s="286"/>
      <c r="E23" s="286"/>
      <c r="F23" s="286"/>
      <c r="G23" s="286"/>
      <c r="H23" s="286"/>
      <c r="I23" s="286"/>
      <c r="J23" s="286"/>
    </row>
    <row r="24" spans="1:10" x14ac:dyDescent="0.2">
      <c r="A24" s="286"/>
      <c r="B24" s="286"/>
      <c r="C24" s="286"/>
      <c r="D24" s="286"/>
      <c r="E24" s="286"/>
      <c r="F24" s="286"/>
      <c r="G24" s="286"/>
      <c r="H24" s="286"/>
      <c r="I24" s="286"/>
      <c r="J24" s="286"/>
    </row>
    <row r="25" spans="1:10" ht="102.75" customHeight="1" x14ac:dyDescent="0.2">
      <c r="A25" s="286"/>
      <c r="B25" s="286"/>
      <c r="C25" s="286"/>
      <c r="D25" s="286"/>
      <c r="E25" s="286"/>
      <c r="F25" s="286"/>
      <c r="G25" s="286"/>
      <c r="H25" s="286"/>
      <c r="I25" s="286"/>
      <c r="J25" s="286"/>
    </row>
    <row r="26" spans="1:10" ht="104.25" customHeight="1" x14ac:dyDescent="0.2">
      <c r="A26" s="286"/>
      <c r="B26" s="286"/>
      <c r="C26" s="286"/>
      <c r="D26" s="286"/>
      <c r="E26" s="286"/>
      <c r="F26" s="286"/>
      <c r="G26" s="286"/>
      <c r="H26" s="286"/>
      <c r="I26" s="286"/>
      <c r="J26" s="286"/>
    </row>
    <row r="27" spans="1:10" ht="75" customHeight="1" x14ac:dyDescent="0.2">
      <c r="A27" s="286"/>
      <c r="B27" s="286"/>
      <c r="C27" s="286"/>
      <c r="D27" s="286"/>
      <c r="E27" s="286"/>
      <c r="F27" s="286"/>
      <c r="G27" s="286"/>
      <c r="H27" s="286"/>
      <c r="I27" s="286"/>
      <c r="J27" s="286"/>
    </row>
    <row r="28" spans="1:10" ht="87.75" customHeight="1" x14ac:dyDescent="0.2">
      <c r="A28" s="286"/>
      <c r="B28" s="286"/>
      <c r="C28" s="286"/>
      <c r="D28" s="286"/>
      <c r="E28" s="286"/>
      <c r="F28" s="286"/>
      <c r="G28" s="286"/>
      <c r="H28" s="286"/>
      <c r="I28" s="286"/>
      <c r="J28" s="286"/>
    </row>
    <row r="29" spans="1:10" ht="85.5" customHeight="1" x14ac:dyDescent="0.2">
      <c r="A29" s="286"/>
      <c r="B29" s="286"/>
      <c r="C29" s="286"/>
      <c r="D29" s="286"/>
      <c r="E29" s="286"/>
      <c r="F29" s="286"/>
      <c r="G29" s="286"/>
      <c r="H29" s="286"/>
      <c r="I29" s="286"/>
      <c r="J29" s="286"/>
    </row>
    <row r="30" spans="1:10" ht="262.5" customHeight="1" x14ac:dyDescent="0.2">
      <c r="A30" s="286"/>
      <c r="B30" s="286"/>
      <c r="C30" s="286"/>
      <c r="D30" s="286"/>
      <c r="E30" s="286"/>
      <c r="F30" s="286"/>
      <c r="G30" s="286"/>
      <c r="H30" s="286"/>
      <c r="I30" s="286"/>
      <c r="J30" s="286"/>
    </row>
  </sheetData>
  <mergeCells count="1">
    <mergeCell ref="A1:J30"/>
  </mergeCells>
  <pageMargins left="0.7" right="0.7" top="0.75" bottom="0.75" header="0.3" footer="0.3"/>
  <pageSetup paperSize="9" orientation="portrait" r:id="rId1"/>
  <headerFooter>
    <oddHeader>&amp;L&amp;"Calibri"&amp;10&amp;KFF0000 This document / e-mail is for INTERNAL use&amp;1#_x000D_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71CD922C5FADF44A2FF849C2C63F4C1" ma:contentTypeVersion="4" ma:contentTypeDescription="Stvaranje novog dokumenta." ma:contentTypeScope="" ma:versionID="b74e869c2e1451d9d82f791f8966bf50">
  <xsd:schema xmlns:xsd="http://www.w3.org/2001/XMLSchema" xmlns:xs="http://www.w3.org/2001/XMLSchema" xmlns:p="http://schemas.microsoft.com/office/2006/metadata/properties" xmlns:ns2="4ee641f4-781e-4612-a81a-44ebebf9d04c" targetNamespace="http://schemas.microsoft.com/office/2006/metadata/properties" ma:root="true" ma:fieldsID="e718f145f777a8a9bd8a754481c951ab" ns2:_="">
    <xsd:import namespace="4ee641f4-781e-4612-a81a-44ebebf9d0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641f4-781e-4612-a81a-44ebebf9d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F42FC799-206D-4E73-9B78-AD1F66A114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e641f4-781e-4612-a81a-44ebebf9d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openxmlformats.org/package/2006/metadata/core-properties"/>
    <ds:schemaRef ds:uri="http://www.w3.org/XML/1998/namespace"/>
    <ds:schemaRef ds:uri="http://purl.org/dc/elements/1.1/"/>
    <ds:schemaRef ds:uri="http://schemas.microsoft.com/office/2006/metadata/properties"/>
    <ds:schemaRef ds:uri="http://purl.org/dc/terms/"/>
    <ds:schemaRef ds:uri="4ee641f4-781e-4612-a81a-44ebebf9d04c"/>
    <ds:schemaRef ds:uri="http://schemas.microsoft.com/office/2006/documentManagement/typ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Ružička</cp:lastModifiedBy>
  <cp:lastPrinted>2018-04-25T06:49:36Z</cp:lastPrinted>
  <dcterms:created xsi:type="dcterms:W3CDTF">2008-10-17T11:51:54Z</dcterms:created>
  <dcterms:modified xsi:type="dcterms:W3CDTF">2025-04-25T10:41:46Z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0x010100B71CD922C5FADF44A2FF849C2C63F4C1</vt:lpwstr>
  </property>
  <property fmtid="{D5CDD505-2E9C-101B-9397-08002B2CF9AE}" pid="3" name="MSIP_Label_00032940-77f8-466e-9ec5-1945cb94c535_Enabled">
    <vt:lpwstr>true</vt:lpwstr>
  </property>
  <property fmtid="{D5CDD505-2E9C-101B-9397-08002B2CF9AE}" pid="4" name="MSIP_Label_00032940-77f8-466e-9ec5-1945cb94c535_SetDate">
    <vt:lpwstr>2024-04-30T12:28:40Z</vt:lpwstr>
  </property>
  <property fmtid="{D5CDD505-2E9C-101B-9397-08002B2CF9AE}" pid="5" name="MSIP_Label_00032940-77f8-466e-9ec5-1945cb94c535_Method">
    <vt:lpwstr>Privileged</vt:lpwstr>
  </property>
  <property fmtid="{D5CDD505-2E9C-101B-9397-08002B2CF9AE}" pid="6" name="MSIP_Label_00032940-77f8-466e-9ec5-1945cb94c535_Name">
    <vt:lpwstr>General (internal)</vt:lpwstr>
  </property>
  <property fmtid="{D5CDD505-2E9C-101B-9397-08002B2CF9AE}" pid="7" name="MSIP_Label_00032940-77f8-466e-9ec5-1945cb94c535_SiteId">
    <vt:lpwstr>b0cdfc9d-a2d9-4b68-be09-d34512443700</vt:lpwstr>
  </property>
  <property fmtid="{D5CDD505-2E9C-101B-9397-08002B2CF9AE}" pid="8" name="MSIP_Label_00032940-77f8-466e-9ec5-1945cb94c535_ActionId">
    <vt:lpwstr>f413e8c7-1ce9-40e0-a29b-6e06ad09affc</vt:lpwstr>
  </property>
  <property fmtid="{D5CDD505-2E9C-101B-9397-08002B2CF9AE}" pid="9" name="MSIP_Label_00032940-77f8-466e-9ec5-1945cb94c535_ContentBits">
    <vt:lpwstr>1</vt:lpwstr>
  </property>
</Properties>
</file>