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https://medikazg.sharepoint.com/sites/Financije/Shared Documents/Žuta soba/REVIZIJA/REVIZIJA 2025/Izvještaji/EXCEL ZA OBJAVU/"/>
    </mc:Choice>
  </mc:AlternateContent>
  <xr:revisionPtr revIDLastSave="200" documentId="13_ncr:1_{B8CE14C8-0E10-418B-B5BD-1159940CA945}" xr6:coauthVersionLast="47" xr6:coauthVersionMax="47" xr10:uidLastSave="{6E861A85-1716-4FE9-BB00-BB73A71654EA}"/>
  <bookViews>
    <workbookView xWindow="28680" yWindow="-120" windowWidth="29040" windowHeight="1572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1" i="19" l="1"/>
  <c r="I97" i="19"/>
  <c r="H97" i="19"/>
  <c r="H92" i="18"/>
  <c r="I85" i="18"/>
  <c r="H85" i="18"/>
  <c r="X7" i="22"/>
  <c r="Z7" i="22"/>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2" i="22"/>
  <c r="X33" i="22" s="1"/>
  <c r="X34" i="22"/>
  <c r="X30" i="22"/>
  <c r="X39" i="22"/>
  <c r="X59" i="22" s="1"/>
  <c r="X61" i="22"/>
  <c r="X62" i="22" s="1"/>
  <c r="X63" i="22"/>
  <c r="I90" i="19"/>
  <c r="H90" i="19"/>
  <c r="H108" i="19" s="1"/>
  <c r="H109" i="19" s="1"/>
  <c r="I89" i="19"/>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<sst xmlns="http://schemas.openxmlformats.org/spreadsheetml/2006/main" count="532" uniqueCount="466">
  <si>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</si>
  <si>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</si>
  <si>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</si>
  <si>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</si>
  <si>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</si>
  <si>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</si>
  <si>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</si>
  <si>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</si>
  <si>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</si>
  <si>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</si>
  <si>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</si>
  <si>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</si>
  <si>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</si>
  <si>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</si>
  <si>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</si>
  <si>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</si>
  <si>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</si>
  <si>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</si>
  <si>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</si>
  <si>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</si>
  <si>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</si>
  <si>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</si>
  <si>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</si>
  <si>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</si>
  <si>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</si>
  <si>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</si>
  <si>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</si>
  <si>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</si>
  <si>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</si>
  <si>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</si>
  <si>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</si>
  <si>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</si>
  <si>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</si>
  <si>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</si>
  <si>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</si>
  <si>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</si>
  <si>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</si>
  <si>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</si>
  <si>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</si>
  <si>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</si>
  <si>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</si>
  <si>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</si>
  <si>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</si>
  <si>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</si>
  <si>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</si>
  <si>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</si>
  <si>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</si>
  <si>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</si>
  <si>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</si>
  <si>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</si>
  <si>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</si>
  <si>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</si>
  <si>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</si>
  <si>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</si>
  <si>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</si>
  <si>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</si>
  <si>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</si>
  <si>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</si>
  <si>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</si>
  <si>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</si>
  <si>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</si>
  <si>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</si>
  <si>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</si>
  <si>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</si>
  <si>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</si>
  <si>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</si>
  <si>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</si>
  <si>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</si>
  <si>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</si>
  <si>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</si>
  <si>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</si>
  <si>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</si>
  <si>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</si>
  <si>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</si>
  <si>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</si>
  <si>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</si>
  <si>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</si>
  <si>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</si>
  <si>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</si>
  <si>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</si>
  <si>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</si>
  <si>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</si>
  <si>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</si>
  <si>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</si>
  <si>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</si>
  <si>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</si>
  <si>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</si>
  <si>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</si>
  <si>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</si>
  <si>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</si>
  <si>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</si>
  <si>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</si>
  <si>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</si>
  <si>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</si>
  <si>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</si>
  <si>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</si>
  <si>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</si>
  <si>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</si>
  <si>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</si>
  <si>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</si>
  <si>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</si>
  <si>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</si>
  <si>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</si>
  <si>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</si>
  <si>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</si>
  <si>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</si>
  <si>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</si>
  <si>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</si>
  <si>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</si>
  <si>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</si>
  <si>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</si>
  <si>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</si>
  <si>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</si>
  <si>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</si>
  <si>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</si>
  <si>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</si>
  <si>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</si>
  <si>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</si>
  <si>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</si>
  <si>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</si>
  <si>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</si>
  <si>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</si>
  <si>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</si>
  <si>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</si>
  <si>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</si>
  <si>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</si>
  <si>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</si>
  <si>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</si>
  <si>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</si>
  <si>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</si>
  <si>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</si>
  <si>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</si>
  <si>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</si>
  <si>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</si>
  <si>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</si>
  <si>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</si>
  <si>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</si>
  <si>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</si>
  <si>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</si>
  <si>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</si>
  <si>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</si>
  <si>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</si>
  <si>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</si>
  <si>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</si>
  <si>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</si>
  <si>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</si>
  <si>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</si>
  <si>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</si>
  <si>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</si>
  <si>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</si>
  <si>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</si>
  <si>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</si>
  <si>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</si>
  <si>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</si>
  <si>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</si>
  <si>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</si>
  <si>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</si>
  <si>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</si>
  <si>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</si>
  <si>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</si>
  <si>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</si>
  <si>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</si>
  <si>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</si>
  <si>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</si>
  <si>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</si>
  <si>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</si>
  <si>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</si>
  <si>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</si>
  <si>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</si>
  <si>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</si>
  <si>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</si>
  <si>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</si>
  <si>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</si>
  <si>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</si>
  <si>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</si>
  <si>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</si>
  <si>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</si>
  <si>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</si>
  <si>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</si>
  <si>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</si>
  <si>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</si>
  <si>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</si>
  <si>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</si>
  <si>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</si>
  <si>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</si>
  <si>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</si>
  <si>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</si>
  <si>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</si>
  <si>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</si>
  <si>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</si>
  <si>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</si>
  <si>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</si>
  <si>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</si>
  <si>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</si>
  <si>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</si>
  <si>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</si>
  <si>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</si>
  <si>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</si>
  <si>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</si>
  <si>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</si>
  <si>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</si>
  <si>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</si>
  <si>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</si>
  <si>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</si>
  <si>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</si>
  <si>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</si>
  <si>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</si>
  <si>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</si>
  <si>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</si>
  <si>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</si>
  <si>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</si>
  <si>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</si>
  <si>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</si>
  <si>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</si>
  <si>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</si>
  <si>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</si>
  <si>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</si>
  <si>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</si>
  <si>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</si>
  <si>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</si>
  <si>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</si>
  <si>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</si>
  <si>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</si>
  <si>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</si>
  <si>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</si>
  <si>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</si>
  <si>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</si>
  <si>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</si>
  <si>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</si>
  <si>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</si>
  <si>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</si>
  <si>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</si>
  <si>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</si>
  <si>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</si>
  <si>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</si>
  <si>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</si>
  <si>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</si>
  <si>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</si>
  <si>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</si>
  <si>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</si>
  <si>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</si>
  <si>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</si>
  <si>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</si>
  <si>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</si>
  <si>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</si>
  <si>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</si>
  <si>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</si>
  <si>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</si>
  <si>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</si>
  <si>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</si>
  <si>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</si>
  <si>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</si>
  <si>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</si>
  <si>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</si>
  <si>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</si>
  <si>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</si>
  <si>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</si>
  <si>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</si>
  <si>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</si>
  <si>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</si>
  <si>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</si>
  <si>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</si>
  <si>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</si>
  <si>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</si>
  <si>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</si>
  <si>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</si>
  <si>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</si>
  <si>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</si>
  <si>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</si>
  <si>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</si>
  <si>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</si>
  <si>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</si>
  <si>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</si>
  <si>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</si>
  <si>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</si>
  <si>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</si>
  <si>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</si>
  <si>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</si>
  <si>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</si>
  <si>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</si>
  <si>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</si>
  <si>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</si>
  <si>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</si>
  <si>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</si>
  <si>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</si>
  <si>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</si>
  <si>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</si>
  <si>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</si>
  <si>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</si>
  <si>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</si>
  <si>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</si>
  <si>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</si>
  <si>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</si>
  <si>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</si>
  <si>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</si>
  <si>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</si>
  <si>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</si>
  <si>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</si>
  <si>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</si>
  <si>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</si>
  <si>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</si>
  <si>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</si>
  <si>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</si>
  <si>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</si>
  <si>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</si>
  <si>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</si>
  <si>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</si>
  <si>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</si>
  <si>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</si>
  <si>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</si>
  <si>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</si>
  <si>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</si>
  <si>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</si>
  <si>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</si>
  <si>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</si>
  <si>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</si>
  <si>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</si>
  <si>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</si>
  <si>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</si>
  <si>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</si>
  <si>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</si>
  <si>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</si>
  <si>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</si>
  <si>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</si>
  <si>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</si>
  <si>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</si>
  <si>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</si>
  <si>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</si>
  <si>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</si>
  <si>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</si>
  <si>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</si>
  <si>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</si>
  <si>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</si>
  <si>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</si>
  <si>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</si>
  <si>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</si>
  <si>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</si>
  <si>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</si>
  <si>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</si>
  <si>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</si>
  <si>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</si>
  <si>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</si>
  <si>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</si>
  <si>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</si>
  <si>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</si>
  <si>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</si>
  <si>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</si>
  <si>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</si>
  <si>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</si>
  <si>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</si>
  <si>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</si>
  <si>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</si>
  <si>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</si>
  <si>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</si>
  <si>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</si>
  <si>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</si>
  <si>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</si>
  <si>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</si>
  <si>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</si>
  <si>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</si>
  <si>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</si>
  <si>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</si>
  <si>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</si>
  <si>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</si>
  <si>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</si>
  <si>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</si>
  <si>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</si>
  <si>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</si>
  <si>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</si>
  <si>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</si>
  <si>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</si>
  <si>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</si>
  <si>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</si>
  <si>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</si>
  <si>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</si>
  <si>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</si>
  <si>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</si>
  <si>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</si>
  <si>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</si>
  <si>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</si>
  <si>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</si>
  <si>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</si>
  <si>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</si>
  <si>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</si>
  <si>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</si>
  <si>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</si>
  <si>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</si>
  <si>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</si>
  <si>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</si>
  <si>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</si>
  <si>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</si>
  <si>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</si>
  <si>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</si>
  <si>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</si>
  <si>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</si>
  <si>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</si>
  <si>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</si>
  <si>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</si>
  <si>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</si>
  <si>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</si>
  <si>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</si>
  <si>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</si>
  <si>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</si>
  <si>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</si>
  <si>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</si>
  <si>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</si>
  <si>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</si>
  <si>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</si>
  <si>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</si>
  <si>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</si>
  <si>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</si>
  <si>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</si>
  <si>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</si>
  <si>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</si>
  <si>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</si>
  <si>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</si>
  <si>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</si>
  <si>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</si>
  <si>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</si>
  <si>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</si>
  <si>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</si>
  <si>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</si>
  <si>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</si>
  <si>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</si>
  <si>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</si>
  <si>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</si>
  <si>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</si>
  <si>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</si>
  <si>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</si>
  <si>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</si>
  <si>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</si>
  <si>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</si>
  <si>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</si>
  <si>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</si>
  <si>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</si>
  <si>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</si>
  <si>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</si>
  <si>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</si>
  <si>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</si>
  <si>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</si>
  <si>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</si>
  <si>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</si>
  <si>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</si>
  <si>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</si>
  <si>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</si>
  <si>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</si>
  <si>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03209741</t>
  </si>
  <si>
    <t>080027531</t>
  </si>
  <si>
    <t>94818858923</t>
  </si>
  <si>
    <t>1339</t>
  </si>
  <si>
    <t>HR</t>
  </si>
  <si>
    <t>MEDIKA d.d.</t>
  </si>
  <si>
    <t>ZAGREB</t>
  </si>
  <si>
    <t>CAPRAŠKA 1</t>
  </si>
  <si>
    <t>medika.uprava@medika.hr</t>
  </si>
  <si>
    <t>www.medika.hr</t>
  </si>
  <si>
    <t>Ljekarne Prima Pharme</t>
  </si>
  <si>
    <t>Zagreb</t>
  </si>
  <si>
    <t>0694975</t>
  </si>
  <si>
    <t>INES BOSNAR ŠMITUC</t>
  </si>
  <si>
    <t>01/2412 551</t>
  </si>
  <si>
    <t>balance as at 31.12.2025.</t>
  </si>
  <si>
    <t>Submitter: Group Medika</t>
  </si>
  <si>
    <t>for the period 01.01.2025. to 31.12.2025.</t>
  </si>
  <si>
    <t>74780000O0R8ZVGJJO27</t>
  </si>
  <si>
    <t xml:space="preserve">“NOTES TO THE ANNUAL FINANCIAL STATEMENTS - GFI
Name of issuer:  MEDIKA d.d.
Personal identification number (OIB):   94818858923
Reporting period: 01.01.2025 - 31.12.2025
THIS XLS DOCUMENT IS NOT THE OFFICIAL FORMAT FOR PUBLISHING THE ANNUAL REPORT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The consolidated financial statements of the Group have been prepared in accordance with International Financial Reporting Standards as adopted by the European Union (IFRS). The consolidated financial statements of the Group have been prepared under the historical cost convention, unless otherwise stated.
The preparation of consolidated financial statements in conformity with International Financial Reporting Standards as adopted by the European Union (IFRS) requires the use of certain critical accounting estimates.
b) disclose any information required by IFRSs that is not presented elsewhere in the statement of financial position, statement of comprehensive income, statement of cash flows and statement of changes in equity,
All information is presented in accordance with International Financial Reporting Standards adopted by the European Union (IFRS).
c) provide additional information that is not presented elsewhere in the statement of financial position, statement of comprehensive income, statement of cash flows and statement of changes in equity, but is relevant for understanding any of them.
All information is presented in accordance with International Financial Reporting Standards adopted by the European Union (IFRS).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Name of the issuer: Medika d.d.,
Headquarters: Capraška 1, 10000 Zagreb
Legal form: joint stock company
Country of establishment: Republic of Croatia
MBS: 080027531
OIB: 94818858923
2. adopted accounting policies
Significant accounting policies are disclosed in Note 2 to the audited consolidated financial statements.
During the reporting period, the Medika Group did not change its accounting policies compared to the previous year.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For a certain part of liabilities to suppliers and loans (which are shown in the balance sheet), the Medika Group issued bank guarantees or debentures as collateral.
Liabilities from provisions for pensions are presented in the balance sheet in accordance with IAS-19.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Not applicable.
5. the amount and nature of individual items of income or expenditure which are of exceptional size or incidence
Medika Group in the reporting period 01.01.-31.12.2025 has generated consolidated net sales revenues in the amount of EUR 952.6 million (in the period 01.01.-31.12.2024, EUR 826.3 million).
6. amounts owed by the issuer and falling due after more than five years, as well as the total debts of the issuer covered by valuable security furnished by the issuer, specifying the type and form of security
Medika Group on 31.12.2025 has liabilities with maturity over 5 years which are entirely related to operating lease liabilities in the amount of EUR 4.7 million.
Long-term tangible assets with a net book value as of 31.12.2025 are pledged as collateral for the loan amounts to EUR 13,6 million.
7. average number of employees during the financial year
Average number of employees of the Medika Group during the current period 01.01.-31.12.2025. amounts to 1,041 employees (during the period 01.01.-31.12.2024 the average number of employees was 1,015 employees).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The Medika Group did not capitalize the cost of salaries during the reporting period.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The amount of the emoluments granted in 2025 to the members of the administrative, managerial and supervisory bodies as a result of their accountability and all arising liabilities will be published in the Report on Remuneration of Members of the Management Board and the Supervisory Board after the approval of the General Assembly.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Staff costs broken down between net salaries and wages, costs of taxes and contributions from salaries, contributions on salaries and other salary costs are disclosed in Note 7 to the audited consolidated financial statements.
11. where a provision for deferred tax is recognised in the balance sheet, the deferred tax balances at the end of the financial year, and the movement in those balances during the financial year
Deferred tax assets on 31.12.2025 amounts to EUR 250 thousand and records an increase of 35.7% compared to the beginning of the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Medika d.d. has 100% stake in Ljekarne Prima Pharme which holds associated company ZU Ljekarna Jagatić in which it has a 49% stake.
13. the number and the nominal value or, in the absence of a nominal value, the accounting par value of the shares subscribed during the financial year within the limits of the authorised capital
No new shares are subscribed during the business year.
Share capital as at 31.12.2025 is EUR 27,8 million and is divided into 30,194 shares. The nominal value of one share is EUR 920,00.
14. where there is more than one class of shares, the number and the nominal value or, in the absence of a nominal value, the accounting value for each class
Not applicable.
15. the existence of any participation certificates, convertible debentures, warrants, options or similar securities or rights, with an indication of their number and the rights they confer
The Medika Group has no certificates of participation, convertible debentures, guarantees, options or similar securities or rights.
16. the name, registered office and legal form of each of the companies of which the issuer is a member having unlimited liability
Not applicable.
17. the name and registered office of the company which draws up the consolidated financial statements of the largest group of companies of which the issuer forms part as a controlled group member
Not applicable.
18. the name and registered office of the company which draws up the consolidated financial statements of the smallest group of companies of which the issuer forms part as a controlled group member and which is also included in the group of companies referred to in point 17.
Not applicable.
19. the place where copies of the consolidated financial statements referred to in points 17 and 18 may be obtained, provided that they are available
Not applicable.
20. the proposed appropriation of profit or treatment of loss, or where applicable, the appropriation of the profit or treatment of the loss
Appropriation of profit or treatment of loss will be proposed at the General Assembly of the Company.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The Medika Group has no material arrangements with companies that are not included in the financial statements as of 31.12.2025. 
22. the nature and the financial effect of material events arising after the balance sheet date which are not reflected in the profit and loss account or balance sheet
After the balance sheet date, Auctor d.o.o., as a shareholder of Medika d.d., requested the convening of an Extraordinary General Meeting and proposed the adoption of a decision to withdraw the Company’s shares from the regulated market of the Zagreb Stock Exchange Inc.
The Extraordinary General Meeting was convened for 17 March 2026, and the proposed decision on the withdrawal of the Company’s shares from the regulated market of the Zagreb Stock Exchange Inc. was included on the agenda of the General Meeting.
The Company assesses that the aforementioned event has no impact on its financial position, financial performance, or cash flows as at the balance sheet date and is therefore considered a non-adjusting event after the balance sheet date, in accordance with the applicable accounting standards. See Note 29 of the audited consolidated financial statements. The General Assembly was held and a decision was made to delist the shares from the stock exchange, which was entered into the court register on March 20, 2026.
Regarding EU restriction measures, which refers to the consequences of exposure and the impact of the Russian invasion of Ukraine, Group declares that it does not have a direct business relationship with entities from Russia or Ukraine, nor is it otherwise directly exposed to those entities in its business.
Nevertheless, the Group's management estimates that an indirect impact on the Group's operations is possible due to the impact on the entire economy on global level, mainly due to the increase in the price of energy products, both raw materials, interest rates and inflation that have increased further with the Russian invasion of Ukraine. Given the uncertain extent of the impact on the economy, the Group monitors developments and assesses the impact on business, financial situation and cash flows.
23. the net income broken down by categories of activity and into geographical markets, in so far as those categories and markets differ substantially from one another, taking account of the manner in which the sale of products and the provision of services are organised.
Net income of the Medika Group broken down by operating segments is disclosed in Note 6 to the audited consolidated financial statements.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The total amount of fees for the statutory audit of the annual financial statements for 2025 is EUR 83 thousand (2024: EUR 69 thousand). In 2025, no other services charged by the audit firm were contracted (nor in 2024).
25. Reconciliation of items in the audited consolidated annual financial statements and consolidated financial statements in the GFI-POD forms for 2025:			
Balance sheet:
-	In the GFI-POD form, the category of long-term intangible assets is equal to the sum of the categories in the audited consolidated financial statements: intangible long-term assets and assets with the right to use.
-	In the audited consolidated financial statements, the fixed assets category of investments in subsidiaries is equal to the amount in the GFI-POD form under AOP 024 (Investments in holdings (shares) of undertakings within the group).
-	In the audited consolidated financial statements, the category of long-term receivables from customers and other receivables is equal to the sum of the categories in the GFI-POD form under AOP 028 (Given loans, deposits, etc. given) and AOP 031 (Long-term receivables).
-	In the audited consolidated financial statements, the amount of current assets is EUR 485,891 thousand, and in the GFI-POD form it amounts to EUR 485,707 thousand. The difference in the amount of EUR 184 thousand relates to paid expenses of the future period which are presented in the audited consolidated financial statements within current assets in the category Trade receivables and other receivables, while in the GFI-POD form they are presented under AOP 064 (Prepaid expenses and accrued income). 
-	In the audited consolidated financial statements, the amount of short-term receivables from customers and other receivables together with the amount of given short-term deposits is equal to the amounts of the categories in the GFI-POD form under AOP 046 (Short-term receivables), AOP 053 (Short-term financial assets) and AOP 064 (Prepaid expenses and accrued income).
-	Long-term liabilities (loans, lease liabilities and other liabilities) in the audited consolidated financial statements amount to a total of EUR 20,084 thousand, which is equal to the category in GFI-POD forms AOP 097 (Long-term liabilities) and AOP 090 (Provisions).
-	In the audited consolidated financial statements, the share capital category is equal to the sum of the categories in the GFI-POD form: AOP 068 (Initial (subscribed) capital)), AOP 069 (Capital reserves) and AOP 073 (Treasury shares and holdings (deductible item).
-	In the audited consolidated financial statements, the reserve category is equal to the sum of the categories in the GFI-POD form: AOP 071 (Legal reserves) and AOP 072 (Reserves for treasury shares).
-	In the audited consolidated financial statements, the retained profit category is equal to the sum of the categories in the GFI-POD form: AOP 075 (Other reserves), AOP 083 (Retained profit) and AOP 086 (Profit or loss for the business year).	
-	Short-term liabilities in the audited consolidated financial statements amount to EUR 414,421 thousand, and in the GFI-POD in the amount of EUR 412,098 thousand. The difference of EUR 2,323 thousand relates to deferred payment of expenses and deferred income which are presented in the audited consolidated financial statements under short-term liabilities within the category Trade and other payables, while in the GFI-POD form they are presented under AOP 124 (Accruals and deferred income).
-	Short-term provisions are presented separately in the audited consolidated financial statements (within short-term liabilities), and in the GFI-POD forms they are found in the item AOP 119 (Liabilities towards employees).	
Profit and loss account:
-	Sales income and other income in the audited consolidated financial statements amount to EUR 959,879 thousand, and in the GFI-POD form EUR 959,965 thousand. The difference is EUR 86 thousand, which refers to net exchange rate differences and the net gains/losses of expended or alienated assets, which are presented in Other gains/(losses)-net, in the audited consolidated financial statements, while in the GFI-POD form they are shown in the item AOP 006 (Other operating income (outside the group)).
-	The costs of employees in the audited consolidated financial statements amount to EUR 31,229 thousand, and in the GFI-POD form in position AOP 013 Staff costs EUR 25,204 thousand. The difference is EUR 6,025 thousand of which EUR 6,020 thousand refers to the costs of other employee benefits (unused annual vacations, business travel allowances, grants, awards, etc.), transactions based on equity instruments, management awards, employee transportation, and severance pay, which can be found in the GFI-POD form is in the item AOP 018 (Other expenses) and EUR 5 thousand for reservations for jubilee awards and annual vacations which can be found in the GFI-POD form in AOP 023 Provisions for pensions, termination benefits and similar.
Marketing and sales promotion costs amount to EUR 1,228 thousand and are presented separately in the audited financial statements. They relate to representation expenses in the amount of EUR 746 thousand, which are reported in the GFI-POD form under item AOP 018 Other costs, and to marketing services in the amount of EUR 482 thousand, which are reported in the GFI-POD form under item AOP 012 Other external costs within Material Costs.
-	Other operating expenses in the audited financial statements amount to EUR 12,110 thousand, and in the GFI-POD form EUR 7,159 thousand. The difference is EUR 4,951 thousand, which represents the net effect of the following items:
•	Raw materials and consumables costs in the amount of EUR 2,368 thousand, reported under item AOP 010, impairment of short-term assets other than financial assets in the amount of EUR 368 thousand, reported under item AOP 021 are presented under Other operating expenses in the audited financial statements.
•	Other costs AOP 018 in the GFI-POD form amount to EUR 9,464 thousand, of which EUR 6,020 thousand relating to employee compensation costs are presented under Staff costs in the audited financial statements, EUR 746 thousand under Marketing and sales promotion costs, while the remaining difference of EUR 2,698 thousand is presented under Other operating expenses in the audited financial statements.
•	Other costs AOP 012 in the GFI-POD form amount to EUR 7,159 thousand, of which EUR 483 thousand relating to marketing costs are presented under Marketing and sales promotion costs in the audited financial statements. The remaining difference of EUR 6,676 thousand is presented under Other operating expenses in the audited financial statements.
-	Other gains/(losses)-net amount to EUR 85 thousand and refer to net exchange rate differences and the net gains/losses of expended or alienated assets, which are shown in Other gains/(losses)-net, in the audited consolidated financial statements, while in the GFI-POD form they are shown in the item AOP 006 (Other operating income (outside the group)).
Cash flow statement:
CASH FLOW FROM BUSINESS ACTIVITIES
-	The category in the GFI-POD form AOP 001 (Pre-tax profit) is equal to the sum of the categories in the audited consolidated financial statements Profit for the year and Income tax.
-	The category in the GFI-POD form AOP 004 (Gains and losses from the sale and value adjustments of fixed tangible and intangible assets) is equal to the sum of the categories from the audited consolidated financial statements Gain from the sale of long-term tangible assets, Modification of lease contract and Termination of lease contract.
-	The category in GFI-POD form AOP 010 (Other adjustments for non-cash transactions and unrealized gains and losses) is equal to the sum of the categories from the audited consolidated financial statements Share based payments, Value adjustment on inventories and Share of profit of an associate.
CASH FLOW FROM INVESTMENT ACTIVITIES
-           The category in the GFI-POD form AOP 025 (Cash receipts from repayment of loans and deposits) equals the sum of the categories in the audited consolidated financial statements Receipts from loan repayments and Receipts / (payments) from short-term deposits granted.
-	The category in the GFI-POD form AOP 028 (Cash payments for the purchase of fixed tangible and intangible assets) is equal to the sum of the categories from the audited consolidated financial statements Purchase of real estate and equipment and intangible assets and Paid advances for the acquisition of assets under the right of use.
CASH FLOW FROM FINANCIAL ACTIVITIES
-             In the audited financial statements, the item Lease repayments in the amount of EUR 2,639 thousand consists of repayments of finance leases amounting to EUR 345 thousand and repayments of operating leases amounting to EUR 2,294 thousand. The category in the GFI-POD form AOP 042 (Cash outflows for finance leases) relates to EUR 345 thousand of finance lease repayments, which are included within the Lease repayments category in the audited financial statements. The category in the GFI-POD form AOP 044 (Other cash payments from financing activities) equals the sum of Interest paid on borrowings in the amount of EUR 1,610 thousand from the audited financial statements and the portion of the Lease repayments item relating to EUR 2,294 thousand of operating lease repayments.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</si>
</sst>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36">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4"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7"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5" fillId="10" borderId="0" xfId="0" applyFont="1" applyFill="1" applyAlignment="1">
      <alignment horizontal="right" vertical="center" wrapText="1"/>
    </xf>
    <xf numFmtId="0" fontId="29"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4" fillId="11" borderId="4" xfId="4" applyFont="1" applyFill="1" applyBorder="1" applyAlignment="1" applyProtection="1">
      <alignment horizontal="center" vertical="center"/>
      <protection locked="0"/>
    </xf>
    <xf numFmtId="0" fontId="2" fillId="0" borderId="0" xfId="0" applyFont="1" applyAlignment="1">
      <alignment horizontal="left" vertical="top" wrapText="1"/>
    </xf>
    <xf numFmtId="0" fontId="27" fillId="10" borderId="0" xfId="0" applyFont="1" applyFill="1" applyAlignment="1">
      <alignment vertical="top"/>
    </xf>
    <xf numFmtId="0" fontId="27"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27" fillId="10" borderId="0" xfId="0" applyFont="1" applyFill="1" applyProtection="1">
      <protection locked="0"/>
    </xf>
    <xf numFmtId="0" fontId="4" fillId="11" borderId="4" xfId="4" applyFont="1" applyFill="1" applyBorder="1" applyAlignment="1" applyProtection="1">
      <alignment horizontal="right" vertical="center"/>
      <protection locked="0"/>
    </xf>
    <xf numFmtId="0" fontId="27" fillId="10" borderId="0" xfId="0" applyFont="1" applyFill="1" applyAlignment="1">
      <alignment vertical="top"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5" fillId="10" borderId="0" xfId="0" applyFont="1" applyFill="1" applyAlignment="1">
      <alignment vertical="center"/>
    </xf>
    <xf numFmtId="0" fontId="27" fillId="11" borderId="3" xfId="4" applyFont="1" applyFill="1" applyBorder="1" applyProtection="1">
      <protection locked="0"/>
    </xf>
    <xf numFmtId="0" fontId="27" fillId="11" borderId="2" xfId="4" applyFont="1" applyFill="1" applyBorder="1" applyProtection="1">
      <protection locked="0"/>
    </xf>
    <xf numFmtId="0" fontId="27" fillId="11" borderId="4" xfId="4"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5" fillId="10" borderId="11"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27" fillId="11" borderId="3" xfId="4" applyFont="1" applyFill="1" applyBorder="1" applyAlignment="1" applyProtection="1">
      <alignment vertical="center"/>
      <protection locked="0"/>
    </xf>
    <xf numFmtId="0" fontId="27" fillId="11" borderId="2" xfId="4" applyFont="1" applyFill="1" applyBorder="1" applyAlignment="1" applyProtection="1">
      <alignment vertical="center"/>
      <protection locked="0"/>
    </xf>
    <xf numFmtId="0" fontId="27" fillId="11" borderId="4" xfId="4" applyFont="1" applyFill="1" applyBorder="1" applyAlignment="1" applyProtection="1">
      <alignment vertical="center"/>
      <protection locked="0"/>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0"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19" fillId="9" borderId="14" xfId="0" applyFont="1" applyFill="1" applyBorder="1" applyAlignment="1">
      <alignment horizontal="left" vertical="center" wrapText="1"/>
    </xf>
  </cellXfs>
  <cellStyles count="5">
    <cellStyle name="Hyperlink 2" xfId="2" xr:uid="{00000000-0005-0000-0000-000000000000}"/>
    <cellStyle name="Normal" xfId="0" builtinId="0"/>
    <cellStyle name="Normal 2" xfId="3" xr:uid="{00000000-0005-0000-0000-000002000000}"/>
    <cellStyle name="Normal 3" xfId="4" xr:uid="{9260E546-C918-41B1-9332-6C3FF194B9ED}"/>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D35" sqref="D35"/>
    </sheetView>
  </sheetViews>
  <sheetFormatPr defaultRowHeight="12.75" x14ac:dyDescent="0.2"/>
  <cols>
    <col min="9" max="9" width="13.42578125" customWidth="1"/>
  </cols>
  <sheetData>
    <row r="1" spans="1:10" ht="15.75" x14ac:dyDescent="0.2">
      <c r="A1" s="141"/>
      <c r="B1" s="142"/>
      <c r="C1" s="142"/>
      <c r="D1" s="8"/>
      <c r="E1" s="8"/>
      <c r="F1" s="8"/>
      <c r="G1" s="8"/>
      <c r="H1" s="8"/>
      <c r="I1" s="8"/>
      <c r="J1" s="9"/>
    </row>
    <row r="2" spans="1:10" ht="14.45" customHeight="1" x14ac:dyDescent="0.2">
      <c r="A2" s="143" t="s">
        <v>0</v>
      </c>
      <c r="B2" s="144"/>
      <c r="C2" s="144"/>
      <c r="D2" s="144"/>
      <c r="E2" s="144"/>
      <c r="F2" s="144"/>
      <c r="G2" s="144"/>
      <c r="H2" s="144"/>
      <c r="I2" s="144"/>
      <c r="J2" s="145"/>
    </row>
    <row r="3" spans="1:10" ht="15" x14ac:dyDescent="0.2">
      <c r="A3" s="32"/>
      <c r="B3" s="33"/>
      <c r="C3" s="33"/>
      <c r="D3" s="33"/>
      <c r="E3" s="33"/>
      <c r="F3" s="33"/>
      <c r="G3" s="33"/>
      <c r="H3" s="33"/>
      <c r="I3" s="33"/>
      <c r="J3" s="34"/>
    </row>
    <row r="4" spans="1:10" ht="33.6" customHeight="1" x14ac:dyDescent="0.2">
      <c r="A4" s="146" t="s">
        <v>1</v>
      </c>
      <c r="B4" s="147"/>
      <c r="C4" s="147"/>
      <c r="D4" s="147"/>
      <c r="E4" s="148">
        <v>45658</v>
      </c>
      <c r="F4" s="149"/>
      <c r="G4" s="40" t="s">
        <v>2</v>
      </c>
      <c r="H4" s="148">
        <v>46022</v>
      </c>
      <c r="I4" s="149"/>
      <c r="J4" s="10"/>
    </row>
    <row r="5" spans="1:10" s="45" customFormat="1" ht="10.15" customHeight="1" x14ac:dyDescent="0.25">
      <c r="A5" s="150"/>
      <c r="B5" s="151"/>
      <c r="C5" s="151"/>
      <c r="D5" s="151"/>
      <c r="E5" s="151"/>
      <c r="F5" s="151"/>
      <c r="G5" s="151"/>
      <c r="H5" s="151"/>
      <c r="I5" s="151"/>
      <c r="J5" s="152"/>
    </row>
    <row r="6" spans="1:10" ht="20.45" customHeight="1" x14ac:dyDescent="0.2">
      <c r="A6" s="35"/>
      <c r="B6" s="46" t="s">
        <v>3</v>
      </c>
      <c r="C6" s="36"/>
      <c r="D6" s="36"/>
      <c r="E6" s="58">
        <v>2025</v>
      </c>
      <c r="F6" s="47"/>
      <c r="G6" s="40"/>
      <c r="H6" s="47"/>
      <c r="I6" s="47"/>
      <c r="J6" s="19"/>
    </row>
    <row r="7" spans="1:10" s="49" customFormat="1" ht="10.9" customHeight="1" x14ac:dyDescent="0.2">
      <c r="A7" s="35"/>
      <c r="B7" s="36"/>
      <c r="C7" s="36"/>
      <c r="D7" s="36"/>
      <c r="E7" s="48"/>
      <c r="F7" s="48"/>
      <c r="G7" s="40"/>
      <c r="H7" s="48"/>
      <c r="I7" s="48"/>
      <c r="J7" s="19"/>
    </row>
    <row r="8" spans="1:10" ht="37.9" customHeight="1" x14ac:dyDescent="0.2">
      <c r="A8" s="154" t="s">
        <v>4</v>
      </c>
      <c r="B8" s="155"/>
      <c r="C8" s="155"/>
      <c r="D8" s="155"/>
      <c r="E8" s="155"/>
      <c r="F8" s="155"/>
      <c r="G8" s="155"/>
      <c r="H8" s="155"/>
      <c r="I8" s="155"/>
      <c r="J8" s="11"/>
    </row>
    <row r="9" spans="1:10" ht="14.25" x14ac:dyDescent="0.2">
      <c r="A9" s="12"/>
      <c r="B9" s="29"/>
      <c r="C9" s="29"/>
      <c r="D9" s="29"/>
      <c r="E9" s="153"/>
      <c r="F9" s="153"/>
      <c r="G9" s="94"/>
      <c r="H9" s="94"/>
      <c r="I9" s="38"/>
      <c r="J9" s="39"/>
    </row>
    <row r="10" spans="1:10" ht="25.9" customHeight="1" x14ac:dyDescent="0.2">
      <c r="A10" s="118" t="s">
        <v>5</v>
      </c>
      <c r="B10" s="119"/>
      <c r="C10" s="133" t="s">
        <v>446</v>
      </c>
      <c r="D10" s="134"/>
      <c r="E10" s="30"/>
      <c r="F10" s="156" t="s">
        <v>6</v>
      </c>
      <c r="G10" s="157"/>
      <c r="H10" s="106" t="s">
        <v>450</v>
      </c>
      <c r="I10" s="107"/>
      <c r="J10" s="13"/>
    </row>
    <row r="11" spans="1:10" ht="15.6" customHeight="1" x14ac:dyDescent="0.2">
      <c r="A11" s="12"/>
      <c r="B11" s="29"/>
      <c r="C11" s="29"/>
      <c r="D11" s="29"/>
      <c r="E11" s="140"/>
      <c r="F11" s="140"/>
      <c r="G11" s="140"/>
      <c r="H11" s="140"/>
      <c r="I11" s="31"/>
      <c r="J11" s="13"/>
    </row>
    <row r="12" spans="1:10" ht="21" customHeight="1" x14ac:dyDescent="0.2">
      <c r="A12" s="96" t="s">
        <v>7</v>
      </c>
      <c r="B12" s="119"/>
      <c r="C12" s="133" t="s">
        <v>447</v>
      </c>
      <c r="D12" s="134"/>
      <c r="E12" s="139"/>
      <c r="F12" s="140"/>
      <c r="G12" s="140"/>
      <c r="H12" s="140"/>
      <c r="I12" s="31"/>
      <c r="J12" s="13"/>
    </row>
    <row r="13" spans="1:10" ht="10.9" customHeight="1" x14ac:dyDescent="0.2">
      <c r="A13" s="30"/>
      <c r="B13" s="31"/>
      <c r="C13" s="29"/>
      <c r="D13" s="29"/>
      <c r="E13" s="94"/>
      <c r="F13" s="94"/>
      <c r="G13" s="94"/>
      <c r="H13" s="94"/>
      <c r="I13" s="29"/>
      <c r="J13" s="14"/>
    </row>
    <row r="14" spans="1:10" ht="22.9" customHeight="1" x14ac:dyDescent="0.2">
      <c r="A14" s="96" t="s">
        <v>8</v>
      </c>
      <c r="B14" s="132"/>
      <c r="C14" s="133" t="s">
        <v>448</v>
      </c>
      <c r="D14" s="134"/>
      <c r="E14" s="138"/>
      <c r="F14" s="120"/>
      <c r="G14" s="44" t="s">
        <v>9</v>
      </c>
      <c r="H14" s="106" t="s">
        <v>464</v>
      </c>
      <c r="I14" s="107"/>
      <c r="J14" s="41"/>
    </row>
    <row r="15" spans="1:10" ht="14.45" customHeight="1" x14ac:dyDescent="0.2">
      <c r="A15" s="30"/>
      <c r="B15" s="31"/>
      <c r="C15" s="29"/>
      <c r="D15" s="29"/>
      <c r="E15" s="94"/>
      <c r="F15" s="94"/>
      <c r="G15" s="94"/>
      <c r="H15" s="94"/>
      <c r="I15" s="29"/>
      <c r="J15" s="14"/>
    </row>
    <row r="16" spans="1:10" ht="13.15" customHeight="1" x14ac:dyDescent="0.2">
      <c r="A16" s="96" t="s">
        <v>10</v>
      </c>
      <c r="B16" s="132"/>
      <c r="C16" s="133" t="s">
        <v>449</v>
      </c>
      <c r="D16" s="134"/>
      <c r="E16" s="37"/>
      <c r="F16" s="37"/>
      <c r="G16" s="37"/>
      <c r="H16" s="37"/>
      <c r="I16" s="37"/>
      <c r="J16" s="41"/>
    </row>
    <row r="17" spans="1:10" ht="14.45" customHeight="1" x14ac:dyDescent="0.2">
      <c r="A17" s="135"/>
      <c r="B17" s="136"/>
      <c r="C17" s="136"/>
      <c r="D17" s="136"/>
      <c r="E17" s="136"/>
      <c r="F17" s="136"/>
      <c r="G17" s="136"/>
      <c r="H17" s="136"/>
      <c r="I17" s="136"/>
      <c r="J17" s="137"/>
    </row>
    <row r="18" spans="1:10" x14ac:dyDescent="0.2">
      <c r="A18" s="118" t="s">
        <v>11</v>
      </c>
      <c r="B18" s="119"/>
      <c r="C18" s="98" t="s">
        <v>451</v>
      </c>
      <c r="D18" s="99"/>
      <c r="E18" s="99"/>
      <c r="F18" s="99"/>
      <c r="G18" s="99"/>
      <c r="H18" s="99"/>
      <c r="I18" s="99"/>
      <c r="J18" s="100"/>
    </row>
    <row r="19" spans="1:10" ht="14.25" x14ac:dyDescent="0.2">
      <c r="A19" s="12"/>
      <c r="B19" s="29"/>
      <c r="C19" s="43"/>
      <c r="D19" s="29"/>
      <c r="E19" s="94"/>
      <c r="F19" s="94"/>
      <c r="G19" s="94"/>
      <c r="H19" s="94"/>
      <c r="I19" s="29"/>
      <c r="J19" s="14"/>
    </row>
    <row r="20" spans="1:10" ht="14.25" x14ac:dyDescent="0.2">
      <c r="A20" s="118" t="s">
        <v>12</v>
      </c>
      <c r="B20" s="119"/>
      <c r="C20" s="106">
        <v>10000</v>
      </c>
      <c r="D20" s="107"/>
      <c r="E20" s="94"/>
      <c r="F20" s="94"/>
      <c r="G20" s="108" t="s">
        <v>452</v>
      </c>
      <c r="H20" s="109"/>
      <c r="I20" s="109"/>
      <c r="J20" s="110"/>
    </row>
    <row r="21" spans="1:10" ht="14.25" x14ac:dyDescent="0.2">
      <c r="A21" s="12"/>
      <c r="B21" s="29"/>
      <c r="C21" s="29"/>
      <c r="D21" s="29"/>
      <c r="E21" s="94"/>
      <c r="F21" s="94"/>
      <c r="G21" s="94"/>
      <c r="H21" s="94"/>
      <c r="I21" s="29"/>
      <c r="J21" s="14"/>
    </row>
    <row r="22" spans="1:10" x14ac:dyDescent="0.2">
      <c r="A22" s="118" t="s">
        <v>13</v>
      </c>
      <c r="B22" s="119"/>
      <c r="C22" s="108" t="s">
        <v>453</v>
      </c>
      <c r="D22" s="109"/>
      <c r="E22" s="109"/>
      <c r="F22" s="109"/>
      <c r="G22" s="109"/>
      <c r="H22" s="109"/>
      <c r="I22" s="109"/>
      <c r="J22" s="110"/>
    </row>
    <row r="23" spans="1:10" ht="14.25" x14ac:dyDescent="0.2">
      <c r="A23" s="12"/>
      <c r="B23" s="29"/>
      <c r="C23" s="29"/>
      <c r="D23" s="29"/>
      <c r="E23" s="94"/>
      <c r="F23" s="94"/>
      <c r="G23" s="94"/>
      <c r="H23" s="94"/>
      <c r="I23" s="29"/>
      <c r="J23" s="14"/>
    </row>
    <row r="24" spans="1:10" ht="14.25" x14ac:dyDescent="0.2">
      <c r="A24" s="118" t="s">
        <v>14</v>
      </c>
      <c r="B24" s="119"/>
      <c r="C24" s="129" t="s">
        <v>454</v>
      </c>
      <c r="D24" s="130"/>
      <c r="E24" s="130"/>
      <c r="F24" s="130"/>
      <c r="G24" s="130"/>
      <c r="H24" s="130"/>
      <c r="I24" s="130"/>
      <c r="J24" s="131"/>
    </row>
    <row r="25" spans="1:10" ht="14.25" x14ac:dyDescent="0.2">
      <c r="A25" s="12"/>
      <c r="B25" s="29"/>
      <c r="C25" s="43"/>
      <c r="D25" s="29"/>
      <c r="E25" s="94"/>
      <c r="F25" s="94"/>
      <c r="G25" s="94"/>
      <c r="H25" s="94"/>
      <c r="I25" s="29"/>
      <c r="J25" s="14"/>
    </row>
    <row r="26" spans="1:10" ht="14.25" x14ac:dyDescent="0.2">
      <c r="A26" s="118" t="s">
        <v>15</v>
      </c>
      <c r="B26" s="119"/>
      <c r="C26" s="124" t="s">
        <v>455</v>
      </c>
      <c r="D26" s="125"/>
      <c r="E26" s="125"/>
      <c r="F26" s="125"/>
      <c r="G26" s="125"/>
      <c r="H26" s="125"/>
      <c r="I26" s="125"/>
      <c r="J26" s="126"/>
    </row>
    <row r="27" spans="1:10" ht="13.9" customHeight="1" x14ac:dyDescent="0.2">
      <c r="A27" s="12"/>
      <c r="B27" s="29"/>
      <c r="C27" s="43"/>
      <c r="D27" s="29"/>
      <c r="E27" s="94"/>
      <c r="F27" s="94"/>
      <c r="G27" s="94"/>
      <c r="H27" s="94"/>
      <c r="I27" s="29"/>
      <c r="J27" s="14"/>
    </row>
    <row r="28" spans="1:10" ht="22.9" customHeight="1" x14ac:dyDescent="0.2">
      <c r="A28" s="96" t="s">
        <v>16</v>
      </c>
      <c r="B28" s="119"/>
      <c r="C28" s="25">
        <v>1079</v>
      </c>
      <c r="D28" s="15"/>
      <c r="E28" s="123"/>
      <c r="F28" s="123"/>
      <c r="G28" s="123"/>
      <c r="H28" s="123"/>
      <c r="I28" s="127"/>
      <c r="J28" s="128"/>
    </row>
    <row r="29" spans="1:10" ht="14.25" x14ac:dyDescent="0.2">
      <c r="A29" s="12"/>
      <c r="B29" s="29"/>
      <c r="C29" s="29"/>
      <c r="D29" s="29"/>
      <c r="E29" s="94"/>
      <c r="F29" s="94"/>
      <c r="G29" s="94"/>
      <c r="H29" s="94"/>
      <c r="I29" s="29"/>
      <c r="J29" s="14"/>
    </row>
    <row r="30" spans="1:10" ht="15" x14ac:dyDescent="0.2">
      <c r="A30" s="118" t="s">
        <v>17</v>
      </c>
      <c r="B30" s="119"/>
      <c r="C30" s="57" t="s">
        <v>20</v>
      </c>
      <c r="D30" s="111" t="s">
        <v>18</v>
      </c>
      <c r="E30" s="112"/>
      <c r="F30" s="112"/>
      <c r="G30" s="112"/>
      <c r="H30" s="50" t="s">
        <v>19</v>
      </c>
      <c r="I30" s="51" t="s">
        <v>20</v>
      </c>
      <c r="J30" s="52"/>
    </row>
    <row r="31" spans="1:10" x14ac:dyDescent="0.2">
      <c r="A31" s="118"/>
      <c r="B31" s="119"/>
      <c r="C31" s="16"/>
      <c r="D31" s="40"/>
      <c r="E31" s="120"/>
      <c r="F31" s="120"/>
      <c r="G31" s="120"/>
      <c r="H31" s="120"/>
      <c r="I31" s="121"/>
      <c r="J31" s="122"/>
    </row>
    <row r="32" spans="1:10" x14ac:dyDescent="0.2">
      <c r="A32" s="118" t="s">
        <v>21</v>
      </c>
      <c r="B32" s="119"/>
      <c r="C32" s="25" t="s">
        <v>24</v>
      </c>
      <c r="D32" s="111" t="s">
        <v>22</v>
      </c>
      <c r="E32" s="112"/>
      <c r="F32" s="112"/>
      <c r="G32" s="112"/>
      <c r="H32" s="53" t="s">
        <v>23</v>
      </c>
      <c r="I32" s="54" t="s">
        <v>24</v>
      </c>
      <c r="J32" s="55"/>
    </row>
    <row r="33" spans="1:10" ht="14.25" x14ac:dyDescent="0.2">
      <c r="A33" s="12"/>
      <c r="B33" s="29"/>
      <c r="C33" s="29"/>
      <c r="D33" s="29"/>
      <c r="E33" s="94"/>
      <c r="F33" s="94"/>
      <c r="G33" s="94"/>
      <c r="H33" s="94"/>
      <c r="I33" s="29"/>
      <c r="J33" s="14"/>
    </row>
    <row r="34" spans="1:10" x14ac:dyDescent="0.2">
      <c r="A34" s="111" t="s">
        <v>25</v>
      </c>
      <c r="B34" s="112"/>
      <c r="C34" s="112"/>
      <c r="D34" s="112"/>
      <c r="E34" s="112" t="s">
        <v>26</v>
      </c>
      <c r="F34" s="112"/>
      <c r="G34" s="112"/>
      <c r="H34" s="112"/>
      <c r="I34" s="112"/>
      <c r="J34" s="17" t="s">
        <v>27</v>
      </c>
    </row>
    <row r="35" spans="1:10" ht="14.25" x14ac:dyDescent="0.2">
      <c r="A35" s="12"/>
      <c r="B35" s="29"/>
      <c r="C35" s="29"/>
      <c r="D35" s="29"/>
      <c r="E35" s="94"/>
      <c r="F35" s="94"/>
      <c r="G35" s="94"/>
      <c r="H35" s="94"/>
      <c r="I35" s="29"/>
      <c r="J35" s="39"/>
    </row>
    <row r="36" spans="1:10" x14ac:dyDescent="0.2">
      <c r="A36" s="113" t="s">
        <v>456</v>
      </c>
      <c r="B36" s="114"/>
      <c r="C36" s="114"/>
      <c r="D36" s="114"/>
      <c r="E36" s="113" t="s">
        <v>457</v>
      </c>
      <c r="F36" s="114"/>
      <c r="G36" s="114"/>
      <c r="H36" s="114"/>
      <c r="I36" s="116"/>
      <c r="J36" s="91" t="s">
        <v>458</v>
      </c>
    </row>
    <row r="37" spans="1:10" ht="14.25" x14ac:dyDescent="0.2">
      <c r="A37" s="12"/>
      <c r="B37" s="29"/>
      <c r="C37" s="43"/>
      <c r="D37" s="117"/>
      <c r="E37" s="117"/>
      <c r="F37" s="117"/>
      <c r="G37" s="117"/>
      <c r="H37" s="117"/>
      <c r="I37" s="117"/>
      <c r="J37" s="14"/>
    </row>
    <row r="38" spans="1:10" x14ac:dyDescent="0.2">
      <c r="A38" s="101"/>
      <c r="B38" s="102"/>
      <c r="C38" s="102"/>
      <c r="D38" s="103"/>
      <c r="E38" s="101"/>
      <c r="F38" s="102"/>
      <c r="G38" s="102"/>
      <c r="H38" s="102"/>
      <c r="I38" s="103"/>
      <c r="J38" s="25"/>
    </row>
    <row r="39" spans="1:10" ht="14.25" x14ac:dyDescent="0.2">
      <c r="A39" s="12"/>
      <c r="B39" s="29"/>
      <c r="C39" s="43"/>
      <c r="D39" s="42"/>
      <c r="E39" s="117"/>
      <c r="F39" s="117"/>
      <c r="G39" s="117"/>
      <c r="H39" s="117"/>
      <c r="I39" s="31"/>
      <c r="J39" s="14"/>
    </row>
    <row r="40" spans="1:10" x14ac:dyDescent="0.2">
      <c r="A40" s="101"/>
      <c r="B40" s="102"/>
      <c r="C40" s="102"/>
      <c r="D40" s="103"/>
      <c r="E40" s="101"/>
      <c r="F40" s="102"/>
      <c r="G40" s="102"/>
      <c r="H40" s="102"/>
      <c r="I40" s="103"/>
      <c r="J40" s="25"/>
    </row>
    <row r="41" spans="1:10" ht="14.25" x14ac:dyDescent="0.2">
      <c r="A41" s="12"/>
      <c r="B41" s="29"/>
      <c r="C41" s="43"/>
      <c r="D41" s="42"/>
      <c r="E41" s="42"/>
      <c r="F41" s="42"/>
      <c r="G41" s="42"/>
      <c r="H41" s="42"/>
      <c r="I41" s="31"/>
      <c r="J41" s="14"/>
    </row>
    <row r="42" spans="1:10" x14ac:dyDescent="0.2">
      <c r="A42" s="101"/>
      <c r="B42" s="102"/>
      <c r="C42" s="102"/>
      <c r="D42" s="103"/>
      <c r="E42" s="101"/>
      <c r="F42" s="102"/>
      <c r="G42" s="102"/>
      <c r="H42" s="102"/>
      <c r="I42" s="103"/>
      <c r="J42" s="25"/>
    </row>
    <row r="43" spans="1:10" ht="14.25" x14ac:dyDescent="0.2">
      <c r="A43" s="18"/>
      <c r="B43" s="43"/>
      <c r="C43" s="93"/>
      <c r="D43" s="93"/>
      <c r="E43" s="94"/>
      <c r="F43" s="94"/>
      <c r="G43" s="93"/>
      <c r="H43" s="93"/>
      <c r="I43" s="93"/>
      <c r="J43" s="14"/>
    </row>
    <row r="44" spans="1:10" x14ac:dyDescent="0.2">
      <c r="A44" s="101"/>
      <c r="B44" s="102"/>
      <c r="C44" s="102"/>
      <c r="D44" s="103"/>
      <c r="E44" s="101"/>
      <c r="F44" s="102"/>
      <c r="G44" s="102"/>
      <c r="H44" s="102"/>
      <c r="I44" s="103"/>
      <c r="J44" s="25"/>
    </row>
    <row r="45" spans="1:10" ht="14.25" x14ac:dyDescent="0.2">
      <c r="A45" s="18"/>
      <c r="B45" s="43"/>
      <c r="C45" s="43"/>
      <c r="D45" s="29"/>
      <c r="E45" s="115"/>
      <c r="F45" s="115"/>
      <c r="G45" s="93"/>
      <c r="H45" s="93"/>
      <c r="I45" s="29"/>
      <c r="J45" s="14"/>
    </row>
    <row r="46" spans="1:10" x14ac:dyDescent="0.2">
      <c r="A46" s="101"/>
      <c r="B46" s="102"/>
      <c r="C46" s="102"/>
      <c r="D46" s="103"/>
      <c r="E46" s="101"/>
      <c r="F46" s="102"/>
      <c r="G46" s="102"/>
      <c r="H46" s="102"/>
      <c r="I46" s="103"/>
      <c r="J46" s="25"/>
    </row>
    <row r="47" spans="1:10" ht="14.25" x14ac:dyDescent="0.2">
      <c r="A47" s="18"/>
      <c r="B47" s="43"/>
      <c r="C47" s="43"/>
      <c r="D47" s="29"/>
      <c r="E47" s="94"/>
      <c r="F47" s="94"/>
      <c r="G47" s="93"/>
      <c r="H47" s="93"/>
      <c r="I47" s="29"/>
      <c r="J47" s="56" t="s">
        <v>28</v>
      </c>
    </row>
    <row r="48" spans="1:10" ht="14.25" x14ac:dyDescent="0.2">
      <c r="A48" s="18"/>
      <c r="B48" s="43"/>
      <c r="C48" s="43"/>
      <c r="D48" s="29"/>
      <c r="E48" s="94"/>
      <c r="F48" s="94"/>
      <c r="G48" s="93"/>
      <c r="H48" s="93"/>
      <c r="I48" s="29"/>
      <c r="J48" s="56" t="s">
        <v>29</v>
      </c>
    </row>
    <row r="49" spans="1:10" ht="14.45" customHeight="1" x14ac:dyDescent="0.2">
      <c r="A49" s="96" t="s">
        <v>30</v>
      </c>
      <c r="B49" s="97"/>
      <c r="C49" s="106" t="s">
        <v>29</v>
      </c>
      <c r="D49" s="107"/>
      <c r="E49" s="104" t="s">
        <v>31</v>
      </c>
      <c r="F49" s="105"/>
      <c r="G49" s="108"/>
      <c r="H49" s="109"/>
      <c r="I49" s="109"/>
      <c r="J49" s="110"/>
    </row>
    <row r="50" spans="1:10" ht="14.25" x14ac:dyDescent="0.2">
      <c r="A50" s="18"/>
      <c r="B50" s="43"/>
      <c r="C50" s="93"/>
      <c r="D50" s="93"/>
      <c r="E50" s="94"/>
      <c r="F50" s="94"/>
      <c r="G50" s="95" t="s">
        <v>32</v>
      </c>
      <c r="H50" s="95"/>
      <c r="I50" s="95"/>
      <c r="J50" s="19"/>
    </row>
    <row r="51" spans="1:10" ht="13.9" customHeight="1" x14ac:dyDescent="0.2">
      <c r="A51" s="96" t="s">
        <v>33</v>
      </c>
      <c r="B51" s="97"/>
      <c r="C51" s="98" t="s">
        <v>459</v>
      </c>
      <c r="D51" s="99"/>
      <c r="E51" s="99"/>
      <c r="F51" s="99"/>
      <c r="G51" s="99"/>
      <c r="H51" s="99"/>
      <c r="I51" s="99"/>
      <c r="J51" s="100"/>
    </row>
    <row r="52" spans="1:10" ht="14.25" x14ac:dyDescent="0.2">
      <c r="A52" s="12"/>
      <c r="B52" s="29"/>
      <c r="C52" s="123" t="s">
        <v>34</v>
      </c>
      <c r="D52" s="123"/>
      <c r="E52" s="123"/>
      <c r="F52" s="123"/>
      <c r="G52" s="123"/>
      <c r="H52" s="123"/>
      <c r="I52" s="123"/>
      <c r="J52" s="14"/>
    </row>
    <row r="53" spans="1:10" ht="14.25" x14ac:dyDescent="0.2">
      <c r="A53" s="96" t="s">
        <v>35</v>
      </c>
      <c r="B53" s="97"/>
      <c r="C53" s="162" t="s">
        <v>460</v>
      </c>
      <c r="D53" s="163"/>
      <c r="E53" s="164"/>
      <c r="F53" s="94"/>
      <c r="G53" s="94"/>
      <c r="H53" s="112"/>
      <c r="I53" s="112"/>
      <c r="J53" s="165"/>
    </row>
    <row r="54" spans="1:10" ht="14.25" x14ac:dyDescent="0.2">
      <c r="A54" s="12"/>
      <c r="B54" s="29"/>
      <c r="C54" s="43"/>
      <c r="D54" s="29"/>
      <c r="E54" s="94"/>
      <c r="F54" s="94"/>
      <c r="G54" s="94"/>
      <c r="H54" s="94"/>
      <c r="I54" s="29"/>
      <c r="J54" s="14"/>
    </row>
    <row r="55" spans="1:10" ht="14.45" customHeight="1" x14ac:dyDescent="0.2">
      <c r="A55" s="96" t="s">
        <v>14</v>
      </c>
      <c r="B55" s="97"/>
      <c r="C55" s="166" t="s">
        <v>454</v>
      </c>
      <c r="D55" s="167"/>
      <c r="E55" s="167"/>
      <c r="F55" s="167"/>
      <c r="G55" s="167"/>
      <c r="H55" s="167"/>
      <c r="I55" s="167"/>
      <c r="J55" s="168"/>
    </row>
    <row r="56" spans="1:10" ht="14.25" x14ac:dyDescent="0.2">
      <c r="A56" s="12"/>
      <c r="B56" s="29"/>
      <c r="C56" s="29"/>
      <c r="D56" s="29"/>
      <c r="E56" s="94"/>
      <c r="F56" s="94"/>
      <c r="G56" s="94"/>
      <c r="H56" s="94"/>
      <c r="I56" s="29"/>
      <c r="J56" s="14"/>
    </row>
    <row r="57" spans="1:10" ht="14.25" x14ac:dyDescent="0.2">
      <c r="A57" s="96" t="s">
        <v>36</v>
      </c>
      <c r="B57" s="97"/>
      <c r="C57" s="158"/>
      <c r="D57" s="159"/>
      <c r="E57" s="159"/>
      <c r="F57" s="159"/>
      <c r="G57" s="159"/>
      <c r="H57" s="159"/>
      <c r="I57" s="159"/>
      <c r="J57" s="160"/>
    </row>
    <row r="58" spans="1:10" ht="14.45" customHeight="1" x14ac:dyDescent="0.2">
      <c r="A58" s="12"/>
      <c r="B58" s="29"/>
      <c r="C58" s="95" t="s">
        <v>37</v>
      </c>
      <c r="D58" s="95"/>
      <c r="E58" s="95"/>
      <c r="F58" s="95"/>
      <c r="G58" s="29"/>
      <c r="H58" s="29"/>
      <c r="I58" s="29"/>
      <c r="J58" s="14"/>
    </row>
    <row r="59" spans="1:10" ht="14.25" x14ac:dyDescent="0.2">
      <c r="A59" s="96" t="s">
        <v>38</v>
      </c>
      <c r="B59" s="97"/>
      <c r="C59" s="158"/>
      <c r="D59" s="159"/>
      <c r="E59" s="159"/>
      <c r="F59" s="159"/>
      <c r="G59" s="159"/>
      <c r="H59" s="159"/>
      <c r="I59" s="159"/>
      <c r="J59" s="160"/>
    </row>
    <row r="60" spans="1:10" ht="14.45" customHeight="1" x14ac:dyDescent="0.2">
      <c r="A60" s="20"/>
      <c r="B60" s="21"/>
      <c r="C60" s="161" t="s">
        <v>39</v>
      </c>
      <c r="D60" s="161"/>
      <c r="E60" s="161"/>
      <c r="F60" s="161"/>
      <c r="G60" s="161"/>
      <c r="H60" s="21"/>
      <c r="I60" s="21"/>
      <c r="J60" s="22"/>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5"/>
  <sheetViews>
    <sheetView view="pageBreakPreview" zoomScale="130" zoomScaleNormal="100" zoomScaleSheetLayoutView="130" workbookViewId="0">
      <selection activeCell="A3" sqref="A3:I3"/>
    </sheetView>
  </sheetViews>
  <sheetFormatPr defaultColWidth="8.85546875" defaultRowHeight="12.75" x14ac:dyDescent="0.2"/>
  <cols>
    <col min="8" max="9" width="15.7109375" style="24" customWidth="1"/>
    <col min="10" max="10" width="10.28515625" bestFit="1" customWidth="1"/>
  </cols>
  <sheetData>
    <row r="1" spans="1:9" x14ac:dyDescent="0.2">
      <c r="A1" s="173" t="s">
        <v>40</v>
      </c>
      <c r="B1" s="174"/>
      <c r="C1" s="174"/>
      <c r="D1" s="174"/>
      <c r="E1" s="174"/>
      <c r="F1" s="174"/>
      <c r="G1" s="174"/>
      <c r="H1" s="174"/>
      <c r="I1" s="174"/>
    </row>
    <row r="2" spans="1:9" x14ac:dyDescent="0.2">
      <c r="A2" s="175" t="s">
        <v>461</v>
      </c>
      <c r="B2" s="176"/>
      <c r="C2" s="176"/>
      <c r="D2" s="176"/>
      <c r="E2" s="176"/>
      <c r="F2" s="176"/>
      <c r="G2" s="176"/>
      <c r="H2" s="176"/>
      <c r="I2" s="176"/>
    </row>
    <row r="3" spans="1:9" x14ac:dyDescent="0.2">
      <c r="A3" s="177" t="s">
        <v>41</v>
      </c>
      <c r="B3" s="177"/>
      <c r="C3" s="177"/>
      <c r="D3" s="177"/>
      <c r="E3" s="177"/>
      <c r="F3" s="177"/>
      <c r="G3" s="177"/>
      <c r="H3" s="177"/>
      <c r="I3" s="177"/>
    </row>
    <row r="4" spans="1:9" x14ac:dyDescent="0.2">
      <c r="A4" s="178" t="s">
        <v>462</v>
      </c>
      <c r="B4" s="179"/>
      <c r="C4" s="179"/>
      <c r="D4" s="179"/>
      <c r="E4" s="179"/>
      <c r="F4" s="179"/>
      <c r="G4" s="179"/>
      <c r="H4" s="179"/>
      <c r="I4" s="180"/>
    </row>
    <row r="5" spans="1:9" ht="33.75" x14ac:dyDescent="0.2">
      <c r="A5" s="183" t="s">
        <v>42</v>
      </c>
      <c r="B5" s="184"/>
      <c r="C5" s="184"/>
      <c r="D5" s="184"/>
      <c r="E5" s="184"/>
      <c r="F5" s="184"/>
      <c r="G5" s="66" t="s">
        <v>43</v>
      </c>
      <c r="H5" s="67" t="s">
        <v>44</v>
      </c>
      <c r="I5" s="67" t="s">
        <v>45</v>
      </c>
    </row>
    <row r="6" spans="1:9" x14ac:dyDescent="0.2">
      <c r="A6" s="181">
        <v>1</v>
      </c>
      <c r="B6" s="182"/>
      <c r="C6" s="182"/>
      <c r="D6" s="182"/>
      <c r="E6" s="182"/>
      <c r="F6" s="182"/>
      <c r="G6" s="68">
        <v>2</v>
      </c>
      <c r="H6" s="67">
        <v>3</v>
      </c>
      <c r="I6" s="67">
        <v>4</v>
      </c>
    </row>
    <row r="7" spans="1:9" x14ac:dyDescent="0.2">
      <c r="A7" s="185"/>
      <c r="B7" s="185"/>
      <c r="C7" s="185"/>
      <c r="D7" s="185"/>
      <c r="E7" s="185"/>
      <c r="F7" s="185"/>
      <c r="G7" s="185"/>
      <c r="H7" s="185"/>
      <c r="I7" s="186"/>
    </row>
    <row r="8" spans="1:9" ht="12.75" customHeight="1" x14ac:dyDescent="0.2">
      <c r="A8" s="187" t="s">
        <v>46</v>
      </c>
      <c r="B8" s="187"/>
      <c r="C8" s="187"/>
      <c r="D8" s="187"/>
      <c r="E8" s="187"/>
      <c r="F8" s="187"/>
      <c r="G8" s="59">
        <v>1</v>
      </c>
      <c r="H8" s="69">
        <v>0</v>
      </c>
      <c r="I8" s="69">
        <v>0</v>
      </c>
    </row>
    <row r="9" spans="1:9" ht="12.75" customHeight="1" x14ac:dyDescent="0.2">
      <c r="A9" s="171" t="s">
        <v>47</v>
      </c>
      <c r="B9" s="171"/>
      <c r="C9" s="171"/>
      <c r="D9" s="171"/>
      <c r="E9" s="171"/>
      <c r="F9" s="171"/>
      <c r="G9" s="60">
        <v>2</v>
      </c>
      <c r="H9" s="70">
        <f>H10+H17+H27+H38+H43</f>
        <v>88609033.050000012</v>
      </c>
      <c r="I9" s="70">
        <f>I10+I17+I27+I38+I43</f>
        <v>101288847.66999999</v>
      </c>
    </row>
    <row r="10" spans="1:9" ht="12.75" customHeight="1" x14ac:dyDescent="0.2">
      <c r="A10" s="170" t="s">
        <v>48</v>
      </c>
      <c r="B10" s="170"/>
      <c r="C10" s="170"/>
      <c r="D10" s="170"/>
      <c r="E10" s="170"/>
      <c r="F10" s="170"/>
      <c r="G10" s="60">
        <v>3</v>
      </c>
      <c r="H10" s="70">
        <f>H11+H12+H13+H14+H15+H16</f>
        <v>47587789.259999998</v>
      </c>
      <c r="I10" s="70">
        <f>I11+I12+I13+I14+I15+I16</f>
        <v>57333076.240000002</v>
      </c>
    </row>
    <row r="11" spans="1:9" ht="12.75" customHeight="1" x14ac:dyDescent="0.2">
      <c r="A11" s="169" t="s">
        <v>49</v>
      </c>
      <c r="B11" s="169"/>
      <c r="C11" s="169"/>
      <c r="D11" s="169"/>
      <c r="E11" s="169"/>
      <c r="F11" s="169"/>
      <c r="G11" s="59">
        <v>4</v>
      </c>
      <c r="H11" s="69">
        <v>0</v>
      </c>
      <c r="I11" s="69">
        <v>0</v>
      </c>
    </row>
    <row r="12" spans="1:9" ht="23.45" customHeight="1" x14ac:dyDescent="0.2">
      <c r="A12" s="169" t="s">
        <v>50</v>
      </c>
      <c r="B12" s="169"/>
      <c r="C12" s="169"/>
      <c r="D12" s="169"/>
      <c r="E12" s="169"/>
      <c r="F12" s="169"/>
      <c r="G12" s="59">
        <v>5</v>
      </c>
      <c r="H12" s="69">
        <v>31956539.48</v>
      </c>
      <c r="I12" s="69">
        <v>42887768.780000001</v>
      </c>
    </row>
    <row r="13" spans="1:9" ht="12.75" customHeight="1" x14ac:dyDescent="0.2">
      <c r="A13" s="169" t="s">
        <v>51</v>
      </c>
      <c r="B13" s="169"/>
      <c r="C13" s="169"/>
      <c r="D13" s="169"/>
      <c r="E13" s="169"/>
      <c r="F13" s="169"/>
      <c r="G13" s="59">
        <v>6</v>
      </c>
      <c r="H13" s="69">
        <v>11386917.119999999</v>
      </c>
      <c r="I13" s="69">
        <v>11496811.82</v>
      </c>
    </row>
    <row r="14" spans="1:9" ht="12.75" customHeight="1" x14ac:dyDescent="0.2">
      <c r="A14" s="169" t="s">
        <v>52</v>
      </c>
      <c r="B14" s="169"/>
      <c r="C14" s="169"/>
      <c r="D14" s="169"/>
      <c r="E14" s="169"/>
      <c r="F14" s="169"/>
      <c r="G14" s="59">
        <v>7</v>
      </c>
      <c r="H14" s="69">
        <v>4161519</v>
      </c>
      <c r="I14" s="69">
        <v>616197.59</v>
      </c>
    </row>
    <row r="15" spans="1:9" ht="12.75" customHeight="1" x14ac:dyDescent="0.2">
      <c r="A15" s="169" t="s">
        <v>53</v>
      </c>
      <c r="B15" s="169"/>
      <c r="C15" s="169"/>
      <c r="D15" s="169"/>
      <c r="E15" s="169"/>
      <c r="F15" s="169"/>
      <c r="G15" s="59">
        <v>8</v>
      </c>
      <c r="H15" s="69">
        <v>82813.66</v>
      </c>
      <c r="I15" s="69">
        <v>2332298.0499999998</v>
      </c>
    </row>
    <row r="16" spans="1:9" ht="12.75" customHeight="1" x14ac:dyDescent="0.2">
      <c r="A16" s="169" t="s">
        <v>54</v>
      </c>
      <c r="B16" s="169"/>
      <c r="C16" s="169"/>
      <c r="D16" s="169"/>
      <c r="E16" s="169"/>
      <c r="F16" s="169"/>
      <c r="G16" s="59">
        <v>9</v>
      </c>
      <c r="H16" s="69">
        <v>0</v>
      </c>
      <c r="I16" s="69">
        <v>0</v>
      </c>
    </row>
    <row r="17" spans="1:9" ht="12.75" customHeight="1" x14ac:dyDescent="0.2">
      <c r="A17" s="170" t="s">
        <v>55</v>
      </c>
      <c r="B17" s="170"/>
      <c r="C17" s="170"/>
      <c r="D17" s="170"/>
      <c r="E17" s="170"/>
      <c r="F17" s="170"/>
      <c r="G17" s="60">
        <v>10</v>
      </c>
      <c r="H17" s="70">
        <f>H18+H19+H20+H21+H22+H23+H24+H25+H26</f>
        <v>31108672.07</v>
      </c>
      <c r="I17" s="70">
        <f>I18+I19+I20+I21+I22+I23+I24+I25+I26</f>
        <v>34020381.609999999</v>
      </c>
    </row>
    <row r="18" spans="1:9" ht="12.75" customHeight="1" x14ac:dyDescent="0.2">
      <c r="A18" s="169" t="s">
        <v>56</v>
      </c>
      <c r="B18" s="169"/>
      <c r="C18" s="169"/>
      <c r="D18" s="169"/>
      <c r="E18" s="169"/>
      <c r="F18" s="169"/>
      <c r="G18" s="59">
        <v>11</v>
      </c>
      <c r="H18" s="69">
        <v>3106546</v>
      </c>
      <c r="I18" s="69">
        <v>3106545.92</v>
      </c>
    </row>
    <row r="19" spans="1:9" ht="12.75" customHeight="1" x14ac:dyDescent="0.2">
      <c r="A19" s="169" t="s">
        <v>57</v>
      </c>
      <c r="B19" s="169"/>
      <c r="C19" s="169"/>
      <c r="D19" s="169"/>
      <c r="E19" s="169"/>
      <c r="F19" s="169"/>
      <c r="G19" s="59">
        <v>12</v>
      </c>
      <c r="H19" s="69">
        <v>13227536.869999999</v>
      </c>
      <c r="I19" s="69">
        <v>12995168.439999999</v>
      </c>
    </row>
    <row r="20" spans="1:9" ht="12.75" customHeight="1" x14ac:dyDescent="0.2">
      <c r="A20" s="169" t="s">
        <v>58</v>
      </c>
      <c r="B20" s="169"/>
      <c r="C20" s="169"/>
      <c r="D20" s="169"/>
      <c r="E20" s="169"/>
      <c r="F20" s="169"/>
      <c r="G20" s="59">
        <v>13</v>
      </c>
      <c r="H20" s="69">
        <v>3863226.81</v>
      </c>
      <c r="I20" s="69">
        <v>4837547.9000000004</v>
      </c>
    </row>
    <row r="21" spans="1:9" ht="12.75" customHeight="1" x14ac:dyDescent="0.2">
      <c r="A21" s="169" t="s">
        <v>59</v>
      </c>
      <c r="B21" s="169"/>
      <c r="C21" s="169"/>
      <c r="D21" s="169"/>
      <c r="E21" s="169"/>
      <c r="F21" s="169"/>
      <c r="G21" s="59">
        <v>14</v>
      </c>
      <c r="H21" s="69">
        <v>2367014.13</v>
      </c>
      <c r="I21" s="69">
        <v>4020789.98</v>
      </c>
    </row>
    <row r="22" spans="1:9" ht="12.75" customHeight="1" x14ac:dyDescent="0.2">
      <c r="A22" s="169" t="s">
        <v>60</v>
      </c>
      <c r="B22" s="169"/>
      <c r="C22" s="169"/>
      <c r="D22" s="169"/>
      <c r="E22" s="169"/>
      <c r="F22" s="169"/>
      <c r="G22" s="59">
        <v>15</v>
      </c>
      <c r="H22" s="69">
        <v>0</v>
      </c>
      <c r="I22" s="69">
        <v>0</v>
      </c>
    </row>
    <row r="23" spans="1:9" ht="12.75" customHeight="1" x14ac:dyDescent="0.2">
      <c r="A23" s="169" t="s">
        <v>61</v>
      </c>
      <c r="B23" s="169"/>
      <c r="C23" s="169"/>
      <c r="D23" s="169"/>
      <c r="E23" s="169"/>
      <c r="F23" s="169"/>
      <c r="G23" s="59">
        <v>16</v>
      </c>
      <c r="H23" s="69">
        <v>605123</v>
      </c>
      <c r="I23" s="69">
        <v>693373.37</v>
      </c>
    </row>
    <row r="24" spans="1:9" ht="12.75" customHeight="1" x14ac:dyDescent="0.2">
      <c r="A24" s="169" t="s">
        <v>62</v>
      </c>
      <c r="B24" s="169"/>
      <c r="C24" s="169"/>
      <c r="D24" s="169"/>
      <c r="E24" s="169"/>
      <c r="F24" s="169"/>
      <c r="G24" s="59">
        <v>17</v>
      </c>
      <c r="H24" s="69">
        <v>6761230.5099999998</v>
      </c>
      <c r="I24" s="69">
        <v>7251072.0099999998</v>
      </c>
    </row>
    <row r="25" spans="1:9" ht="12.75" customHeight="1" x14ac:dyDescent="0.2">
      <c r="A25" s="169" t="s">
        <v>63</v>
      </c>
      <c r="B25" s="169"/>
      <c r="C25" s="169"/>
      <c r="D25" s="169"/>
      <c r="E25" s="169"/>
      <c r="F25" s="169"/>
      <c r="G25" s="59">
        <v>18</v>
      </c>
      <c r="H25" s="69">
        <v>110268.75</v>
      </c>
      <c r="I25" s="69">
        <v>112868.79</v>
      </c>
    </row>
    <row r="26" spans="1:9" ht="12.75" customHeight="1" x14ac:dyDescent="0.2">
      <c r="A26" s="169" t="s">
        <v>64</v>
      </c>
      <c r="B26" s="169"/>
      <c r="C26" s="169"/>
      <c r="D26" s="169"/>
      <c r="E26" s="169"/>
      <c r="F26" s="169"/>
      <c r="G26" s="59">
        <v>19</v>
      </c>
      <c r="H26" s="69">
        <v>1067726</v>
      </c>
      <c r="I26" s="69">
        <v>1003015.2</v>
      </c>
    </row>
    <row r="27" spans="1:9" ht="12.75" customHeight="1" x14ac:dyDescent="0.2">
      <c r="A27" s="170" t="s">
        <v>65</v>
      </c>
      <c r="B27" s="170"/>
      <c r="C27" s="170"/>
      <c r="D27" s="170"/>
      <c r="E27" s="170"/>
      <c r="F27" s="170"/>
      <c r="G27" s="60">
        <v>20</v>
      </c>
      <c r="H27" s="70">
        <f>SUM(H28:H37)</f>
        <v>4554402.82</v>
      </c>
      <c r="I27" s="70">
        <f>SUM(I28:I37)</f>
        <v>4697062.0600000005</v>
      </c>
    </row>
    <row r="28" spans="1:9" ht="12.75" customHeight="1" x14ac:dyDescent="0.2">
      <c r="A28" s="169" t="s">
        <v>66</v>
      </c>
      <c r="B28" s="169"/>
      <c r="C28" s="169"/>
      <c r="D28" s="169"/>
      <c r="E28" s="169"/>
      <c r="F28" s="169"/>
      <c r="G28" s="59">
        <v>21</v>
      </c>
      <c r="H28" s="69">
        <v>0.31</v>
      </c>
      <c r="I28" s="69">
        <v>-0.02</v>
      </c>
    </row>
    <row r="29" spans="1:9" ht="12.75" customHeight="1" x14ac:dyDescent="0.2">
      <c r="A29" s="169" t="s">
        <v>67</v>
      </c>
      <c r="B29" s="169"/>
      <c r="C29" s="169"/>
      <c r="D29" s="169"/>
      <c r="E29" s="169"/>
      <c r="F29" s="169"/>
      <c r="G29" s="59">
        <v>22</v>
      </c>
      <c r="H29" s="69">
        <v>0</v>
      </c>
      <c r="I29" s="69">
        <v>0</v>
      </c>
    </row>
    <row r="30" spans="1:9" ht="12.75" customHeight="1" x14ac:dyDescent="0.2">
      <c r="A30" s="169" t="s">
        <v>68</v>
      </c>
      <c r="B30" s="169"/>
      <c r="C30" s="169"/>
      <c r="D30" s="169"/>
      <c r="E30" s="169"/>
      <c r="F30" s="169"/>
      <c r="G30" s="59">
        <v>23</v>
      </c>
      <c r="H30" s="69">
        <v>0</v>
      </c>
      <c r="I30" s="69">
        <v>0</v>
      </c>
    </row>
    <row r="31" spans="1:9" ht="24.6" customHeight="1" x14ac:dyDescent="0.2">
      <c r="A31" s="169" t="s">
        <v>69</v>
      </c>
      <c r="B31" s="169"/>
      <c r="C31" s="169"/>
      <c r="D31" s="169"/>
      <c r="E31" s="169"/>
      <c r="F31" s="169"/>
      <c r="G31" s="59">
        <v>24</v>
      </c>
      <c r="H31" s="69">
        <v>3348975.76</v>
      </c>
      <c r="I31" s="69">
        <v>3441539.85</v>
      </c>
    </row>
    <row r="32" spans="1:9" ht="24" customHeight="1" x14ac:dyDescent="0.2">
      <c r="A32" s="169" t="s">
        <v>70</v>
      </c>
      <c r="B32" s="169"/>
      <c r="C32" s="169"/>
      <c r="D32" s="169"/>
      <c r="E32" s="169"/>
      <c r="F32" s="169"/>
      <c r="G32" s="59">
        <v>25</v>
      </c>
      <c r="H32" s="69">
        <v>0</v>
      </c>
      <c r="I32" s="69">
        <v>0</v>
      </c>
    </row>
    <row r="33" spans="1:9" ht="26.45" customHeight="1" x14ac:dyDescent="0.2">
      <c r="A33" s="169" t="s">
        <v>71</v>
      </c>
      <c r="B33" s="169"/>
      <c r="C33" s="169"/>
      <c r="D33" s="169"/>
      <c r="E33" s="169"/>
      <c r="F33" s="169"/>
      <c r="G33" s="59">
        <v>26</v>
      </c>
      <c r="H33" s="69">
        <v>0</v>
      </c>
      <c r="I33" s="69">
        <v>0</v>
      </c>
    </row>
    <row r="34" spans="1:9" ht="12.75" customHeight="1" x14ac:dyDescent="0.2">
      <c r="A34" s="169" t="s">
        <v>72</v>
      </c>
      <c r="B34" s="169"/>
      <c r="C34" s="169"/>
      <c r="D34" s="169"/>
      <c r="E34" s="169"/>
      <c r="F34" s="169"/>
      <c r="G34" s="59">
        <v>27</v>
      </c>
      <c r="H34" s="69">
        <v>0</v>
      </c>
      <c r="I34" s="69">
        <v>0</v>
      </c>
    </row>
    <row r="35" spans="1:9" ht="12.75" customHeight="1" x14ac:dyDescent="0.2">
      <c r="A35" s="169" t="s">
        <v>73</v>
      </c>
      <c r="B35" s="169"/>
      <c r="C35" s="169"/>
      <c r="D35" s="169"/>
      <c r="E35" s="169"/>
      <c r="F35" s="169"/>
      <c r="G35" s="59">
        <v>28</v>
      </c>
      <c r="H35" s="69">
        <v>1205426.75</v>
      </c>
      <c r="I35" s="69">
        <v>1255522.23</v>
      </c>
    </row>
    <row r="36" spans="1:9" ht="12.75" customHeight="1" x14ac:dyDescent="0.2">
      <c r="A36" s="169" t="s">
        <v>74</v>
      </c>
      <c r="B36" s="169"/>
      <c r="C36" s="169"/>
      <c r="D36" s="169"/>
      <c r="E36" s="169"/>
      <c r="F36" s="169"/>
      <c r="G36" s="59">
        <v>29</v>
      </c>
      <c r="H36" s="69">
        <v>0</v>
      </c>
      <c r="I36" s="69">
        <v>0</v>
      </c>
    </row>
    <row r="37" spans="1:9" ht="12.75" customHeight="1" x14ac:dyDescent="0.2">
      <c r="A37" s="169" t="s">
        <v>75</v>
      </c>
      <c r="B37" s="169"/>
      <c r="C37" s="169"/>
      <c r="D37" s="169"/>
      <c r="E37" s="169"/>
      <c r="F37" s="169"/>
      <c r="G37" s="59">
        <v>30</v>
      </c>
      <c r="H37" s="69">
        <v>0</v>
      </c>
      <c r="I37" s="69">
        <v>0</v>
      </c>
    </row>
    <row r="38" spans="1:9" ht="12.75" customHeight="1" x14ac:dyDescent="0.2">
      <c r="A38" s="170" t="s">
        <v>76</v>
      </c>
      <c r="B38" s="170"/>
      <c r="C38" s="170"/>
      <c r="D38" s="170"/>
      <c r="E38" s="170"/>
      <c r="F38" s="170"/>
      <c r="G38" s="60">
        <v>31</v>
      </c>
      <c r="H38" s="70">
        <f>H39+H40+H41+H42</f>
        <v>5173834</v>
      </c>
      <c r="I38" s="70">
        <f>I39+I40+I41+I42</f>
        <v>4988182.1900000004</v>
      </c>
    </row>
    <row r="39" spans="1:9" ht="12.75" customHeight="1" x14ac:dyDescent="0.2">
      <c r="A39" s="169" t="s">
        <v>77</v>
      </c>
      <c r="B39" s="169"/>
      <c r="C39" s="169"/>
      <c r="D39" s="169"/>
      <c r="E39" s="169"/>
      <c r="F39" s="169"/>
      <c r="G39" s="59">
        <v>32</v>
      </c>
      <c r="H39" s="69">
        <v>0</v>
      </c>
      <c r="I39" s="69">
        <v>0</v>
      </c>
    </row>
    <row r="40" spans="1:9" ht="12.75" customHeight="1" x14ac:dyDescent="0.2">
      <c r="A40" s="169" t="s">
        <v>78</v>
      </c>
      <c r="B40" s="169"/>
      <c r="C40" s="169"/>
      <c r="D40" s="169"/>
      <c r="E40" s="169"/>
      <c r="F40" s="169"/>
      <c r="G40" s="59">
        <v>33</v>
      </c>
      <c r="H40" s="69">
        <v>0</v>
      </c>
      <c r="I40" s="69">
        <v>0</v>
      </c>
    </row>
    <row r="41" spans="1:9" ht="12.75" customHeight="1" x14ac:dyDescent="0.2">
      <c r="A41" s="169" t="s">
        <v>79</v>
      </c>
      <c r="B41" s="169"/>
      <c r="C41" s="169"/>
      <c r="D41" s="169"/>
      <c r="E41" s="169"/>
      <c r="F41" s="169"/>
      <c r="G41" s="59">
        <v>34</v>
      </c>
      <c r="H41" s="69">
        <v>5173834</v>
      </c>
      <c r="I41" s="69">
        <v>4988182.1900000004</v>
      </c>
    </row>
    <row r="42" spans="1:9" ht="12.75" customHeight="1" x14ac:dyDescent="0.2">
      <c r="A42" s="169" t="s">
        <v>80</v>
      </c>
      <c r="B42" s="169"/>
      <c r="C42" s="169"/>
      <c r="D42" s="169"/>
      <c r="E42" s="169"/>
      <c r="F42" s="169"/>
      <c r="G42" s="59">
        <v>35</v>
      </c>
      <c r="H42" s="69">
        <v>0</v>
      </c>
      <c r="I42" s="69">
        <v>0</v>
      </c>
    </row>
    <row r="43" spans="1:9" ht="12.75" customHeight="1" x14ac:dyDescent="0.2">
      <c r="A43" s="172" t="s">
        <v>81</v>
      </c>
      <c r="B43" s="172"/>
      <c r="C43" s="172"/>
      <c r="D43" s="172"/>
      <c r="E43" s="172"/>
      <c r="F43" s="172"/>
      <c r="G43" s="59">
        <v>36</v>
      </c>
      <c r="H43" s="69">
        <v>184334.9</v>
      </c>
      <c r="I43" s="69">
        <v>250145.57</v>
      </c>
    </row>
    <row r="44" spans="1:9" ht="12.75" customHeight="1" x14ac:dyDescent="0.2">
      <c r="A44" s="171" t="s">
        <v>82</v>
      </c>
      <c r="B44" s="171"/>
      <c r="C44" s="171"/>
      <c r="D44" s="171"/>
      <c r="E44" s="171"/>
      <c r="F44" s="171"/>
      <c r="G44" s="60">
        <v>37</v>
      </c>
      <c r="H44" s="70">
        <f>H45+H53+H60+H70</f>
        <v>389832153.69000006</v>
      </c>
      <c r="I44" s="70">
        <f>I45+I53+I60+I70</f>
        <v>485706766.65000004</v>
      </c>
    </row>
    <row r="45" spans="1:9" ht="12.75" customHeight="1" x14ac:dyDescent="0.2">
      <c r="A45" s="170" t="s">
        <v>83</v>
      </c>
      <c r="B45" s="170"/>
      <c r="C45" s="170"/>
      <c r="D45" s="170"/>
      <c r="E45" s="170"/>
      <c r="F45" s="170"/>
      <c r="G45" s="60">
        <v>38</v>
      </c>
      <c r="H45" s="70">
        <f>SUM(H46:H52)</f>
        <v>92698816.970000014</v>
      </c>
      <c r="I45" s="70">
        <f>SUM(I46:I52)</f>
        <v>114220167.04000001</v>
      </c>
    </row>
    <row r="46" spans="1:9" ht="12.75" customHeight="1" x14ac:dyDescent="0.2">
      <c r="A46" s="169" t="s">
        <v>84</v>
      </c>
      <c r="B46" s="169"/>
      <c r="C46" s="169"/>
      <c r="D46" s="169"/>
      <c r="E46" s="169"/>
      <c r="F46" s="169"/>
      <c r="G46" s="59">
        <v>39</v>
      </c>
      <c r="H46" s="69">
        <v>57985.01</v>
      </c>
      <c r="I46" s="69">
        <v>64303.94</v>
      </c>
    </row>
    <row r="47" spans="1:9" ht="12.75" customHeight="1" x14ac:dyDescent="0.2">
      <c r="A47" s="169" t="s">
        <v>85</v>
      </c>
      <c r="B47" s="169"/>
      <c r="C47" s="169"/>
      <c r="D47" s="169"/>
      <c r="E47" s="169"/>
      <c r="F47" s="169"/>
      <c r="G47" s="59">
        <v>40</v>
      </c>
      <c r="H47" s="69">
        <v>0</v>
      </c>
      <c r="I47" s="69">
        <v>0</v>
      </c>
    </row>
    <row r="48" spans="1:9" ht="12.75" customHeight="1" x14ac:dyDescent="0.2">
      <c r="A48" s="169" t="s">
        <v>86</v>
      </c>
      <c r="B48" s="169"/>
      <c r="C48" s="169"/>
      <c r="D48" s="169"/>
      <c r="E48" s="169"/>
      <c r="F48" s="169"/>
      <c r="G48" s="59">
        <v>41</v>
      </c>
      <c r="H48" s="69">
        <v>0</v>
      </c>
      <c r="I48" s="69">
        <v>0</v>
      </c>
    </row>
    <row r="49" spans="1:9" ht="12.75" customHeight="1" x14ac:dyDescent="0.2">
      <c r="A49" s="169" t="s">
        <v>87</v>
      </c>
      <c r="B49" s="169"/>
      <c r="C49" s="169"/>
      <c r="D49" s="169"/>
      <c r="E49" s="169"/>
      <c r="F49" s="169"/>
      <c r="G49" s="59">
        <v>42</v>
      </c>
      <c r="H49" s="69">
        <v>91462760.780000001</v>
      </c>
      <c r="I49" s="69">
        <v>112867765.56</v>
      </c>
    </row>
    <row r="50" spans="1:9" ht="12.75" customHeight="1" x14ac:dyDescent="0.2">
      <c r="A50" s="169" t="s">
        <v>88</v>
      </c>
      <c r="B50" s="169"/>
      <c r="C50" s="169"/>
      <c r="D50" s="169"/>
      <c r="E50" s="169"/>
      <c r="F50" s="169"/>
      <c r="G50" s="59">
        <v>43</v>
      </c>
      <c r="H50" s="69">
        <v>1178071.18</v>
      </c>
      <c r="I50" s="69">
        <v>1288097.54</v>
      </c>
    </row>
    <row r="51" spans="1:9" ht="12.75" customHeight="1" x14ac:dyDescent="0.2">
      <c r="A51" s="169" t="s">
        <v>89</v>
      </c>
      <c r="B51" s="169"/>
      <c r="C51" s="169"/>
      <c r="D51" s="169"/>
      <c r="E51" s="169"/>
      <c r="F51" s="169"/>
      <c r="G51" s="59">
        <v>44</v>
      </c>
      <c r="H51" s="69">
        <v>0</v>
      </c>
      <c r="I51" s="69">
        <v>0</v>
      </c>
    </row>
    <row r="52" spans="1:9" ht="12.75" customHeight="1" x14ac:dyDescent="0.2">
      <c r="A52" s="169" t="s">
        <v>90</v>
      </c>
      <c r="B52" s="169"/>
      <c r="C52" s="169"/>
      <c r="D52" s="169"/>
      <c r="E52" s="169"/>
      <c r="F52" s="169"/>
      <c r="G52" s="59">
        <v>45</v>
      </c>
      <c r="H52" s="69">
        <v>0</v>
      </c>
      <c r="I52" s="69">
        <v>0</v>
      </c>
    </row>
    <row r="53" spans="1:9" ht="12.75" customHeight="1" x14ac:dyDescent="0.2">
      <c r="A53" s="170" t="s">
        <v>91</v>
      </c>
      <c r="B53" s="170"/>
      <c r="C53" s="170"/>
      <c r="D53" s="170"/>
      <c r="E53" s="170"/>
      <c r="F53" s="170"/>
      <c r="G53" s="60">
        <v>46</v>
      </c>
      <c r="H53" s="70">
        <f>SUM(H54:H59)</f>
        <v>286339070.06</v>
      </c>
      <c r="I53" s="70">
        <f>SUM(I54:I59)</f>
        <v>345346091.13</v>
      </c>
    </row>
    <row r="54" spans="1:9" ht="12.75" customHeight="1" x14ac:dyDescent="0.2">
      <c r="A54" s="169" t="s">
        <v>92</v>
      </c>
      <c r="B54" s="169"/>
      <c r="C54" s="169"/>
      <c r="D54" s="169"/>
      <c r="E54" s="169"/>
      <c r="F54" s="169"/>
      <c r="G54" s="59">
        <v>47</v>
      </c>
      <c r="H54" s="69">
        <v>0</v>
      </c>
      <c r="I54" s="69">
        <v>0</v>
      </c>
    </row>
    <row r="55" spans="1:9" ht="12.75" customHeight="1" x14ac:dyDescent="0.2">
      <c r="A55" s="169" t="s">
        <v>93</v>
      </c>
      <c r="B55" s="169"/>
      <c r="C55" s="169"/>
      <c r="D55" s="169"/>
      <c r="E55" s="169"/>
      <c r="F55" s="169"/>
      <c r="G55" s="59">
        <v>48</v>
      </c>
      <c r="H55" s="69">
        <v>4708675.6900000004</v>
      </c>
      <c r="I55" s="69">
        <v>5895164.3899999997</v>
      </c>
    </row>
    <row r="56" spans="1:9" ht="12.75" customHeight="1" x14ac:dyDescent="0.2">
      <c r="A56" s="169" t="s">
        <v>94</v>
      </c>
      <c r="B56" s="169"/>
      <c r="C56" s="169"/>
      <c r="D56" s="169"/>
      <c r="E56" s="169"/>
      <c r="F56" s="169"/>
      <c r="G56" s="59">
        <v>49</v>
      </c>
      <c r="H56" s="69">
        <v>280356375.06999999</v>
      </c>
      <c r="I56" s="69">
        <v>338125394.77999997</v>
      </c>
    </row>
    <row r="57" spans="1:9" ht="12.75" customHeight="1" x14ac:dyDescent="0.2">
      <c r="A57" s="169" t="s">
        <v>95</v>
      </c>
      <c r="B57" s="169"/>
      <c r="C57" s="169"/>
      <c r="D57" s="169"/>
      <c r="E57" s="169"/>
      <c r="F57" s="169"/>
      <c r="G57" s="59">
        <v>50</v>
      </c>
      <c r="H57" s="69">
        <v>1893.73</v>
      </c>
      <c r="I57" s="69">
        <v>3063.75</v>
      </c>
    </row>
    <row r="58" spans="1:9" ht="12.75" customHeight="1" x14ac:dyDescent="0.2">
      <c r="A58" s="169" t="s">
        <v>96</v>
      </c>
      <c r="B58" s="169"/>
      <c r="C58" s="169"/>
      <c r="D58" s="169"/>
      <c r="E58" s="169"/>
      <c r="F58" s="169"/>
      <c r="G58" s="59">
        <v>51</v>
      </c>
      <c r="H58" s="69">
        <v>183650.8</v>
      </c>
      <c r="I58" s="69">
        <v>109185.41</v>
      </c>
    </row>
    <row r="59" spans="1:9" ht="12.75" customHeight="1" x14ac:dyDescent="0.2">
      <c r="A59" s="169" t="s">
        <v>97</v>
      </c>
      <c r="B59" s="169"/>
      <c r="C59" s="169"/>
      <c r="D59" s="169"/>
      <c r="E59" s="169"/>
      <c r="F59" s="169"/>
      <c r="G59" s="59">
        <v>52</v>
      </c>
      <c r="H59" s="69">
        <v>1088474.77</v>
      </c>
      <c r="I59" s="69">
        <v>1213282.8</v>
      </c>
    </row>
    <row r="60" spans="1:9" ht="12.75" customHeight="1" x14ac:dyDescent="0.2">
      <c r="A60" s="170" t="s">
        <v>98</v>
      </c>
      <c r="B60" s="170"/>
      <c r="C60" s="170"/>
      <c r="D60" s="170"/>
      <c r="E60" s="170"/>
      <c r="F60" s="170"/>
      <c r="G60" s="60">
        <v>53</v>
      </c>
      <c r="H60" s="70">
        <f>SUM(H61:H69)</f>
        <v>375198.99</v>
      </c>
      <c r="I60" s="70">
        <f>SUM(I61:I69)</f>
        <v>410682.32</v>
      </c>
    </row>
    <row r="61" spans="1:9" ht="12.75" customHeight="1" x14ac:dyDescent="0.2">
      <c r="A61" s="169" t="s">
        <v>66</v>
      </c>
      <c r="B61" s="169"/>
      <c r="C61" s="169"/>
      <c r="D61" s="169"/>
      <c r="E61" s="169"/>
      <c r="F61" s="169"/>
      <c r="G61" s="59">
        <v>54</v>
      </c>
      <c r="H61" s="69">
        <v>0</v>
      </c>
      <c r="I61" s="69">
        <v>0</v>
      </c>
    </row>
    <row r="62" spans="1:9" ht="12.75" customHeight="1" x14ac:dyDescent="0.2">
      <c r="A62" s="169" t="s">
        <v>67</v>
      </c>
      <c r="B62" s="169"/>
      <c r="C62" s="169"/>
      <c r="D62" s="169"/>
      <c r="E62" s="169"/>
      <c r="F62" s="169"/>
      <c r="G62" s="59">
        <v>55</v>
      </c>
      <c r="H62" s="69">
        <v>0</v>
      </c>
      <c r="I62" s="69">
        <v>0</v>
      </c>
    </row>
    <row r="63" spans="1:9" ht="12.75" customHeight="1" x14ac:dyDescent="0.2">
      <c r="A63" s="169" t="s">
        <v>68</v>
      </c>
      <c r="B63" s="169"/>
      <c r="C63" s="169"/>
      <c r="D63" s="169"/>
      <c r="E63" s="169"/>
      <c r="F63" s="169"/>
      <c r="G63" s="59">
        <v>56</v>
      </c>
      <c r="H63" s="69">
        <v>0</v>
      </c>
      <c r="I63" s="69">
        <v>0</v>
      </c>
    </row>
    <row r="64" spans="1:9" ht="23.45" customHeight="1" x14ac:dyDescent="0.2">
      <c r="A64" s="169" t="s">
        <v>99</v>
      </c>
      <c r="B64" s="169"/>
      <c r="C64" s="169"/>
      <c r="D64" s="169"/>
      <c r="E64" s="169"/>
      <c r="F64" s="169"/>
      <c r="G64" s="59">
        <v>57</v>
      </c>
      <c r="H64" s="69">
        <v>0</v>
      </c>
      <c r="I64" s="69">
        <v>0</v>
      </c>
    </row>
    <row r="65" spans="1:9" ht="21" customHeight="1" x14ac:dyDescent="0.2">
      <c r="A65" s="169" t="s">
        <v>100</v>
      </c>
      <c r="B65" s="169"/>
      <c r="C65" s="169"/>
      <c r="D65" s="169"/>
      <c r="E65" s="169"/>
      <c r="F65" s="169"/>
      <c r="G65" s="59">
        <v>58</v>
      </c>
      <c r="H65" s="69">
        <v>0</v>
      </c>
      <c r="I65" s="69">
        <v>0</v>
      </c>
    </row>
    <row r="66" spans="1:9" ht="22.9" customHeight="1" x14ac:dyDescent="0.2">
      <c r="A66" s="169" t="s">
        <v>71</v>
      </c>
      <c r="B66" s="169"/>
      <c r="C66" s="169"/>
      <c r="D66" s="169"/>
      <c r="E66" s="169"/>
      <c r="F66" s="169"/>
      <c r="G66" s="59">
        <v>59</v>
      </c>
      <c r="H66" s="69">
        <v>0</v>
      </c>
      <c r="I66" s="69">
        <v>0</v>
      </c>
    </row>
    <row r="67" spans="1:9" ht="12.75" customHeight="1" x14ac:dyDescent="0.2">
      <c r="A67" s="169" t="s">
        <v>72</v>
      </c>
      <c r="B67" s="169"/>
      <c r="C67" s="169"/>
      <c r="D67" s="169"/>
      <c r="E67" s="169"/>
      <c r="F67" s="169"/>
      <c r="G67" s="59">
        <v>60</v>
      </c>
      <c r="H67" s="69">
        <v>0</v>
      </c>
      <c r="I67" s="69">
        <v>0</v>
      </c>
    </row>
    <row r="68" spans="1:9" ht="12.75" customHeight="1" x14ac:dyDescent="0.2">
      <c r="A68" s="169" t="s">
        <v>73</v>
      </c>
      <c r="B68" s="169"/>
      <c r="C68" s="169"/>
      <c r="D68" s="169"/>
      <c r="E68" s="169"/>
      <c r="F68" s="169"/>
      <c r="G68" s="59">
        <v>61</v>
      </c>
      <c r="H68" s="69">
        <v>375198.99</v>
      </c>
      <c r="I68" s="69">
        <v>410682.32</v>
      </c>
    </row>
    <row r="69" spans="1:9" ht="12.75" customHeight="1" x14ac:dyDescent="0.2">
      <c r="A69" s="169" t="s">
        <v>101</v>
      </c>
      <c r="B69" s="169"/>
      <c r="C69" s="169"/>
      <c r="D69" s="169"/>
      <c r="E69" s="169"/>
      <c r="F69" s="169"/>
      <c r="G69" s="59">
        <v>62</v>
      </c>
      <c r="H69" s="69">
        <v>0</v>
      </c>
      <c r="I69" s="69">
        <v>0</v>
      </c>
    </row>
    <row r="70" spans="1:9" ht="12.75" customHeight="1" x14ac:dyDescent="0.2">
      <c r="A70" s="172" t="s">
        <v>102</v>
      </c>
      <c r="B70" s="172"/>
      <c r="C70" s="172"/>
      <c r="D70" s="172"/>
      <c r="E70" s="172"/>
      <c r="F70" s="172"/>
      <c r="G70" s="59">
        <v>63</v>
      </c>
      <c r="H70" s="69">
        <v>10419067.67</v>
      </c>
      <c r="I70" s="69">
        <v>25729826.16</v>
      </c>
    </row>
    <row r="71" spans="1:9" ht="12.75" customHeight="1" x14ac:dyDescent="0.2">
      <c r="A71" s="187" t="s">
        <v>103</v>
      </c>
      <c r="B71" s="187"/>
      <c r="C71" s="187"/>
      <c r="D71" s="187"/>
      <c r="E71" s="187"/>
      <c r="F71" s="187"/>
      <c r="G71" s="59">
        <v>64</v>
      </c>
      <c r="H71" s="69">
        <v>145688.64000000001</v>
      </c>
      <c r="I71" s="69">
        <v>184089.34</v>
      </c>
    </row>
    <row r="72" spans="1:9" ht="12.75" customHeight="1" x14ac:dyDescent="0.2">
      <c r="A72" s="171" t="s">
        <v>104</v>
      </c>
      <c r="B72" s="171"/>
      <c r="C72" s="171"/>
      <c r="D72" s="171"/>
      <c r="E72" s="171"/>
      <c r="F72" s="171"/>
      <c r="G72" s="60">
        <v>65</v>
      </c>
      <c r="H72" s="70">
        <f>H8+H9+H44+H71</f>
        <v>478586875.38000005</v>
      </c>
      <c r="I72" s="70">
        <f>I8+I9+I44+I71</f>
        <v>587179703.66000009</v>
      </c>
    </row>
    <row r="73" spans="1:9" ht="12.75" customHeight="1" x14ac:dyDescent="0.2">
      <c r="A73" s="187" t="s">
        <v>105</v>
      </c>
      <c r="B73" s="187"/>
      <c r="C73" s="187"/>
      <c r="D73" s="187"/>
      <c r="E73" s="187"/>
      <c r="F73" s="187"/>
      <c r="G73" s="59">
        <v>66</v>
      </c>
      <c r="H73" s="69">
        <v>17986717</v>
      </c>
      <c r="I73" s="69">
        <v>15690947.6</v>
      </c>
    </row>
    <row r="74" spans="1:9" x14ac:dyDescent="0.2">
      <c r="A74" s="189" t="s">
        <v>106</v>
      </c>
      <c r="B74" s="190"/>
      <c r="C74" s="190"/>
      <c r="D74" s="190"/>
      <c r="E74" s="190"/>
      <c r="F74" s="190"/>
      <c r="G74" s="190"/>
      <c r="H74" s="190"/>
      <c r="I74" s="190"/>
    </row>
    <row r="75" spans="1:9" ht="12.75" customHeight="1" x14ac:dyDescent="0.2">
      <c r="A75" s="171" t="s">
        <v>107</v>
      </c>
      <c r="B75" s="171"/>
      <c r="C75" s="171"/>
      <c r="D75" s="171"/>
      <c r="E75" s="171"/>
      <c r="F75" s="171"/>
      <c r="G75" s="60">
        <v>67</v>
      </c>
      <c r="H75" s="70">
        <f>H76+H77+H78+H84+H85+H92+H95+H98</f>
        <v>124690078.09999999</v>
      </c>
      <c r="I75" s="70">
        <f>I76+I77+I78+I84+I85+I92+I95+I98</f>
        <v>152675473.99000001</v>
      </c>
    </row>
    <row r="76" spans="1:9" ht="12.75" customHeight="1" x14ac:dyDescent="0.2">
      <c r="A76" s="172" t="s">
        <v>108</v>
      </c>
      <c r="B76" s="172"/>
      <c r="C76" s="172"/>
      <c r="D76" s="172"/>
      <c r="E76" s="172"/>
      <c r="F76" s="172"/>
      <c r="G76" s="59">
        <v>68</v>
      </c>
      <c r="H76" s="71">
        <v>27778480</v>
      </c>
      <c r="I76" s="71">
        <v>27778480</v>
      </c>
    </row>
    <row r="77" spans="1:9" ht="12.75" customHeight="1" x14ac:dyDescent="0.2">
      <c r="A77" s="172" t="s">
        <v>109</v>
      </c>
      <c r="B77" s="172"/>
      <c r="C77" s="172"/>
      <c r="D77" s="172"/>
      <c r="E77" s="172"/>
      <c r="F77" s="172"/>
      <c r="G77" s="59">
        <v>69</v>
      </c>
      <c r="H77" s="71">
        <v>-282843.53999999998</v>
      </c>
      <c r="I77" s="71">
        <v>-282843.53999999998</v>
      </c>
    </row>
    <row r="78" spans="1:9" ht="12.75" customHeight="1" x14ac:dyDescent="0.2">
      <c r="A78" s="170" t="s">
        <v>110</v>
      </c>
      <c r="B78" s="170"/>
      <c r="C78" s="170"/>
      <c r="D78" s="170"/>
      <c r="E78" s="170"/>
      <c r="F78" s="170"/>
      <c r="G78" s="60">
        <v>70</v>
      </c>
      <c r="H78" s="70">
        <f>SUM(H79:H83)</f>
        <v>11067694.330000002</v>
      </c>
      <c r="I78" s="70">
        <f>SUM(I79:I83)</f>
        <v>11067694.330000002</v>
      </c>
    </row>
    <row r="79" spans="1:9" ht="12.75" customHeight="1" x14ac:dyDescent="0.2">
      <c r="A79" s="169" t="s">
        <v>111</v>
      </c>
      <c r="B79" s="169"/>
      <c r="C79" s="169"/>
      <c r="D79" s="169"/>
      <c r="E79" s="169"/>
      <c r="F79" s="169"/>
      <c r="G79" s="59">
        <v>71</v>
      </c>
      <c r="H79" s="71">
        <v>2461810.2999999998</v>
      </c>
      <c r="I79" s="71">
        <v>2461810.2999999998</v>
      </c>
    </row>
    <row r="80" spans="1:9" ht="12.75" customHeight="1" x14ac:dyDescent="0.2">
      <c r="A80" s="169" t="s">
        <v>112</v>
      </c>
      <c r="B80" s="169"/>
      <c r="C80" s="169"/>
      <c r="D80" s="169"/>
      <c r="E80" s="169"/>
      <c r="F80" s="169"/>
      <c r="G80" s="59">
        <v>72</v>
      </c>
      <c r="H80" s="71">
        <v>6478463.0899999999</v>
      </c>
      <c r="I80" s="71">
        <v>6478463.0899999999</v>
      </c>
    </row>
    <row r="81" spans="1:9" ht="12.75" customHeight="1" x14ac:dyDescent="0.2">
      <c r="A81" s="169" t="s">
        <v>113</v>
      </c>
      <c r="B81" s="169"/>
      <c r="C81" s="169"/>
      <c r="D81" s="169"/>
      <c r="E81" s="169"/>
      <c r="F81" s="169"/>
      <c r="G81" s="59">
        <v>73</v>
      </c>
      <c r="H81" s="71">
        <v>-2081712.13</v>
      </c>
      <c r="I81" s="71">
        <v>-2081712.13</v>
      </c>
    </row>
    <row r="82" spans="1:9" ht="12.75" customHeight="1" x14ac:dyDescent="0.2">
      <c r="A82" s="169" t="s">
        <v>114</v>
      </c>
      <c r="B82" s="169"/>
      <c r="C82" s="169"/>
      <c r="D82" s="169"/>
      <c r="E82" s="169"/>
      <c r="F82" s="169"/>
      <c r="G82" s="59">
        <v>74</v>
      </c>
      <c r="H82" s="71">
        <v>0</v>
      </c>
      <c r="I82" s="71">
        <v>0</v>
      </c>
    </row>
    <row r="83" spans="1:9" ht="12.75" customHeight="1" x14ac:dyDescent="0.2">
      <c r="A83" s="169" t="s">
        <v>115</v>
      </c>
      <c r="B83" s="169"/>
      <c r="C83" s="169"/>
      <c r="D83" s="169"/>
      <c r="E83" s="169"/>
      <c r="F83" s="169"/>
      <c r="G83" s="59">
        <v>75</v>
      </c>
      <c r="H83" s="71">
        <v>4209133.07</v>
      </c>
      <c r="I83" s="71">
        <v>4209133.07</v>
      </c>
    </row>
    <row r="84" spans="1:9" ht="12.75" customHeight="1" x14ac:dyDescent="0.2">
      <c r="A84" s="172" t="s">
        <v>116</v>
      </c>
      <c r="B84" s="172"/>
      <c r="C84" s="172"/>
      <c r="D84" s="172"/>
      <c r="E84" s="172"/>
      <c r="F84" s="172"/>
      <c r="G84" s="59">
        <v>76</v>
      </c>
      <c r="H84" s="71">
        <v>0</v>
      </c>
      <c r="I84" s="71">
        <v>0</v>
      </c>
    </row>
    <row r="85" spans="1:9" ht="12.75" customHeight="1" x14ac:dyDescent="0.2">
      <c r="A85" s="188" t="s">
        <v>117</v>
      </c>
      <c r="B85" s="188"/>
      <c r="C85" s="188"/>
      <c r="D85" s="188"/>
      <c r="E85" s="188"/>
      <c r="F85" s="188"/>
      <c r="G85" s="60">
        <v>77</v>
      </c>
      <c r="H85" s="70">
        <f>H86+H87+H88+H89+H90+H91</f>
        <v>0</v>
      </c>
      <c r="I85" s="70">
        <f>I86+I87+I88+I89+I90+I91</f>
        <v>0</v>
      </c>
    </row>
    <row r="86" spans="1:9" ht="25.5" customHeight="1" x14ac:dyDescent="0.2">
      <c r="A86" s="169" t="s">
        <v>118</v>
      </c>
      <c r="B86" s="169"/>
      <c r="C86" s="169"/>
      <c r="D86" s="169"/>
      <c r="E86" s="169"/>
      <c r="F86" s="169"/>
      <c r="G86" s="59">
        <v>78</v>
      </c>
      <c r="H86" s="69">
        <v>0</v>
      </c>
      <c r="I86" s="69">
        <v>0</v>
      </c>
    </row>
    <row r="87" spans="1:9" ht="12.75" customHeight="1" x14ac:dyDescent="0.2">
      <c r="A87" s="169" t="s">
        <v>119</v>
      </c>
      <c r="B87" s="169"/>
      <c r="C87" s="169"/>
      <c r="D87" s="169"/>
      <c r="E87" s="169"/>
      <c r="F87" s="169"/>
      <c r="G87" s="59">
        <v>79</v>
      </c>
      <c r="H87" s="69">
        <v>0</v>
      </c>
      <c r="I87" s="69">
        <v>0</v>
      </c>
    </row>
    <row r="88" spans="1:9" ht="12.75" customHeight="1" x14ac:dyDescent="0.2">
      <c r="A88" s="169" t="s">
        <v>120</v>
      </c>
      <c r="B88" s="169"/>
      <c r="C88" s="169"/>
      <c r="D88" s="169"/>
      <c r="E88" s="169"/>
      <c r="F88" s="169"/>
      <c r="G88" s="59">
        <v>80</v>
      </c>
      <c r="H88" s="69">
        <v>0</v>
      </c>
      <c r="I88" s="69">
        <v>0</v>
      </c>
    </row>
    <row r="89" spans="1:9" ht="12.75" customHeight="1" x14ac:dyDescent="0.2">
      <c r="A89" s="169" t="s">
        <v>121</v>
      </c>
      <c r="B89" s="169"/>
      <c r="C89" s="169"/>
      <c r="D89" s="169"/>
      <c r="E89" s="169"/>
      <c r="F89" s="169"/>
      <c r="G89" s="59">
        <v>81</v>
      </c>
      <c r="H89" s="69">
        <v>0</v>
      </c>
      <c r="I89" s="69">
        <v>0</v>
      </c>
    </row>
    <row r="90" spans="1:9" ht="24" customHeight="1" x14ac:dyDescent="0.2">
      <c r="A90" s="169" t="s">
        <v>122</v>
      </c>
      <c r="B90" s="169"/>
      <c r="C90" s="169"/>
      <c r="D90" s="169"/>
      <c r="E90" s="169"/>
      <c r="F90" s="169"/>
      <c r="G90" s="59">
        <v>82</v>
      </c>
      <c r="H90" s="69">
        <v>0</v>
      </c>
      <c r="I90" s="69">
        <v>0</v>
      </c>
    </row>
    <row r="91" spans="1:9" x14ac:dyDescent="0.2">
      <c r="A91" s="169" t="s">
        <v>123</v>
      </c>
      <c r="B91" s="169"/>
      <c r="C91" s="169"/>
      <c r="D91" s="169"/>
      <c r="E91" s="169"/>
      <c r="F91" s="169"/>
      <c r="G91" s="59">
        <v>83</v>
      </c>
      <c r="H91" s="69">
        <v>0</v>
      </c>
      <c r="I91" s="69">
        <v>0</v>
      </c>
    </row>
    <row r="92" spans="1:9" ht="12.75" customHeight="1" x14ac:dyDescent="0.2">
      <c r="A92" s="170" t="s">
        <v>124</v>
      </c>
      <c r="B92" s="170"/>
      <c r="C92" s="170"/>
      <c r="D92" s="170"/>
      <c r="E92" s="170"/>
      <c r="F92" s="170"/>
      <c r="G92" s="60">
        <v>84</v>
      </c>
      <c r="H92" s="70">
        <f>H93-H94</f>
        <v>65816036.409999996</v>
      </c>
      <c r="I92" s="70">
        <f>I93-I94</f>
        <v>86327421.030000001</v>
      </c>
    </row>
    <row r="93" spans="1:9" ht="12.75" customHeight="1" x14ac:dyDescent="0.2">
      <c r="A93" s="169" t="s">
        <v>125</v>
      </c>
      <c r="B93" s="169"/>
      <c r="C93" s="169"/>
      <c r="D93" s="169"/>
      <c r="E93" s="169"/>
      <c r="F93" s="169"/>
      <c r="G93" s="59">
        <v>85</v>
      </c>
      <c r="H93" s="71">
        <v>65816036.409999996</v>
      </c>
      <c r="I93" s="71">
        <v>86327421.030000001</v>
      </c>
    </row>
    <row r="94" spans="1:9" ht="12.75" customHeight="1" x14ac:dyDescent="0.2">
      <c r="A94" s="169" t="s">
        <v>126</v>
      </c>
      <c r="B94" s="169"/>
      <c r="C94" s="169"/>
      <c r="D94" s="169"/>
      <c r="E94" s="169"/>
      <c r="F94" s="169"/>
      <c r="G94" s="59">
        <v>86</v>
      </c>
      <c r="H94" s="71">
        <v>0</v>
      </c>
      <c r="I94" s="71">
        <v>0</v>
      </c>
    </row>
    <row r="95" spans="1:9" ht="12.75" customHeight="1" x14ac:dyDescent="0.2">
      <c r="A95" s="170" t="s">
        <v>127</v>
      </c>
      <c r="B95" s="170"/>
      <c r="C95" s="170"/>
      <c r="D95" s="170"/>
      <c r="E95" s="170"/>
      <c r="F95" s="170"/>
      <c r="G95" s="60">
        <v>87</v>
      </c>
      <c r="H95" s="70">
        <f>H96-H97</f>
        <v>20310710.899999999</v>
      </c>
      <c r="I95" s="70">
        <f>I96-I97</f>
        <v>27784722.170000002</v>
      </c>
    </row>
    <row r="96" spans="1:9" ht="12.75" customHeight="1" x14ac:dyDescent="0.2">
      <c r="A96" s="169" t="s">
        <v>128</v>
      </c>
      <c r="B96" s="169"/>
      <c r="C96" s="169"/>
      <c r="D96" s="169"/>
      <c r="E96" s="169"/>
      <c r="F96" s="169"/>
      <c r="G96" s="59">
        <v>88</v>
      </c>
      <c r="H96" s="71">
        <v>20310710.899999999</v>
      </c>
      <c r="I96" s="71">
        <v>27784722.170000002</v>
      </c>
    </row>
    <row r="97" spans="1:9" ht="12.75" customHeight="1" x14ac:dyDescent="0.2">
      <c r="A97" s="169" t="s">
        <v>129</v>
      </c>
      <c r="B97" s="169"/>
      <c r="C97" s="169"/>
      <c r="D97" s="169"/>
      <c r="E97" s="169"/>
      <c r="F97" s="169"/>
      <c r="G97" s="59">
        <v>89</v>
      </c>
      <c r="H97" s="71">
        <v>0</v>
      </c>
      <c r="I97" s="71">
        <v>0</v>
      </c>
    </row>
    <row r="98" spans="1:9" ht="12.75" customHeight="1" x14ac:dyDescent="0.2">
      <c r="A98" s="172" t="s">
        <v>130</v>
      </c>
      <c r="B98" s="172"/>
      <c r="C98" s="172"/>
      <c r="D98" s="172"/>
      <c r="E98" s="172"/>
      <c r="F98" s="172"/>
      <c r="G98" s="59">
        <v>90</v>
      </c>
      <c r="H98" s="71">
        <v>0</v>
      </c>
      <c r="I98" s="71">
        <v>0</v>
      </c>
    </row>
    <row r="99" spans="1:9" ht="12.75" customHeight="1" x14ac:dyDescent="0.2">
      <c r="A99" s="171" t="s">
        <v>131</v>
      </c>
      <c r="B99" s="171"/>
      <c r="C99" s="171"/>
      <c r="D99" s="171"/>
      <c r="E99" s="171"/>
      <c r="F99" s="171"/>
      <c r="G99" s="60">
        <v>91</v>
      </c>
      <c r="H99" s="70">
        <f>SUM(H100:H105)</f>
        <v>211969.78</v>
      </c>
      <c r="I99" s="70">
        <f>SUM(I100:I105)</f>
        <v>201183.5</v>
      </c>
    </row>
    <row r="100" spans="1:9" ht="12.75" customHeight="1" x14ac:dyDescent="0.2">
      <c r="A100" s="169" t="s">
        <v>132</v>
      </c>
      <c r="B100" s="169"/>
      <c r="C100" s="169"/>
      <c r="D100" s="169"/>
      <c r="E100" s="169"/>
      <c r="F100" s="169"/>
      <c r="G100" s="59">
        <v>92</v>
      </c>
      <c r="H100" s="71">
        <v>211969.78</v>
      </c>
      <c r="I100" s="71">
        <v>201183.5</v>
      </c>
    </row>
    <row r="101" spans="1:9" ht="12.75" customHeight="1" x14ac:dyDescent="0.2">
      <c r="A101" s="169" t="s">
        <v>133</v>
      </c>
      <c r="B101" s="169"/>
      <c r="C101" s="169"/>
      <c r="D101" s="169"/>
      <c r="E101" s="169"/>
      <c r="F101" s="169"/>
      <c r="G101" s="59">
        <v>93</v>
      </c>
      <c r="H101" s="71">
        <v>0</v>
      </c>
      <c r="I101" s="71">
        <v>0</v>
      </c>
    </row>
    <row r="102" spans="1:9" ht="12.75" customHeight="1" x14ac:dyDescent="0.2">
      <c r="A102" s="169" t="s">
        <v>134</v>
      </c>
      <c r="B102" s="169"/>
      <c r="C102" s="169"/>
      <c r="D102" s="169"/>
      <c r="E102" s="169"/>
      <c r="F102" s="169"/>
      <c r="G102" s="59">
        <v>94</v>
      </c>
      <c r="H102" s="71">
        <v>0</v>
      </c>
      <c r="I102" s="71">
        <v>0</v>
      </c>
    </row>
    <row r="103" spans="1:9" ht="12.75" customHeight="1" x14ac:dyDescent="0.2">
      <c r="A103" s="169" t="s">
        <v>135</v>
      </c>
      <c r="B103" s="169"/>
      <c r="C103" s="169"/>
      <c r="D103" s="169"/>
      <c r="E103" s="169"/>
      <c r="F103" s="169"/>
      <c r="G103" s="59">
        <v>95</v>
      </c>
      <c r="H103" s="69">
        <v>0</v>
      </c>
      <c r="I103" s="69">
        <v>0</v>
      </c>
    </row>
    <row r="104" spans="1:9" ht="12.75" customHeight="1" x14ac:dyDescent="0.2">
      <c r="A104" s="169" t="s">
        <v>136</v>
      </c>
      <c r="B104" s="169"/>
      <c r="C104" s="169"/>
      <c r="D104" s="169"/>
      <c r="E104" s="169"/>
      <c r="F104" s="169"/>
      <c r="G104" s="59">
        <v>96</v>
      </c>
      <c r="H104" s="69">
        <v>0</v>
      </c>
      <c r="I104" s="69">
        <v>0</v>
      </c>
    </row>
    <row r="105" spans="1:9" ht="12.75" customHeight="1" x14ac:dyDescent="0.2">
      <c r="A105" s="169" t="s">
        <v>137</v>
      </c>
      <c r="B105" s="169"/>
      <c r="C105" s="169"/>
      <c r="D105" s="169"/>
      <c r="E105" s="169"/>
      <c r="F105" s="169"/>
      <c r="G105" s="59">
        <v>97</v>
      </c>
      <c r="H105" s="69">
        <v>0</v>
      </c>
      <c r="I105" s="69">
        <v>0</v>
      </c>
    </row>
    <row r="106" spans="1:9" ht="12.75" customHeight="1" x14ac:dyDescent="0.2">
      <c r="A106" s="171" t="s">
        <v>138</v>
      </c>
      <c r="B106" s="171"/>
      <c r="C106" s="171"/>
      <c r="D106" s="171"/>
      <c r="E106" s="171"/>
      <c r="F106" s="171"/>
      <c r="G106" s="60">
        <v>98</v>
      </c>
      <c r="H106" s="70">
        <f>SUM(H107:H117)</f>
        <v>13271979.460000001</v>
      </c>
      <c r="I106" s="70">
        <f>SUM(I107:I117)</f>
        <v>19882814.829999998</v>
      </c>
    </row>
    <row r="107" spans="1:9" ht="12.75" customHeight="1" x14ac:dyDescent="0.2">
      <c r="A107" s="169" t="s">
        <v>139</v>
      </c>
      <c r="B107" s="169"/>
      <c r="C107" s="169"/>
      <c r="D107" s="169"/>
      <c r="E107" s="169"/>
      <c r="F107" s="169"/>
      <c r="G107" s="59">
        <v>99</v>
      </c>
      <c r="H107" s="72">
        <v>0</v>
      </c>
      <c r="I107" s="72">
        <v>0</v>
      </c>
    </row>
    <row r="108" spans="1:9" ht="12.75" customHeight="1" x14ac:dyDescent="0.2">
      <c r="A108" s="169" t="s">
        <v>140</v>
      </c>
      <c r="B108" s="169"/>
      <c r="C108" s="169"/>
      <c r="D108" s="169"/>
      <c r="E108" s="169"/>
      <c r="F108" s="169"/>
      <c r="G108" s="59">
        <v>100</v>
      </c>
      <c r="H108" s="71">
        <v>0</v>
      </c>
      <c r="I108" s="71">
        <v>0</v>
      </c>
    </row>
    <row r="109" spans="1:9" ht="12.75" customHeight="1" x14ac:dyDescent="0.2">
      <c r="A109" s="169" t="s">
        <v>141</v>
      </c>
      <c r="B109" s="169"/>
      <c r="C109" s="169"/>
      <c r="D109" s="169"/>
      <c r="E109" s="169"/>
      <c r="F109" s="169"/>
      <c r="G109" s="59">
        <v>101</v>
      </c>
      <c r="H109" s="71">
        <v>0</v>
      </c>
      <c r="I109" s="71">
        <v>0</v>
      </c>
    </row>
    <row r="110" spans="1:9" ht="22.15" customHeight="1" x14ac:dyDescent="0.2">
      <c r="A110" s="169" t="s">
        <v>142</v>
      </c>
      <c r="B110" s="169"/>
      <c r="C110" s="169"/>
      <c r="D110" s="169"/>
      <c r="E110" s="169"/>
      <c r="F110" s="169"/>
      <c r="G110" s="59">
        <v>102</v>
      </c>
      <c r="H110" s="71">
        <v>0</v>
      </c>
      <c r="I110" s="71">
        <v>0</v>
      </c>
    </row>
    <row r="111" spans="1:9" ht="12.75" customHeight="1" x14ac:dyDescent="0.2">
      <c r="A111" s="169" t="s">
        <v>143</v>
      </c>
      <c r="B111" s="169"/>
      <c r="C111" s="169"/>
      <c r="D111" s="169"/>
      <c r="E111" s="169"/>
      <c r="F111" s="169"/>
      <c r="G111" s="59">
        <v>103</v>
      </c>
      <c r="H111" s="71">
        <v>0</v>
      </c>
      <c r="I111" s="71">
        <v>0</v>
      </c>
    </row>
    <row r="112" spans="1:9" ht="12.75" customHeight="1" x14ac:dyDescent="0.2">
      <c r="A112" s="169" t="s">
        <v>144</v>
      </c>
      <c r="B112" s="169"/>
      <c r="C112" s="169"/>
      <c r="D112" s="169"/>
      <c r="E112" s="169"/>
      <c r="F112" s="169"/>
      <c r="G112" s="59">
        <v>104</v>
      </c>
      <c r="H112" s="71">
        <v>186133</v>
      </c>
      <c r="I112" s="71">
        <v>1801.73</v>
      </c>
    </row>
    <row r="113" spans="1:9" ht="12.75" customHeight="1" x14ac:dyDescent="0.2">
      <c r="A113" s="169" t="s">
        <v>145</v>
      </c>
      <c r="B113" s="169"/>
      <c r="C113" s="169"/>
      <c r="D113" s="169"/>
      <c r="E113" s="169"/>
      <c r="F113" s="169"/>
      <c r="G113" s="59">
        <v>105</v>
      </c>
      <c r="H113" s="71">
        <v>0</v>
      </c>
      <c r="I113" s="71">
        <v>0</v>
      </c>
    </row>
    <row r="114" spans="1:9" ht="12.75" customHeight="1" x14ac:dyDescent="0.2">
      <c r="A114" s="169" t="s">
        <v>146</v>
      </c>
      <c r="B114" s="169"/>
      <c r="C114" s="169"/>
      <c r="D114" s="169"/>
      <c r="E114" s="169"/>
      <c r="F114" s="169"/>
      <c r="G114" s="59">
        <v>106</v>
      </c>
      <c r="H114" s="72">
        <v>4238199</v>
      </c>
      <c r="I114" s="72">
        <v>4337852.3</v>
      </c>
    </row>
    <row r="115" spans="1:9" ht="12.75" customHeight="1" x14ac:dyDescent="0.2">
      <c r="A115" s="169" t="s">
        <v>147</v>
      </c>
      <c r="B115" s="169"/>
      <c r="C115" s="169"/>
      <c r="D115" s="169"/>
      <c r="E115" s="169"/>
      <c r="F115" s="169"/>
      <c r="G115" s="59">
        <v>107</v>
      </c>
      <c r="H115" s="71">
        <v>0</v>
      </c>
      <c r="I115" s="71">
        <v>0</v>
      </c>
    </row>
    <row r="116" spans="1:9" ht="12.75" customHeight="1" x14ac:dyDescent="0.2">
      <c r="A116" s="169" t="s">
        <v>148</v>
      </c>
      <c r="B116" s="169"/>
      <c r="C116" s="169"/>
      <c r="D116" s="169"/>
      <c r="E116" s="169"/>
      <c r="F116" s="169"/>
      <c r="G116" s="59">
        <v>108</v>
      </c>
      <c r="H116" s="69">
        <v>5510416.0800000001</v>
      </c>
      <c r="I116" s="69">
        <v>12096034.92</v>
      </c>
    </row>
    <row r="117" spans="1:9" ht="12.75" customHeight="1" x14ac:dyDescent="0.2">
      <c r="A117" s="169" t="s">
        <v>149</v>
      </c>
      <c r="B117" s="169"/>
      <c r="C117" s="169"/>
      <c r="D117" s="169"/>
      <c r="E117" s="169"/>
      <c r="F117" s="169"/>
      <c r="G117" s="59">
        <v>109</v>
      </c>
      <c r="H117" s="69">
        <v>3337231.38</v>
      </c>
      <c r="I117" s="69">
        <v>3447125.88</v>
      </c>
    </row>
    <row r="118" spans="1:9" ht="12.75" customHeight="1" x14ac:dyDescent="0.2">
      <c r="A118" s="171" t="s">
        <v>150</v>
      </c>
      <c r="B118" s="171"/>
      <c r="C118" s="171"/>
      <c r="D118" s="171"/>
      <c r="E118" s="171"/>
      <c r="F118" s="171"/>
      <c r="G118" s="60">
        <v>110</v>
      </c>
      <c r="H118" s="70">
        <f>SUM(H119:H132)</f>
        <v>339329270.81</v>
      </c>
      <c r="I118" s="70">
        <f>SUM(I119:I132)</f>
        <v>412097264.27000004</v>
      </c>
    </row>
    <row r="119" spans="1:9" ht="12.75" customHeight="1" x14ac:dyDescent="0.2">
      <c r="A119" s="169" t="s">
        <v>139</v>
      </c>
      <c r="B119" s="169"/>
      <c r="C119" s="169"/>
      <c r="D119" s="169"/>
      <c r="E119" s="169"/>
      <c r="F119" s="169"/>
      <c r="G119" s="59">
        <v>111</v>
      </c>
      <c r="H119" s="71">
        <v>0</v>
      </c>
      <c r="I119" s="71">
        <v>0</v>
      </c>
    </row>
    <row r="120" spans="1:9" ht="12.75" customHeight="1" x14ac:dyDescent="0.2">
      <c r="A120" s="169" t="s">
        <v>140</v>
      </c>
      <c r="B120" s="169"/>
      <c r="C120" s="169"/>
      <c r="D120" s="169"/>
      <c r="E120" s="169"/>
      <c r="F120" s="169"/>
      <c r="G120" s="59">
        <v>112</v>
      </c>
      <c r="H120" s="71">
        <v>0</v>
      </c>
      <c r="I120" s="71">
        <v>0</v>
      </c>
    </row>
    <row r="121" spans="1:9" ht="12.75" customHeight="1" x14ac:dyDescent="0.2">
      <c r="A121" s="169" t="s">
        <v>141</v>
      </c>
      <c r="B121" s="169"/>
      <c r="C121" s="169"/>
      <c r="D121" s="169"/>
      <c r="E121" s="169"/>
      <c r="F121" s="169"/>
      <c r="G121" s="59">
        <v>113</v>
      </c>
      <c r="H121" s="71">
        <v>23930735</v>
      </c>
      <c r="I121" s="71">
        <v>781.25</v>
      </c>
    </row>
    <row r="122" spans="1:9" ht="25.9" customHeight="1" x14ac:dyDescent="0.2">
      <c r="A122" s="169" t="s">
        <v>142</v>
      </c>
      <c r="B122" s="169"/>
      <c r="C122" s="169"/>
      <c r="D122" s="169"/>
      <c r="E122" s="169"/>
      <c r="F122" s="169"/>
      <c r="G122" s="59">
        <v>114</v>
      </c>
      <c r="H122" s="71">
        <v>0</v>
      </c>
      <c r="I122" s="71">
        <v>0</v>
      </c>
    </row>
    <row r="123" spans="1:9" ht="12.75" customHeight="1" x14ac:dyDescent="0.2">
      <c r="A123" s="169" t="s">
        <v>143</v>
      </c>
      <c r="B123" s="169"/>
      <c r="C123" s="169"/>
      <c r="D123" s="169"/>
      <c r="E123" s="169"/>
      <c r="F123" s="169"/>
      <c r="G123" s="59">
        <v>115</v>
      </c>
      <c r="H123" s="71">
        <v>0</v>
      </c>
      <c r="I123" s="71">
        <v>0</v>
      </c>
    </row>
    <row r="124" spans="1:9" ht="12.75" customHeight="1" x14ac:dyDescent="0.2">
      <c r="A124" s="169" t="s">
        <v>144</v>
      </c>
      <c r="B124" s="169"/>
      <c r="C124" s="169"/>
      <c r="D124" s="169"/>
      <c r="E124" s="169"/>
      <c r="F124" s="169"/>
      <c r="G124" s="59">
        <v>116</v>
      </c>
      <c r="H124" s="71">
        <v>35344597</v>
      </c>
      <c r="I124" s="71">
        <v>42183509.950000003</v>
      </c>
    </row>
    <row r="125" spans="1:9" ht="12.75" customHeight="1" x14ac:dyDescent="0.2">
      <c r="A125" s="169" t="s">
        <v>145</v>
      </c>
      <c r="B125" s="169"/>
      <c r="C125" s="169"/>
      <c r="D125" s="169"/>
      <c r="E125" s="169"/>
      <c r="F125" s="169"/>
      <c r="G125" s="59">
        <v>117</v>
      </c>
      <c r="H125" s="71">
        <v>392578.36</v>
      </c>
      <c r="I125" s="71">
        <v>306820.33</v>
      </c>
    </row>
    <row r="126" spans="1:9" ht="12.75" customHeight="1" x14ac:dyDescent="0.2">
      <c r="A126" s="169" t="s">
        <v>146</v>
      </c>
      <c r="B126" s="169"/>
      <c r="C126" s="169"/>
      <c r="D126" s="169"/>
      <c r="E126" s="169"/>
      <c r="F126" s="169"/>
      <c r="G126" s="59">
        <v>118</v>
      </c>
      <c r="H126" s="71">
        <v>270578332.13</v>
      </c>
      <c r="I126" s="71">
        <v>355711550.31</v>
      </c>
    </row>
    <row r="127" spans="1:9" x14ac:dyDescent="0.2">
      <c r="A127" s="169" t="s">
        <v>147</v>
      </c>
      <c r="B127" s="169"/>
      <c r="C127" s="169"/>
      <c r="D127" s="169"/>
      <c r="E127" s="169"/>
      <c r="F127" s="169"/>
      <c r="G127" s="59">
        <v>119</v>
      </c>
      <c r="H127" s="71">
        <v>0</v>
      </c>
      <c r="I127" s="71">
        <v>0</v>
      </c>
    </row>
    <row r="128" spans="1:9" x14ac:dyDescent="0.2">
      <c r="A128" s="169" t="s">
        <v>151</v>
      </c>
      <c r="B128" s="169"/>
      <c r="C128" s="169"/>
      <c r="D128" s="169"/>
      <c r="E128" s="169"/>
      <c r="F128" s="169"/>
      <c r="G128" s="59">
        <v>120</v>
      </c>
      <c r="H128" s="71">
        <v>2260476.7000000002</v>
      </c>
      <c r="I128" s="71">
        <v>2773973.38</v>
      </c>
    </row>
    <row r="129" spans="1:9" x14ac:dyDescent="0.2">
      <c r="A129" s="169" t="s">
        <v>152</v>
      </c>
      <c r="B129" s="169"/>
      <c r="C129" s="169"/>
      <c r="D129" s="169"/>
      <c r="E129" s="169"/>
      <c r="F129" s="169"/>
      <c r="G129" s="59">
        <v>121</v>
      </c>
      <c r="H129" s="71">
        <v>4815050.1100000003</v>
      </c>
      <c r="I129" s="71">
        <v>6953060.4800000004</v>
      </c>
    </row>
    <row r="130" spans="1:9" x14ac:dyDescent="0.2">
      <c r="A130" s="169" t="s">
        <v>153</v>
      </c>
      <c r="B130" s="169"/>
      <c r="C130" s="169"/>
      <c r="D130" s="169"/>
      <c r="E130" s="169"/>
      <c r="F130" s="169"/>
      <c r="G130" s="59">
        <v>122</v>
      </c>
      <c r="H130" s="71">
        <v>5076</v>
      </c>
      <c r="I130" s="71">
        <v>5076.33</v>
      </c>
    </row>
    <row r="131" spans="1:9" x14ac:dyDescent="0.2">
      <c r="A131" s="169" t="s">
        <v>154</v>
      </c>
      <c r="B131" s="169"/>
      <c r="C131" s="169"/>
      <c r="D131" s="169"/>
      <c r="E131" s="169"/>
      <c r="F131" s="169"/>
      <c r="G131" s="59">
        <v>123</v>
      </c>
      <c r="H131" s="69">
        <v>0</v>
      </c>
      <c r="I131" s="69">
        <v>0</v>
      </c>
    </row>
    <row r="132" spans="1:9" x14ac:dyDescent="0.2">
      <c r="A132" s="169" t="s">
        <v>155</v>
      </c>
      <c r="B132" s="169"/>
      <c r="C132" s="169"/>
      <c r="D132" s="169"/>
      <c r="E132" s="169"/>
      <c r="F132" s="169"/>
      <c r="G132" s="59">
        <v>124</v>
      </c>
      <c r="H132" s="69">
        <v>2002425.51</v>
      </c>
      <c r="I132" s="69">
        <v>4162492.24</v>
      </c>
    </row>
    <row r="133" spans="1:9" ht="22.15" customHeight="1" x14ac:dyDescent="0.2">
      <c r="A133" s="187" t="s">
        <v>156</v>
      </c>
      <c r="B133" s="187"/>
      <c r="C133" s="187"/>
      <c r="D133" s="187"/>
      <c r="E133" s="187"/>
      <c r="F133" s="187"/>
      <c r="G133" s="59">
        <v>125</v>
      </c>
      <c r="H133" s="69">
        <v>1083577.23</v>
      </c>
      <c r="I133" s="69">
        <v>2322967.0699999998</v>
      </c>
    </row>
    <row r="134" spans="1:9" x14ac:dyDescent="0.2">
      <c r="A134" s="171" t="s">
        <v>157</v>
      </c>
      <c r="B134" s="171"/>
      <c r="C134" s="171"/>
      <c r="D134" s="171"/>
      <c r="E134" s="171"/>
      <c r="F134" s="171"/>
      <c r="G134" s="60">
        <v>126</v>
      </c>
      <c r="H134" s="70">
        <f>H75+H99+H106+H118+H133</f>
        <v>478586875.38</v>
      </c>
      <c r="I134" s="70">
        <f>I75+I99+I106+I118+I133</f>
        <v>587179703.66000009</v>
      </c>
    </row>
    <row r="135" spans="1:9" x14ac:dyDescent="0.2">
      <c r="A135" s="187" t="s">
        <v>158</v>
      </c>
      <c r="B135" s="187"/>
      <c r="C135" s="187"/>
      <c r="D135" s="187"/>
      <c r="E135" s="187"/>
      <c r="F135" s="187"/>
      <c r="G135" s="59">
        <v>127</v>
      </c>
      <c r="H135" s="69">
        <v>17986717</v>
      </c>
      <c r="I135" s="69">
        <v>15690947.6</v>
      </c>
    </row>
  </sheetData>
  <sheetProtection algorithmName="SHA-512" hashValue="ycmFp6cqgPFip+1li1ebLltYtIGLGklGdkVeJnLRK9WGX+tthBS8TC3IqQ0CU/bPQN3A+MdJbNzKoE27IiyzQg==" saltValue="MIXMUeBj5F0O8bwYBHM5rQ=="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13"/>
  <sheetViews>
    <sheetView view="pageBreakPreview" zoomScale="110" zoomScaleNormal="100" zoomScaleSheetLayoutView="110" workbookViewId="0">
      <selection activeCell="A104" sqref="A104:F104"/>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6" t="s">
        <v>159</v>
      </c>
      <c r="B1" s="174"/>
      <c r="C1" s="174"/>
      <c r="D1" s="174"/>
      <c r="E1" s="174"/>
      <c r="F1" s="174"/>
      <c r="G1" s="174"/>
      <c r="H1" s="174"/>
      <c r="I1" s="174"/>
    </row>
    <row r="2" spans="1:9" x14ac:dyDescent="0.2">
      <c r="A2" s="195" t="s">
        <v>463</v>
      </c>
      <c r="B2" s="176"/>
      <c r="C2" s="176"/>
      <c r="D2" s="176"/>
      <c r="E2" s="176"/>
      <c r="F2" s="176"/>
      <c r="G2" s="176"/>
      <c r="H2" s="176"/>
      <c r="I2" s="176"/>
    </row>
    <row r="3" spans="1:9" x14ac:dyDescent="0.2">
      <c r="A3" s="204" t="s">
        <v>41</v>
      </c>
      <c r="B3" s="205"/>
      <c r="C3" s="205"/>
      <c r="D3" s="205"/>
      <c r="E3" s="205"/>
      <c r="F3" s="205"/>
      <c r="G3" s="205"/>
      <c r="H3" s="205"/>
      <c r="I3" s="205"/>
    </row>
    <row r="4" spans="1:9" x14ac:dyDescent="0.2">
      <c r="A4" s="194" t="s">
        <v>462</v>
      </c>
      <c r="B4" s="179"/>
      <c r="C4" s="179"/>
      <c r="D4" s="179"/>
      <c r="E4" s="179"/>
      <c r="F4" s="179"/>
      <c r="G4" s="179"/>
      <c r="H4" s="179"/>
      <c r="I4" s="180"/>
    </row>
    <row r="5" spans="1:9" ht="23.25" x14ac:dyDescent="0.2">
      <c r="A5" s="192" t="s">
        <v>42</v>
      </c>
      <c r="B5" s="184"/>
      <c r="C5" s="184"/>
      <c r="D5" s="184"/>
      <c r="E5" s="184"/>
      <c r="F5" s="184"/>
      <c r="G5" s="61" t="s">
        <v>161</v>
      </c>
      <c r="H5" s="62" t="s">
        <v>162</v>
      </c>
      <c r="I5" s="62" t="s">
        <v>163</v>
      </c>
    </row>
    <row r="6" spans="1:9" x14ac:dyDescent="0.2">
      <c r="A6" s="193">
        <v>1</v>
      </c>
      <c r="B6" s="182"/>
      <c r="C6" s="182"/>
      <c r="D6" s="182"/>
      <c r="E6" s="182"/>
      <c r="F6" s="182"/>
      <c r="G6" s="63">
        <v>2</v>
      </c>
      <c r="H6" s="62">
        <v>3</v>
      </c>
      <c r="I6" s="62">
        <v>4</v>
      </c>
    </row>
    <row r="7" spans="1:9" x14ac:dyDescent="0.2">
      <c r="A7" s="171" t="s">
        <v>164</v>
      </c>
      <c r="B7" s="171"/>
      <c r="C7" s="171"/>
      <c r="D7" s="171"/>
      <c r="E7" s="171"/>
      <c r="F7" s="171"/>
      <c r="G7" s="60">
        <v>1</v>
      </c>
      <c r="H7" s="70">
        <f>SUM(H8:H12)</f>
        <v>832572079.55999994</v>
      </c>
      <c r="I7" s="70">
        <f>SUM(I8:I12)</f>
        <v>959964957.47000003</v>
      </c>
    </row>
    <row r="8" spans="1:9" x14ac:dyDescent="0.2">
      <c r="A8" s="169" t="s">
        <v>165</v>
      </c>
      <c r="B8" s="169"/>
      <c r="C8" s="169"/>
      <c r="D8" s="169"/>
      <c r="E8" s="169"/>
      <c r="F8" s="169"/>
      <c r="G8" s="59">
        <v>2</v>
      </c>
      <c r="H8" s="69">
        <v>0</v>
      </c>
      <c r="I8" s="69">
        <v>0</v>
      </c>
    </row>
    <row r="9" spans="1:9" x14ac:dyDescent="0.2">
      <c r="A9" s="169" t="s">
        <v>166</v>
      </c>
      <c r="B9" s="169"/>
      <c r="C9" s="169"/>
      <c r="D9" s="169"/>
      <c r="E9" s="169"/>
      <c r="F9" s="169"/>
      <c r="G9" s="59">
        <v>3</v>
      </c>
      <c r="H9" s="69">
        <v>826324080.75999999</v>
      </c>
      <c r="I9" s="69">
        <v>952621125.51999998</v>
      </c>
    </row>
    <row r="10" spans="1:9" x14ac:dyDescent="0.2">
      <c r="A10" s="169" t="s">
        <v>167</v>
      </c>
      <c r="B10" s="169"/>
      <c r="C10" s="169"/>
      <c r="D10" s="169"/>
      <c r="E10" s="169"/>
      <c r="F10" s="169"/>
      <c r="G10" s="59">
        <v>4</v>
      </c>
      <c r="H10" s="69">
        <v>0</v>
      </c>
      <c r="I10" s="69">
        <v>0</v>
      </c>
    </row>
    <row r="11" spans="1:9" x14ac:dyDescent="0.2">
      <c r="A11" s="169" t="s">
        <v>168</v>
      </c>
      <c r="B11" s="169"/>
      <c r="C11" s="169"/>
      <c r="D11" s="169"/>
      <c r="E11" s="169"/>
      <c r="F11" s="169"/>
      <c r="G11" s="59">
        <v>5</v>
      </c>
      <c r="H11" s="69">
        <v>0</v>
      </c>
      <c r="I11" s="69">
        <v>0</v>
      </c>
    </row>
    <row r="12" spans="1:9" x14ac:dyDescent="0.2">
      <c r="A12" s="169" t="s">
        <v>169</v>
      </c>
      <c r="B12" s="169"/>
      <c r="C12" s="169"/>
      <c r="D12" s="169"/>
      <c r="E12" s="169"/>
      <c r="F12" s="169"/>
      <c r="G12" s="59">
        <v>6</v>
      </c>
      <c r="H12" s="69">
        <v>6247998.7999999998</v>
      </c>
      <c r="I12" s="69">
        <v>7343831.9500000002</v>
      </c>
    </row>
    <row r="13" spans="1:9" ht="16.5" customHeight="1" x14ac:dyDescent="0.2">
      <c r="A13" s="171" t="s">
        <v>170</v>
      </c>
      <c r="B13" s="171"/>
      <c r="C13" s="171"/>
      <c r="D13" s="171"/>
      <c r="E13" s="171"/>
      <c r="F13" s="171"/>
      <c r="G13" s="60">
        <v>7</v>
      </c>
      <c r="H13" s="70">
        <f>H14+H15+H19+H23+H24+H25+H28+H35</f>
        <v>809254981.37999988</v>
      </c>
      <c r="I13" s="70">
        <f>I14+I15+I19+I23+I24+I25+I28+I35</f>
        <v>938281479.63</v>
      </c>
    </row>
    <row r="14" spans="1:9" x14ac:dyDescent="0.2">
      <c r="A14" s="169" t="s">
        <v>171</v>
      </c>
      <c r="B14" s="169"/>
      <c r="C14" s="169"/>
      <c r="D14" s="169"/>
      <c r="E14" s="169"/>
      <c r="F14" s="169"/>
      <c r="G14" s="59">
        <v>8</v>
      </c>
      <c r="H14" s="69">
        <v>0</v>
      </c>
      <c r="I14" s="69">
        <v>0</v>
      </c>
    </row>
    <row r="15" spans="1:9" x14ac:dyDescent="0.2">
      <c r="A15" s="203" t="s">
        <v>172</v>
      </c>
      <c r="B15" s="203"/>
      <c r="C15" s="203"/>
      <c r="D15" s="203"/>
      <c r="E15" s="203"/>
      <c r="F15" s="203"/>
      <c r="G15" s="60">
        <v>9</v>
      </c>
      <c r="H15" s="70">
        <f>SUM(H16:H18)</f>
        <v>774902295.7299999</v>
      </c>
      <c r="I15" s="70">
        <f>SUM(I16:I18)</f>
        <v>897131987.87000012</v>
      </c>
    </row>
    <row r="16" spans="1:9" x14ac:dyDescent="0.2">
      <c r="A16" s="197" t="s">
        <v>173</v>
      </c>
      <c r="B16" s="197"/>
      <c r="C16" s="197"/>
      <c r="D16" s="197"/>
      <c r="E16" s="197"/>
      <c r="F16" s="197"/>
      <c r="G16" s="59">
        <v>10</v>
      </c>
      <c r="H16" s="69">
        <v>2246750.31</v>
      </c>
      <c r="I16" s="69">
        <v>2367830.5699999998</v>
      </c>
    </row>
    <row r="17" spans="1:9" x14ac:dyDescent="0.2">
      <c r="A17" s="197" t="s">
        <v>174</v>
      </c>
      <c r="B17" s="197"/>
      <c r="C17" s="197"/>
      <c r="D17" s="197"/>
      <c r="E17" s="197"/>
      <c r="F17" s="197"/>
      <c r="G17" s="59">
        <v>11</v>
      </c>
      <c r="H17" s="69">
        <v>766873455.12</v>
      </c>
      <c r="I17" s="69">
        <v>887605275.82000005</v>
      </c>
    </row>
    <row r="18" spans="1:9" x14ac:dyDescent="0.2">
      <c r="A18" s="197" t="s">
        <v>175</v>
      </c>
      <c r="B18" s="197"/>
      <c r="C18" s="197"/>
      <c r="D18" s="197"/>
      <c r="E18" s="197"/>
      <c r="F18" s="197"/>
      <c r="G18" s="59">
        <v>12</v>
      </c>
      <c r="H18" s="69">
        <v>5782090.2999999998</v>
      </c>
      <c r="I18" s="69">
        <v>7158881.4800000004</v>
      </c>
    </row>
    <row r="19" spans="1:9" x14ac:dyDescent="0.2">
      <c r="A19" s="203" t="s">
        <v>176</v>
      </c>
      <c r="B19" s="203"/>
      <c r="C19" s="203"/>
      <c r="D19" s="203"/>
      <c r="E19" s="203"/>
      <c r="F19" s="203"/>
      <c r="G19" s="60">
        <v>13</v>
      </c>
      <c r="H19" s="70">
        <f>SUM(H20:H22)</f>
        <v>21368452.029999997</v>
      </c>
      <c r="I19" s="70">
        <f>SUM(I20:I22)</f>
        <v>25203601.660000004</v>
      </c>
    </row>
    <row r="20" spans="1:9" x14ac:dyDescent="0.2">
      <c r="A20" s="197" t="s">
        <v>177</v>
      </c>
      <c r="B20" s="197"/>
      <c r="C20" s="197"/>
      <c r="D20" s="197"/>
      <c r="E20" s="197"/>
      <c r="F20" s="197"/>
      <c r="G20" s="59">
        <v>14</v>
      </c>
      <c r="H20" s="69">
        <v>13492124.99</v>
      </c>
      <c r="I20" s="69">
        <v>15813938.390000001</v>
      </c>
    </row>
    <row r="21" spans="1:9" x14ac:dyDescent="0.2">
      <c r="A21" s="197" t="s">
        <v>178</v>
      </c>
      <c r="B21" s="197"/>
      <c r="C21" s="197"/>
      <c r="D21" s="197"/>
      <c r="E21" s="197"/>
      <c r="F21" s="197"/>
      <c r="G21" s="59">
        <v>15</v>
      </c>
      <c r="H21" s="69">
        <v>5340965.4800000004</v>
      </c>
      <c r="I21" s="69">
        <v>6492810.7400000002</v>
      </c>
    </row>
    <row r="22" spans="1:9" x14ac:dyDescent="0.2">
      <c r="A22" s="197" t="s">
        <v>179</v>
      </c>
      <c r="B22" s="197"/>
      <c r="C22" s="197"/>
      <c r="D22" s="197"/>
      <c r="E22" s="197"/>
      <c r="F22" s="197"/>
      <c r="G22" s="59">
        <v>16</v>
      </c>
      <c r="H22" s="69">
        <v>2535361.56</v>
      </c>
      <c r="I22" s="69">
        <v>2896852.53</v>
      </c>
    </row>
    <row r="23" spans="1:9" x14ac:dyDescent="0.2">
      <c r="A23" s="169" t="s">
        <v>180</v>
      </c>
      <c r="B23" s="169"/>
      <c r="C23" s="169"/>
      <c r="D23" s="169"/>
      <c r="E23" s="169"/>
      <c r="F23" s="169"/>
      <c r="G23" s="59">
        <v>17</v>
      </c>
      <c r="H23" s="69">
        <v>4784678.07</v>
      </c>
      <c r="I23" s="69">
        <v>6108709.9900000002</v>
      </c>
    </row>
    <row r="24" spans="1:9" x14ac:dyDescent="0.2">
      <c r="A24" s="169" t="s">
        <v>181</v>
      </c>
      <c r="B24" s="169"/>
      <c r="C24" s="169"/>
      <c r="D24" s="169"/>
      <c r="E24" s="169"/>
      <c r="F24" s="169"/>
      <c r="G24" s="59">
        <v>18</v>
      </c>
      <c r="H24" s="69">
        <v>8157393.4299999997</v>
      </c>
      <c r="I24" s="69">
        <v>9463335.1600000001</v>
      </c>
    </row>
    <row r="25" spans="1:9" x14ac:dyDescent="0.2">
      <c r="A25" s="203" t="s">
        <v>182</v>
      </c>
      <c r="B25" s="203"/>
      <c r="C25" s="203"/>
      <c r="D25" s="203"/>
      <c r="E25" s="203"/>
      <c r="F25" s="203"/>
      <c r="G25" s="60">
        <v>19</v>
      </c>
      <c r="H25" s="70">
        <f>H26+H27</f>
        <v>156038.26</v>
      </c>
      <c r="I25" s="70">
        <f>I26+I27</f>
        <v>368365.27</v>
      </c>
    </row>
    <row r="26" spans="1:9" x14ac:dyDescent="0.2">
      <c r="A26" s="197" t="s">
        <v>183</v>
      </c>
      <c r="B26" s="197"/>
      <c r="C26" s="197"/>
      <c r="D26" s="197"/>
      <c r="E26" s="197"/>
      <c r="F26" s="197"/>
      <c r="G26" s="59">
        <v>20</v>
      </c>
      <c r="H26" s="69">
        <v>0</v>
      </c>
      <c r="I26" s="69">
        <v>0</v>
      </c>
    </row>
    <row r="27" spans="1:9" x14ac:dyDescent="0.2">
      <c r="A27" s="197" t="s">
        <v>184</v>
      </c>
      <c r="B27" s="197"/>
      <c r="C27" s="197"/>
      <c r="D27" s="197"/>
      <c r="E27" s="197"/>
      <c r="F27" s="197"/>
      <c r="G27" s="59">
        <v>21</v>
      </c>
      <c r="H27" s="69">
        <v>156038.26</v>
      </c>
      <c r="I27" s="69">
        <v>368365.27</v>
      </c>
    </row>
    <row r="28" spans="1:9" x14ac:dyDescent="0.2">
      <c r="A28" s="203" t="s">
        <v>185</v>
      </c>
      <c r="B28" s="203"/>
      <c r="C28" s="203"/>
      <c r="D28" s="203"/>
      <c r="E28" s="203"/>
      <c r="F28" s="203"/>
      <c r="G28" s="60">
        <v>22</v>
      </c>
      <c r="H28" s="70">
        <f>SUM(H29:H34)</f>
        <v>-113876.14</v>
      </c>
      <c r="I28" s="70">
        <f>SUM(I29:I34)</f>
        <v>5479.68</v>
      </c>
    </row>
    <row r="29" spans="1:9" x14ac:dyDescent="0.2">
      <c r="A29" s="197" t="s">
        <v>186</v>
      </c>
      <c r="B29" s="197"/>
      <c r="C29" s="197"/>
      <c r="D29" s="197"/>
      <c r="E29" s="197"/>
      <c r="F29" s="197"/>
      <c r="G29" s="59">
        <v>23</v>
      </c>
      <c r="H29" s="69">
        <v>-113876.14</v>
      </c>
      <c r="I29" s="69">
        <v>5479.68</v>
      </c>
    </row>
    <row r="30" spans="1:9" x14ac:dyDescent="0.2">
      <c r="A30" s="197" t="s">
        <v>187</v>
      </c>
      <c r="B30" s="197"/>
      <c r="C30" s="197"/>
      <c r="D30" s="197"/>
      <c r="E30" s="197"/>
      <c r="F30" s="197"/>
      <c r="G30" s="59">
        <v>24</v>
      </c>
      <c r="H30" s="69">
        <v>0</v>
      </c>
      <c r="I30" s="69">
        <v>0</v>
      </c>
    </row>
    <row r="31" spans="1:9" x14ac:dyDescent="0.2">
      <c r="A31" s="197" t="s">
        <v>188</v>
      </c>
      <c r="B31" s="197"/>
      <c r="C31" s="197"/>
      <c r="D31" s="197"/>
      <c r="E31" s="197"/>
      <c r="F31" s="197"/>
      <c r="G31" s="59">
        <v>25</v>
      </c>
      <c r="H31" s="69">
        <v>0</v>
      </c>
      <c r="I31" s="69">
        <v>0</v>
      </c>
    </row>
    <row r="32" spans="1:9" x14ac:dyDescent="0.2">
      <c r="A32" s="197" t="s">
        <v>189</v>
      </c>
      <c r="B32" s="197"/>
      <c r="C32" s="197"/>
      <c r="D32" s="197"/>
      <c r="E32" s="197"/>
      <c r="F32" s="197"/>
      <c r="G32" s="59">
        <v>26</v>
      </c>
      <c r="H32" s="69">
        <v>0</v>
      </c>
      <c r="I32" s="69">
        <v>0</v>
      </c>
    </row>
    <row r="33" spans="1:9" x14ac:dyDescent="0.2">
      <c r="A33" s="197" t="s">
        <v>190</v>
      </c>
      <c r="B33" s="197"/>
      <c r="C33" s="197"/>
      <c r="D33" s="197"/>
      <c r="E33" s="197"/>
      <c r="F33" s="197"/>
      <c r="G33" s="59">
        <v>27</v>
      </c>
      <c r="H33" s="69">
        <v>0</v>
      </c>
      <c r="I33" s="69">
        <v>0</v>
      </c>
    </row>
    <row r="34" spans="1:9" x14ac:dyDescent="0.2">
      <c r="A34" s="197" t="s">
        <v>191</v>
      </c>
      <c r="B34" s="197"/>
      <c r="C34" s="197"/>
      <c r="D34" s="197"/>
      <c r="E34" s="197"/>
      <c r="F34" s="197"/>
      <c r="G34" s="59">
        <v>28</v>
      </c>
      <c r="H34" s="69">
        <v>0</v>
      </c>
      <c r="I34" s="69">
        <v>0</v>
      </c>
    </row>
    <row r="35" spans="1:9" x14ac:dyDescent="0.2">
      <c r="A35" s="169" t="s">
        <v>192</v>
      </c>
      <c r="B35" s="169"/>
      <c r="C35" s="169"/>
      <c r="D35" s="169"/>
      <c r="E35" s="169"/>
      <c r="F35" s="169"/>
      <c r="G35" s="59">
        <v>29</v>
      </c>
      <c r="H35" s="69">
        <v>0</v>
      </c>
      <c r="I35" s="69">
        <v>0</v>
      </c>
    </row>
    <row r="36" spans="1:9" x14ac:dyDescent="0.2">
      <c r="A36" s="171" t="s">
        <v>193</v>
      </c>
      <c r="B36" s="171"/>
      <c r="C36" s="171"/>
      <c r="D36" s="171"/>
      <c r="E36" s="171"/>
      <c r="F36" s="171"/>
      <c r="G36" s="60">
        <v>30</v>
      </c>
      <c r="H36" s="70">
        <f>SUM(H37:H46)</f>
        <v>2999453.54</v>
      </c>
      <c r="I36" s="70">
        <f>SUM(I37:I46)</f>
        <v>13659269.949999999</v>
      </c>
    </row>
    <row r="37" spans="1:9" x14ac:dyDescent="0.2">
      <c r="A37" s="169" t="s">
        <v>194</v>
      </c>
      <c r="B37" s="169"/>
      <c r="C37" s="169"/>
      <c r="D37" s="169"/>
      <c r="E37" s="169"/>
      <c r="F37" s="169"/>
      <c r="G37" s="59">
        <v>31</v>
      </c>
      <c r="H37" s="69">
        <v>0</v>
      </c>
      <c r="I37" s="69">
        <v>0</v>
      </c>
    </row>
    <row r="38" spans="1:9" ht="25.15" customHeight="1" x14ac:dyDescent="0.2">
      <c r="A38" s="169" t="s">
        <v>195</v>
      </c>
      <c r="B38" s="169"/>
      <c r="C38" s="169"/>
      <c r="D38" s="169"/>
      <c r="E38" s="169"/>
      <c r="F38" s="169"/>
      <c r="G38" s="59">
        <v>32</v>
      </c>
      <c r="H38" s="69">
        <v>0</v>
      </c>
      <c r="I38" s="69">
        <v>0</v>
      </c>
    </row>
    <row r="39" spans="1:9" ht="28.15" customHeight="1" x14ac:dyDescent="0.2">
      <c r="A39" s="169" t="s">
        <v>196</v>
      </c>
      <c r="B39" s="169"/>
      <c r="C39" s="169"/>
      <c r="D39" s="169"/>
      <c r="E39" s="169"/>
      <c r="F39" s="169"/>
      <c r="G39" s="59">
        <v>33</v>
      </c>
      <c r="H39" s="69">
        <v>0</v>
      </c>
      <c r="I39" s="69">
        <v>0</v>
      </c>
    </row>
    <row r="40" spans="1:9" ht="28.15" customHeight="1" x14ac:dyDescent="0.2">
      <c r="A40" s="169" t="s">
        <v>197</v>
      </c>
      <c r="B40" s="169"/>
      <c r="C40" s="169"/>
      <c r="D40" s="169"/>
      <c r="E40" s="169"/>
      <c r="F40" s="169"/>
      <c r="G40" s="59">
        <v>34</v>
      </c>
      <c r="H40" s="69">
        <v>0</v>
      </c>
      <c r="I40" s="69">
        <v>0</v>
      </c>
    </row>
    <row r="41" spans="1:9" ht="22.9" customHeight="1" x14ac:dyDescent="0.2">
      <c r="A41" s="169" t="s">
        <v>198</v>
      </c>
      <c r="B41" s="169"/>
      <c r="C41" s="169"/>
      <c r="D41" s="169"/>
      <c r="E41" s="169"/>
      <c r="F41" s="169"/>
      <c r="G41" s="59">
        <v>35</v>
      </c>
      <c r="H41" s="69">
        <v>0</v>
      </c>
      <c r="I41" s="69">
        <v>0</v>
      </c>
    </row>
    <row r="42" spans="1:9" x14ac:dyDescent="0.2">
      <c r="A42" s="169" t="s">
        <v>199</v>
      </c>
      <c r="B42" s="169"/>
      <c r="C42" s="169"/>
      <c r="D42" s="169"/>
      <c r="E42" s="169"/>
      <c r="F42" s="169"/>
      <c r="G42" s="59">
        <v>36</v>
      </c>
      <c r="H42" s="69">
        <v>0</v>
      </c>
      <c r="I42" s="69">
        <v>0</v>
      </c>
    </row>
    <row r="43" spans="1:9" x14ac:dyDescent="0.2">
      <c r="A43" s="169" t="s">
        <v>200</v>
      </c>
      <c r="B43" s="169"/>
      <c r="C43" s="169"/>
      <c r="D43" s="169"/>
      <c r="E43" s="169"/>
      <c r="F43" s="169"/>
      <c r="G43" s="59">
        <v>37</v>
      </c>
      <c r="H43" s="69">
        <v>2999453.54</v>
      </c>
      <c r="I43" s="69">
        <v>13659269.949999999</v>
      </c>
    </row>
    <row r="44" spans="1:9" x14ac:dyDescent="0.2">
      <c r="A44" s="169" t="s">
        <v>201</v>
      </c>
      <c r="B44" s="169"/>
      <c r="C44" s="169"/>
      <c r="D44" s="169"/>
      <c r="E44" s="169"/>
      <c r="F44" s="169"/>
      <c r="G44" s="59">
        <v>38</v>
      </c>
      <c r="H44" s="69">
        <v>0</v>
      </c>
      <c r="I44" s="69">
        <v>0</v>
      </c>
    </row>
    <row r="45" spans="1:9" x14ac:dyDescent="0.2">
      <c r="A45" s="169" t="s">
        <v>202</v>
      </c>
      <c r="B45" s="169"/>
      <c r="C45" s="169"/>
      <c r="D45" s="169"/>
      <c r="E45" s="169"/>
      <c r="F45" s="169"/>
      <c r="G45" s="59">
        <v>39</v>
      </c>
      <c r="H45" s="69">
        <v>0</v>
      </c>
      <c r="I45" s="69">
        <v>0</v>
      </c>
    </row>
    <row r="46" spans="1:9" x14ac:dyDescent="0.2">
      <c r="A46" s="169" t="s">
        <v>203</v>
      </c>
      <c r="B46" s="169"/>
      <c r="C46" s="169"/>
      <c r="D46" s="169"/>
      <c r="E46" s="169"/>
      <c r="F46" s="169"/>
      <c r="G46" s="59">
        <v>40</v>
      </c>
      <c r="H46" s="69">
        <v>0</v>
      </c>
      <c r="I46" s="69">
        <v>0</v>
      </c>
    </row>
    <row r="47" spans="1:9" x14ac:dyDescent="0.2">
      <c r="A47" s="171" t="s">
        <v>204</v>
      </c>
      <c r="B47" s="171"/>
      <c r="C47" s="171"/>
      <c r="D47" s="171"/>
      <c r="E47" s="171"/>
      <c r="F47" s="171"/>
      <c r="G47" s="60">
        <v>41</v>
      </c>
      <c r="H47" s="70">
        <f>SUM(H48:H54)</f>
        <v>1998680.7599999998</v>
      </c>
      <c r="I47" s="70">
        <f>SUM(I48:I54)</f>
        <v>2109200.15</v>
      </c>
    </row>
    <row r="48" spans="1:9" ht="23.45" customHeight="1" x14ac:dyDescent="0.2">
      <c r="A48" s="169" t="s">
        <v>205</v>
      </c>
      <c r="B48" s="169"/>
      <c r="C48" s="169"/>
      <c r="D48" s="169"/>
      <c r="E48" s="169"/>
      <c r="F48" s="169"/>
      <c r="G48" s="59">
        <v>42</v>
      </c>
      <c r="H48" s="69">
        <v>0</v>
      </c>
      <c r="I48" s="69">
        <v>0</v>
      </c>
    </row>
    <row r="49" spans="1:9" x14ac:dyDescent="0.2">
      <c r="A49" s="191" t="s">
        <v>206</v>
      </c>
      <c r="B49" s="191"/>
      <c r="C49" s="191"/>
      <c r="D49" s="191"/>
      <c r="E49" s="191"/>
      <c r="F49" s="191"/>
      <c r="G49" s="59">
        <v>43</v>
      </c>
      <c r="H49" s="69">
        <v>0</v>
      </c>
      <c r="I49" s="69">
        <v>0</v>
      </c>
    </row>
    <row r="50" spans="1:9" x14ac:dyDescent="0.2">
      <c r="A50" s="191" t="s">
        <v>207</v>
      </c>
      <c r="B50" s="191"/>
      <c r="C50" s="191"/>
      <c r="D50" s="191"/>
      <c r="E50" s="191"/>
      <c r="F50" s="191"/>
      <c r="G50" s="59">
        <v>44</v>
      </c>
      <c r="H50" s="69">
        <v>1990016.38</v>
      </c>
      <c r="I50" s="69">
        <v>2109200.15</v>
      </c>
    </row>
    <row r="51" spans="1:9" x14ac:dyDescent="0.2">
      <c r="A51" s="191" t="s">
        <v>208</v>
      </c>
      <c r="B51" s="191"/>
      <c r="C51" s="191"/>
      <c r="D51" s="191"/>
      <c r="E51" s="191"/>
      <c r="F51" s="191"/>
      <c r="G51" s="59">
        <v>45</v>
      </c>
      <c r="H51" s="69">
        <v>0</v>
      </c>
      <c r="I51" s="69">
        <v>0</v>
      </c>
    </row>
    <row r="52" spans="1:9" x14ac:dyDescent="0.2">
      <c r="A52" s="191" t="s">
        <v>209</v>
      </c>
      <c r="B52" s="191"/>
      <c r="C52" s="191"/>
      <c r="D52" s="191"/>
      <c r="E52" s="191"/>
      <c r="F52" s="191"/>
      <c r="G52" s="59">
        <v>46</v>
      </c>
      <c r="H52" s="69">
        <v>0</v>
      </c>
      <c r="I52" s="69">
        <v>0</v>
      </c>
    </row>
    <row r="53" spans="1:9" x14ac:dyDescent="0.2">
      <c r="A53" s="191" t="s">
        <v>210</v>
      </c>
      <c r="B53" s="191"/>
      <c r="C53" s="191"/>
      <c r="D53" s="191"/>
      <c r="E53" s="191"/>
      <c r="F53" s="191"/>
      <c r="G53" s="59">
        <v>47</v>
      </c>
      <c r="H53" s="69">
        <v>0</v>
      </c>
      <c r="I53" s="69">
        <v>0</v>
      </c>
    </row>
    <row r="54" spans="1:9" x14ac:dyDescent="0.2">
      <c r="A54" s="191" t="s">
        <v>211</v>
      </c>
      <c r="B54" s="191"/>
      <c r="C54" s="191"/>
      <c r="D54" s="191"/>
      <c r="E54" s="191"/>
      <c r="F54" s="191"/>
      <c r="G54" s="59">
        <v>48</v>
      </c>
      <c r="H54" s="69">
        <v>8664.3799999999992</v>
      </c>
      <c r="I54" s="69">
        <v>0</v>
      </c>
    </row>
    <row r="55" spans="1:9" ht="30.6" customHeight="1" x14ac:dyDescent="0.2">
      <c r="A55" s="187" t="s">
        <v>212</v>
      </c>
      <c r="B55" s="187"/>
      <c r="C55" s="187"/>
      <c r="D55" s="187"/>
      <c r="E55" s="187"/>
      <c r="F55" s="187"/>
      <c r="G55" s="59">
        <v>49</v>
      </c>
      <c r="H55" s="69">
        <v>511460.89</v>
      </c>
      <c r="I55" s="69">
        <v>552878.9</v>
      </c>
    </row>
    <row r="56" spans="1:9" x14ac:dyDescent="0.2">
      <c r="A56" s="187" t="s">
        <v>213</v>
      </c>
      <c r="B56" s="187"/>
      <c r="C56" s="187"/>
      <c r="D56" s="187"/>
      <c r="E56" s="187"/>
      <c r="F56" s="187"/>
      <c r="G56" s="59">
        <v>50</v>
      </c>
      <c r="H56" s="69">
        <v>0</v>
      </c>
      <c r="I56" s="69">
        <v>0</v>
      </c>
    </row>
    <row r="57" spans="1:9" ht="28.9" customHeight="1" x14ac:dyDescent="0.2">
      <c r="A57" s="187" t="s">
        <v>214</v>
      </c>
      <c r="B57" s="187"/>
      <c r="C57" s="187"/>
      <c r="D57" s="187"/>
      <c r="E57" s="187"/>
      <c r="F57" s="187"/>
      <c r="G57" s="59">
        <v>51</v>
      </c>
      <c r="H57" s="69">
        <v>0</v>
      </c>
      <c r="I57" s="69">
        <v>0</v>
      </c>
    </row>
    <row r="58" spans="1:9" x14ac:dyDescent="0.2">
      <c r="A58" s="187" t="s">
        <v>215</v>
      </c>
      <c r="B58" s="187"/>
      <c r="C58" s="187"/>
      <c r="D58" s="187"/>
      <c r="E58" s="187"/>
      <c r="F58" s="187"/>
      <c r="G58" s="59">
        <v>52</v>
      </c>
      <c r="H58" s="69">
        <v>0</v>
      </c>
      <c r="I58" s="69">
        <v>0</v>
      </c>
    </row>
    <row r="59" spans="1:9" x14ac:dyDescent="0.2">
      <c r="A59" s="171" t="s">
        <v>216</v>
      </c>
      <c r="B59" s="171"/>
      <c r="C59" s="171"/>
      <c r="D59" s="171"/>
      <c r="E59" s="171"/>
      <c r="F59" s="171"/>
      <c r="G59" s="60">
        <v>53</v>
      </c>
      <c r="H59" s="70">
        <f>H7+H36+H55+H56</f>
        <v>836082993.98999989</v>
      </c>
      <c r="I59" s="70">
        <f>I7+I36+I55+I56</f>
        <v>974177106.32000005</v>
      </c>
    </row>
    <row r="60" spans="1:9" x14ac:dyDescent="0.2">
      <c r="A60" s="171" t="s">
        <v>217</v>
      </c>
      <c r="B60" s="171"/>
      <c r="C60" s="171"/>
      <c r="D60" s="171"/>
      <c r="E60" s="171"/>
      <c r="F60" s="171"/>
      <c r="G60" s="60">
        <v>54</v>
      </c>
      <c r="H60" s="70">
        <f>H13+H47+H57+H58</f>
        <v>811253662.13999987</v>
      </c>
      <c r="I60" s="70">
        <f>I13+I47+I57+I58</f>
        <v>940390679.77999997</v>
      </c>
    </row>
    <row r="61" spans="1:9" x14ac:dyDescent="0.2">
      <c r="A61" s="171" t="s">
        <v>218</v>
      </c>
      <c r="B61" s="171"/>
      <c r="C61" s="171"/>
      <c r="D61" s="171"/>
      <c r="E61" s="171"/>
      <c r="F61" s="171"/>
      <c r="G61" s="60">
        <v>55</v>
      </c>
      <c r="H61" s="70">
        <f>H59-H60</f>
        <v>24829331.850000024</v>
      </c>
      <c r="I61" s="70">
        <f>I59-I60</f>
        <v>33786426.540000081</v>
      </c>
    </row>
    <row r="62" spans="1:9" x14ac:dyDescent="0.2">
      <c r="A62" s="198" t="s">
        <v>219</v>
      </c>
      <c r="B62" s="198"/>
      <c r="C62" s="198"/>
      <c r="D62" s="198"/>
      <c r="E62" s="198"/>
      <c r="F62" s="198"/>
      <c r="G62" s="60">
        <v>56</v>
      </c>
      <c r="H62" s="70">
        <f>+IF((H59-H60)&gt;0,(H59-H60),0)</f>
        <v>24829331.850000024</v>
      </c>
      <c r="I62" s="70">
        <f>+IF((I59-I60)&gt;0,(I59-I60),0)</f>
        <v>33786426.540000081</v>
      </c>
    </row>
    <row r="63" spans="1:9" x14ac:dyDescent="0.2">
      <c r="A63" s="198" t="s">
        <v>220</v>
      </c>
      <c r="B63" s="198"/>
      <c r="C63" s="198"/>
      <c r="D63" s="198"/>
      <c r="E63" s="198"/>
      <c r="F63" s="198"/>
      <c r="G63" s="60">
        <v>57</v>
      </c>
      <c r="H63" s="70">
        <f>+IF((H59-H60)&lt;0,(H59-H60),0)</f>
        <v>0</v>
      </c>
      <c r="I63" s="70">
        <f>+IF((I59-I60)&lt;0,(I59-I60),0)</f>
        <v>0</v>
      </c>
    </row>
    <row r="64" spans="1:9" x14ac:dyDescent="0.2">
      <c r="A64" s="187" t="s">
        <v>221</v>
      </c>
      <c r="B64" s="187"/>
      <c r="C64" s="187"/>
      <c r="D64" s="187"/>
      <c r="E64" s="187"/>
      <c r="F64" s="187"/>
      <c r="G64" s="59">
        <v>58</v>
      </c>
      <c r="H64" s="69">
        <v>4518620.95</v>
      </c>
      <c r="I64" s="69">
        <v>6001704.3700000001</v>
      </c>
    </row>
    <row r="65" spans="1:9" x14ac:dyDescent="0.2">
      <c r="A65" s="171" t="s">
        <v>222</v>
      </c>
      <c r="B65" s="171"/>
      <c r="C65" s="171"/>
      <c r="D65" s="171"/>
      <c r="E65" s="171"/>
      <c r="F65" s="171"/>
      <c r="G65" s="60">
        <v>59</v>
      </c>
      <c r="H65" s="70">
        <f>H61-H64</f>
        <v>20310710.900000025</v>
      </c>
      <c r="I65" s="70">
        <f>I61-I64</f>
        <v>27784722.17000008</v>
      </c>
    </row>
    <row r="66" spans="1:9" x14ac:dyDescent="0.2">
      <c r="A66" s="198" t="s">
        <v>223</v>
      </c>
      <c r="B66" s="198"/>
      <c r="C66" s="198"/>
      <c r="D66" s="198"/>
      <c r="E66" s="198"/>
      <c r="F66" s="198"/>
      <c r="G66" s="60">
        <v>60</v>
      </c>
      <c r="H66" s="70">
        <f>+IF((H61-H64)&gt;0,(H61-H64),0)</f>
        <v>20310710.900000025</v>
      </c>
      <c r="I66" s="70">
        <f>+IF((I61-I64)&gt;0,(I61-I64),0)</f>
        <v>27784722.17000008</v>
      </c>
    </row>
    <row r="67" spans="1:9" x14ac:dyDescent="0.2">
      <c r="A67" s="198" t="s">
        <v>224</v>
      </c>
      <c r="B67" s="198"/>
      <c r="C67" s="198"/>
      <c r="D67" s="198"/>
      <c r="E67" s="198"/>
      <c r="F67" s="198"/>
      <c r="G67" s="60">
        <v>61</v>
      </c>
      <c r="H67" s="70">
        <f>+IF((H61-H64)&lt;0,(H61-H64),0)</f>
        <v>0</v>
      </c>
      <c r="I67" s="70">
        <f>+IF((I61-I64)&lt;0,(I61-I64),0)</f>
        <v>0</v>
      </c>
    </row>
    <row r="68" spans="1:9" x14ac:dyDescent="0.2">
      <c r="A68" s="189" t="s">
        <v>225</v>
      </c>
      <c r="B68" s="189"/>
      <c r="C68" s="189"/>
      <c r="D68" s="189"/>
      <c r="E68" s="189"/>
      <c r="F68" s="189"/>
      <c r="G68" s="199"/>
      <c r="H68" s="199"/>
      <c r="I68" s="199"/>
    </row>
    <row r="69" spans="1:9" ht="25.9" customHeight="1" x14ac:dyDescent="0.2">
      <c r="A69" s="171" t="s">
        <v>226</v>
      </c>
      <c r="B69" s="171"/>
      <c r="C69" s="171"/>
      <c r="D69" s="171"/>
      <c r="E69" s="171"/>
      <c r="F69" s="171"/>
      <c r="G69" s="60">
        <v>62</v>
      </c>
      <c r="H69" s="70">
        <f>H70-H71</f>
        <v>0</v>
      </c>
      <c r="I69" s="70">
        <f>I70-I71</f>
        <v>0</v>
      </c>
    </row>
    <row r="70" spans="1:9" x14ac:dyDescent="0.2">
      <c r="A70" s="191" t="s">
        <v>227</v>
      </c>
      <c r="B70" s="191"/>
      <c r="C70" s="191"/>
      <c r="D70" s="191"/>
      <c r="E70" s="191"/>
      <c r="F70" s="191"/>
      <c r="G70" s="59">
        <v>63</v>
      </c>
      <c r="H70" s="69">
        <v>0</v>
      </c>
      <c r="I70" s="69">
        <v>0</v>
      </c>
    </row>
    <row r="71" spans="1:9" x14ac:dyDescent="0.2">
      <c r="A71" s="191" t="s">
        <v>228</v>
      </c>
      <c r="B71" s="191"/>
      <c r="C71" s="191"/>
      <c r="D71" s="191"/>
      <c r="E71" s="191"/>
      <c r="F71" s="191"/>
      <c r="G71" s="59">
        <v>64</v>
      </c>
      <c r="H71" s="69">
        <v>0</v>
      </c>
      <c r="I71" s="69">
        <v>0</v>
      </c>
    </row>
    <row r="72" spans="1:9" x14ac:dyDescent="0.2">
      <c r="A72" s="187" t="s">
        <v>229</v>
      </c>
      <c r="B72" s="187"/>
      <c r="C72" s="187"/>
      <c r="D72" s="187"/>
      <c r="E72" s="187"/>
      <c r="F72" s="187"/>
      <c r="G72" s="59">
        <v>65</v>
      </c>
      <c r="H72" s="69">
        <v>0</v>
      </c>
      <c r="I72" s="69">
        <v>0</v>
      </c>
    </row>
    <row r="73" spans="1:9" x14ac:dyDescent="0.2">
      <c r="A73" s="198" t="s">
        <v>230</v>
      </c>
      <c r="B73" s="198"/>
      <c r="C73" s="198"/>
      <c r="D73" s="198"/>
      <c r="E73" s="198"/>
      <c r="F73" s="198"/>
      <c r="G73" s="60">
        <v>66</v>
      </c>
      <c r="H73" s="73">
        <v>0</v>
      </c>
      <c r="I73" s="73">
        <v>0</v>
      </c>
    </row>
    <row r="74" spans="1:9" x14ac:dyDescent="0.2">
      <c r="A74" s="198" t="s">
        <v>231</v>
      </c>
      <c r="B74" s="198"/>
      <c r="C74" s="198"/>
      <c r="D74" s="198"/>
      <c r="E74" s="198"/>
      <c r="F74" s="198"/>
      <c r="G74" s="60">
        <v>67</v>
      </c>
      <c r="H74" s="73">
        <v>0</v>
      </c>
      <c r="I74" s="73">
        <v>0</v>
      </c>
    </row>
    <row r="75" spans="1:9" x14ac:dyDescent="0.2">
      <c r="A75" s="189" t="s">
        <v>232</v>
      </c>
      <c r="B75" s="189"/>
      <c r="C75" s="189"/>
      <c r="D75" s="189"/>
      <c r="E75" s="189"/>
      <c r="F75" s="189"/>
      <c r="G75" s="199"/>
      <c r="H75" s="199"/>
      <c r="I75" s="199"/>
    </row>
    <row r="76" spans="1:9" x14ac:dyDescent="0.2">
      <c r="A76" s="171" t="s">
        <v>233</v>
      </c>
      <c r="B76" s="171"/>
      <c r="C76" s="171"/>
      <c r="D76" s="171"/>
      <c r="E76" s="171"/>
      <c r="F76" s="171"/>
      <c r="G76" s="60">
        <v>68</v>
      </c>
      <c r="H76" s="73">
        <v>0</v>
      </c>
      <c r="I76" s="73">
        <v>0</v>
      </c>
    </row>
    <row r="77" spans="1:9" x14ac:dyDescent="0.2">
      <c r="A77" s="210" t="s">
        <v>234</v>
      </c>
      <c r="B77" s="210"/>
      <c r="C77" s="210"/>
      <c r="D77" s="210"/>
      <c r="E77" s="210"/>
      <c r="F77" s="210"/>
      <c r="G77" s="64">
        <v>69</v>
      </c>
      <c r="H77" s="74">
        <v>0</v>
      </c>
      <c r="I77" s="74">
        <v>0</v>
      </c>
    </row>
    <row r="78" spans="1:9" x14ac:dyDescent="0.2">
      <c r="A78" s="210" t="s">
        <v>235</v>
      </c>
      <c r="B78" s="210"/>
      <c r="C78" s="210"/>
      <c r="D78" s="210"/>
      <c r="E78" s="210"/>
      <c r="F78" s="210"/>
      <c r="G78" s="64">
        <v>70</v>
      </c>
      <c r="H78" s="74">
        <v>0</v>
      </c>
      <c r="I78" s="74">
        <v>0</v>
      </c>
    </row>
    <row r="79" spans="1:9" x14ac:dyDescent="0.2">
      <c r="A79" s="171" t="s">
        <v>236</v>
      </c>
      <c r="B79" s="171"/>
      <c r="C79" s="171"/>
      <c r="D79" s="171"/>
      <c r="E79" s="171"/>
      <c r="F79" s="171"/>
      <c r="G79" s="60">
        <v>71</v>
      </c>
      <c r="H79" s="73">
        <v>0</v>
      </c>
      <c r="I79" s="73">
        <v>0</v>
      </c>
    </row>
    <row r="80" spans="1:9" x14ac:dyDescent="0.2">
      <c r="A80" s="171" t="s">
        <v>237</v>
      </c>
      <c r="B80" s="171"/>
      <c r="C80" s="171"/>
      <c r="D80" s="171"/>
      <c r="E80" s="171"/>
      <c r="F80" s="171"/>
      <c r="G80" s="60">
        <v>72</v>
      </c>
      <c r="H80" s="73">
        <v>0</v>
      </c>
      <c r="I80" s="73">
        <v>0</v>
      </c>
    </row>
    <row r="81" spans="1:9" x14ac:dyDescent="0.2">
      <c r="A81" s="198" t="s">
        <v>238</v>
      </c>
      <c r="B81" s="198"/>
      <c r="C81" s="198"/>
      <c r="D81" s="198"/>
      <c r="E81" s="198"/>
      <c r="F81" s="198"/>
      <c r="G81" s="60">
        <v>73</v>
      </c>
      <c r="H81" s="73">
        <v>0</v>
      </c>
      <c r="I81" s="73">
        <v>0</v>
      </c>
    </row>
    <row r="82" spans="1:9" x14ac:dyDescent="0.2">
      <c r="A82" s="198" t="s">
        <v>239</v>
      </c>
      <c r="B82" s="198"/>
      <c r="C82" s="198"/>
      <c r="D82" s="198"/>
      <c r="E82" s="198"/>
      <c r="F82" s="198"/>
      <c r="G82" s="60">
        <v>74</v>
      </c>
      <c r="H82" s="73">
        <v>0</v>
      </c>
      <c r="I82" s="73">
        <v>0</v>
      </c>
    </row>
    <row r="83" spans="1:9" x14ac:dyDescent="0.2">
      <c r="A83" s="189" t="s">
        <v>240</v>
      </c>
      <c r="B83" s="189"/>
      <c r="C83" s="189"/>
      <c r="D83" s="189"/>
      <c r="E83" s="189"/>
      <c r="F83" s="189"/>
      <c r="G83" s="199"/>
      <c r="H83" s="199"/>
      <c r="I83" s="199"/>
    </row>
    <row r="84" spans="1:9" x14ac:dyDescent="0.2">
      <c r="A84" s="200" t="s">
        <v>241</v>
      </c>
      <c r="B84" s="200"/>
      <c r="C84" s="200"/>
      <c r="D84" s="200"/>
      <c r="E84" s="200"/>
      <c r="F84" s="200"/>
      <c r="G84" s="60">
        <v>75</v>
      </c>
      <c r="H84" s="75">
        <f>H85+H86</f>
        <v>0</v>
      </c>
      <c r="I84" s="75">
        <f>I85+I86</f>
        <v>0</v>
      </c>
    </row>
    <row r="85" spans="1:9" x14ac:dyDescent="0.2">
      <c r="A85" s="201" t="s">
        <v>242</v>
      </c>
      <c r="B85" s="201"/>
      <c r="C85" s="201"/>
      <c r="D85" s="201"/>
      <c r="E85" s="201"/>
      <c r="F85" s="201"/>
      <c r="G85" s="59">
        <v>76</v>
      </c>
      <c r="H85" s="76">
        <v>0</v>
      </c>
      <c r="I85" s="76">
        <v>0</v>
      </c>
    </row>
    <row r="86" spans="1:9" x14ac:dyDescent="0.2">
      <c r="A86" s="201" t="s">
        <v>243</v>
      </c>
      <c r="B86" s="201"/>
      <c r="C86" s="201"/>
      <c r="D86" s="201"/>
      <c r="E86" s="201"/>
      <c r="F86" s="201"/>
      <c r="G86" s="59">
        <v>77</v>
      </c>
      <c r="H86" s="76">
        <v>0</v>
      </c>
      <c r="I86" s="76">
        <v>0</v>
      </c>
    </row>
    <row r="87" spans="1:9" x14ac:dyDescent="0.2">
      <c r="A87" s="207" t="s">
        <v>244</v>
      </c>
      <c r="B87" s="207"/>
      <c r="C87" s="207"/>
      <c r="D87" s="207"/>
      <c r="E87" s="207"/>
      <c r="F87" s="207"/>
      <c r="G87" s="208"/>
      <c r="H87" s="208"/>
      <c r="I87" s="208"/>
    </row>
    <row r="88" spans="1:9" x14ac:dyDescent="0.2">
      <c r="A88" s="209" t="s">
        <v>245</v>
      </c>
      <c r="B88" s="209"/>
      <c r="C88" s="209"/>
      <c r="D88" s="209"/>
      <c r="E88" s="209"/>
      <c r="F88" s="209"/>
      <c r="G88" s="59">
        <v>78</v>
      </c>
      <c r="H88" s="76">
        <v>20310710.899999999</v>
      </c>
      <c r="I88" s="76">
        <v>27784722.170000002</v>
      </c>
    </row>
    <row r="89" spans="1:9" ht="29.25" customHeight="1" x14ac:dyDescent="0.2">
      <c r="A89" s="206" t="s">
        <v>246</v>
      </c>
      <c r="B89" s="206"/>
      <c r="C89" s="206"/>
      <c r="D89" s="206"/>
      <c r="E89" s="206"/>
      <c r="F89" s="206"/>
      <c r="G89" s="60">
        <v>79</v>
      </c>
      <c r="H89" s="75">
        <f>H90+H97</f>
        <v>0</v>
      </c>
      <c r="I89" s="75">
        <f>I90+I97</f>
        <v>0</v>
      </c>
    </row>
    <row r="90" spans="1:9" ht="24.6" customHeight="1" x14ac:dyDescent="0.2">
      <c r="A90" s="202" t="s">
        <v>247</v>
      </c>
      <c r="B90" s="202"/>
      <c r="C90" s="202"/>
      <c r="D90" s="202"/>
      <c r="E90" s="202"/>
      <c r="F90" s="202"/>
      <c r="G90" s="60">
        <v>80</v>
      </c>
      <c r="H90" s="75">
        <f>SUM(H91:H95)</f>
        <v>0</v>
      </c>
      <c r="I90" s="75">
        <f>SUM(I91:I95)</f>
        <v>0</v>
      </c>
    </row>
    <row r="91" spans="1:9" ht="24.6" customHeight="1" x14ac:dyDescent="0.2">
      <c r="A91" s="191" t="s">
        <v>248</v>
      </c>
      <c r="B91" s="191"/>
      <c r="C91" s="191"/>
      <c r="D91" s="191"/>
      <c r="E91" s="191"/>
      <c r="F91" s="191"/>
      <c r="G91" s="60">
        <v>81</v>
      </c>
      <c r="H91" s="76">
        <v>0</v>
      </c>
      <c r="I91" s="76">
        <v>0</v>
      </c>
    </row>
    <row r="92" spans="1:9" ht="39" customHeight="1" x14ac:dyDescent="0.2">
      <c r="A92" s="191" t="s">
        <v>249</v>
      </c>
      <c r="B92" s="191"/>
      <c r="C92" s="191"/>
      <c r="D92" s="191"/>
      <c r="E92" s="191"/>
      <c r="F92" s="191"/>
      <c r="G92" s="60">
        <v>82</v>
      </c>
      <c r="H92" s="76">
        <v>0</v>
      </c>
      <c r="I92" s="76">
        <v>0</v>
      </c>
    </row>
    <row r="93" spans="1:9" ht="44.25" customHeight="1" x14ac:dyDescent="0.2">
      <c r="A93" s="191" t="s">
        <v>250</v>
      </c>
      <c r="B93" s="191"/>
      <c r="C93" s="191"/>
      <c r="D93" s="191"/>
      <c r="E93" s="191"/>
      <c r="F93" s="191"/>
      <c r="G93" s="60">
        <v>83</v>
      </c>
      <c r="H93" s="76">
        <v>0</v>
      </c>
      <c r="I93" s="76">
        <v>0</v>
      </c>
    </row>
    <row r="94" spans="1:9" ht="16.5" customHeight="1" x14ac:dyDescent="0.2">
      <c r="A94" s="191" t="s">
        <v>251</v>
      </c>
      <c r="B94" s="191"/>
      <c r="C94" s="191"/>
      <c r="D94" s="191"/>
      <c r="E94" s="191"/>
      <c r="F94" s="191"/>
      <c r="G94" s="60">
        <v>84</v>
      </c>
      <c r="H94" s="76">
        <v>0</v>
      </c>
      <c r="I94" s="76">
        <v>0</v>
      </c>
    </row>
    <row r="95" spans="1:9" ht="13.5" customHeight="1" x14ac:dyDescent="0.2">
      <c r="A95" s="191" t="s">
        <v>252</v>
      </c>
      <c r="B95" s="191"/>
      <c r="C95" s="191"/>
      <c r="D95" s="191"/>
      <c r="E95" s="191"/>
      <c r="F95" s="191"/>
      <c r="G95" s="60">
        <v>85</v>
      </c>
      <c r="H95" s="76">
        <v>0</v>
      </c>
      <c r="I95" s="76">
        <v>0</v>
      </c>
    </row>
    <row r="96" spans="1:9" ht="24.6" customHeight="1" x14ac:dyDescent="0.2">
      <c r="A96" s="191" t="s">
        <v>253</v>
      </c>
      <c r="B96" s="191"/>
      <c r="C96" s="191"/>
      <c r="D96" s="191"/>
      <c r="E96" s="191"/>
      <c r="F96" s="191"/>
      <c r="G96" s="60">
        <v>86</v>
      </c>
      <c r="H96" s="76">
        <v>0</v>
      </c>
      <c r="I96" s="76">
        <v>0</v>
      </c>
    </row>
    <row r="97" spans="1:9" ht="24.6" customHeight="1" x14ac:dyDescent="0.2">
      <c r="A97" s="202" t="s">
        <v>442</v>
      </c>
      <c r="B97" s="202"/>
      <c r="C97" s="202"/>
      <c r="D97" s="202"/>
      <c r="E97" s="202"/>
      <c r="F97" s="202"/>
      <c r="G97" s="60">
        <v>87</v>
      </c>
      <c r="H97" s="75">
        <f>SUM(H98:H106)</f>
        <v>0</v>
      </c>
      <c r="I97" s="75">
        <f>SUM(I98:I106)</f>
        <v>0</v>
      </c>
    </row>
    <row r="98" spans="1:9" x14ac:dyDescent="0.2">
      <c r="A98" s="191" t="s">
        <v>254</v>
      </c>
      <c r="B98" s="191"/>
      <c r="C98" s="191"/>
      <c r="D98" s="191"/>
      <c r="E98" s="191"/>
      <c r="F98" s="191"/>
      <c r="G98" s="59">
        <v>88</v>
      </c>
      <c r="H98" s="76">
        <v>0</v>
      </c>
      <c r="I98" s="76">
        <v>0</v>
      </c>
    </row>
    <row r="99" spans="1:9" ht="35.25" customHeight="1" x14ac:dyDescent="0.2">
      <c r="A99" s="191" t="s">
        <v>433</v>
      </c>
      <c r="B99" s="191"/>
      <c r="C99" s="191"/>
      <c r="D99" s="191"/>
      <c r="E99" s="191"/>
      <c r="F99" s="191"/>
      <c r="G99" s="59">
        <v>89</v>
      </c>
      <c r="H99" s="76">
        <v>0</v>
      </c>
      <c r="I99" s="76">
        <v>0</v>
      </c>
    </row>
    <row r="100" spans="1:9" ht="35.25" customHeight="1" x14ac:dyDescent="0.2">
      <c r="A100" s="191" t="s">
        <v>434</v>
      </c>
      <c r="B100" s="191"/>
      <c r="C100" s="191"/>
      <c r="D100" s="191"/>
      <c r="E100" s="191"/>
      <c r="F100" s="191"/>
      <c r="G100" s="59">
        <v>90</v>
      </c>
      <c r="H100" s="76">
        <v>0</v>
      </c>
      <c r="I100" s="76">
        <v>0</v>
      </c>
    </row>
    <row r="101" spans="1:9" x14ac:dyDescent="0.2">
      <c r="A101" s="191" t="s">
        <v>435</v>
      </c>
      <c r="B101" s="191"/>
      <c r="C101" s="191"/>
      <c r="D101" s="191"/>
      <c r="E101" s="191"/>
      <c r="F101" s="191"/>
      <c r="G101" s="59">
        <v>91</v>
      </c>
      <c r="H101" s="76">
        <v>0</v>
      </c>
      <c r="I101" s="76">
        <v>0</v>
      </c>
    </row>
    <row r="102" spans="1:9" ht="33.75" customHeight="1" x14ac:dyDescent="0.2">
      <c r="A102" s="191" t="s">
        <v>436</v>
      </c>
      <c r="B102" s="191"/>
      <c r="C102" s="191"/>
      <c r="D102" s="191"/>
      <c r="E102" s="191"/>
      <c r="F102" s="191"/>
      <c r="G102" s="59">
        <v>92</v>
      </c>
      <c r="H102" s="76">
        <v>0</v>
      </c>
      <c r="I102" s="76">
        <v>0</v>
      </c>
    </row>
    <row r="103" spans="1:9" ht="29.25" customHeight="1" x14ac:dyDescent="0.2">
      <c r="A103" s="191" t="s">
        <v>437</v>
      </c>
      <c r="B103" s="191"/>
      <c r="C103" s="191"/>
      <c r="D103" s="191"/>
      <c r="E103" s="191"/>
      <c r="F103" s="191"/>
      <c r="G103" s="59">
        <v>93</v>
      </c>
      <c r="H103" s="76">
        <v>0</v>
      </c>
      <c r="I103" s="76">
        <v>0</v>
      </c>
    </row>
    <row r="104" spans="1:9" x14ac:dyDescent="0.2">
      <c r="A104" s="191" t="s">
        <v>438</v>
      </c>
      <c r="B104" s="191"/>
      <c r="C104" s="191"/>
      <c r="D104" s="191"/>
      <c r="E104" s="191"/>
      <c r="F104" s="191"/>
      <c r="G104" s="59">
        <v>94</v>
      </c>
      <c r="H104" s="76">
        <v>0</v>
      </c>
      <c r="I104" s="76">
        <v>0</v>
      </c>
    </row>
    <row r="105" spans="1:9" ht="24.75" customHeight="1" x14ac:dyDescent="0.2">
      <c r="A105" s="191" t="s">
        <v>439</v>
      </c>
      <c r="B105" s="191"/>
      <c r="C105" s="191"/>
      <c r="D105" s="191"/>
      <c r="E105" s="191"/>
      <c r="F105" s="191"/>
      <c r="G105" s="59">
        <v>95</v>
      </c>
      <c r="H105" s="76">
        <v>0</v>
      </c>
      <c r="I105" s="76">
        <v>0</v>
      </c>
    </row>
    <row r="106" spans="1:9" ht="15.75" customHeight="1" x14ac:dyDescent="0.2">
      <c r="A106" s="191" t="s">
        <v>440</v>
      </c>
      <c r="B106" s="191"/>
      <c r="C106" s="191"/>
      <c r="D106" s="191"/>
      <c r="E106" s="191"/>
      <c r="F106" s="191"/>
      <c r="G106" s="59">
        <v>96</v>
      </c>
      <c r="H106" s="76">
        <v>0</v>
      </c>
      <c r="I106" s="76">
        <v>0</v>
      </c>
    </row>
    <row r="107" spans="1:9" ht="24.75" customHeight="1" x14ac:dyDescent="0.2">
      <c r="A107" s="191" t="s">
        <v>441</v>
      </c>
      <c r="B107" s="191"/>
      <c r="C107" s="191"/>
      <c r="D107" s="191"/>
      <c r="E107" s="191"/>
      <c r="F107" s="191"/>
      <c r="G107" s="59">
        <v>97</v>
      </c>
      <c r="H107" s="76">
        <v>0</v>
      </c>
      <c r="I107" s="76">
        <v>0</v>
      </c>
    </row>
    <row r="108" spans="1:9" ht="27.6" customHeight="1" x14ac:dyDescent="0.2">
      <c r="A108" s="206" t="s">
        <v>443</v>
      </c>
      <c r="B108" s="206"/>
      <c r="C108" s="206"/>
      <c r="D108" s="206"/>
      <c r="E108" s="206"/>
      <c r="F108" s="206"/>
      <c r="G108" s="60">
        <v>98</v>
      </c>
      <c r="H108" s="75">
        <f>H90+H97-H107-H96</f>
        <v>0</v>
      </c>
      <c r="I108" s="75">
        <f>I90+I97-I107-I96</f>
        <v>0</v>
      </c>
    </row>
    <row r="109" spans="1:9" ht="22.15" customHeight="1" x14ac:dyDescent="0.2">
      <c r="A109" s="206" t="s">
        <v>444</v>
      </c>
      <c r="B109" s="206"/>
      <c r="C109" s="206"/>
      <c r="D109" s="206"/>
      <c r="E109" s="206"/>
      <c r="F109" s="206"/>
      <c r="G109" s="60">
        <v>99</v>
      </c>
      <c r="H109" s="75">
        <f>H88+H108</f>
        <v>20310710.899999999</v>
      </c>
      <c r="I109" s="75">
        <f>I88+I108</f>
        <v>27784722.170000002</v>
      </c>
    </row>
    <row r="110" spans="1:9" x14ac:dyDescent="0.2">
      <c r="A110" s="189" t="s">
        <v>255</v>
      </c>
      <c r="B110" s="189"/>
      <c r="C110" s="189"/>
      <c r="D110" s="189"/>
      <c r="E110" s="189"/>
      <c r="F110" s="189"/>
      <c r="G110" s="199"/>
      <c r="H110" s="199"/>
      <c r="I110" s="199"/>
    </row>
    <row r="111" spans="1:9" ht="24.75" customHeight="1" x14ac:dyDescent="0.2">
      <c r="A111" s="200" t="s">
        <v>445</v>
      </c>
      <c r="B111" s="200"/>
      <c r="C111" s="200"/>
      <c r="D111" s="200"/>
      <c r="E111" s="200"/>
      <c r="F111" s="200"/>
      <c r="G111" s="60">
        <v>100</v>
      </c>
      <c r="H111" s="75">
        <f>H112+H113</f>
        <v>0</v>
      </c>
      <c r="I111" s="75">
        <f>I112+I113</f>
        <v>0</v>
      </c>
    </row>
    <row r="112" spans="1:9" x14ac:dyDescent="0.2">
      <c r="A112" s="201" t="s">
        <v>256</v>
      </c>
      <c r="B112" s="201"/>
      <c r="C112" s="201"/>
      <c r="D112" s="201"/>
      <c r="E112" s="201"/>
      <c r="F112" s="201"/>
      <c r="G112" s="59">
        <v>101</v>
      </c>
      <c r="H112" s="76">
        <v>0</v>
      </c>
      <c r="I112" s="76">
        <v>0</v>
      </c>
    </row>
    <row r="113" spans="1:9" x14ac:dyDescent="0.2">
      <c r="A113" s="201" t="s">
        <v>257</v>
      </c>
      <c r="B113" s="201"/>
      <c r="C113" s="201"/>
      <c r="D113" s="201"/>
      <c r="E113" s="201"/>
      <c r="F113" s="201"/>
      <c r="G113" s="59">
        <v>102</v>
      </c>
      <c r="H113" s="76">
        <v>0</v>
      </c>
      <c r="I113" s="76">
        <v>0</v>
      </c>
    </row>
  </sheetData>
  <sheetProtection algorithmName="SHA-512" hashValue="ppORMeYKruFiGwe2gHHJPBgsCEKtr90N5kRtHZSb1vRHP+KwYpbImr45zPbHC9CBuyEpM7XoStd4PMqzTSsDyA==" saltValue="LxGZmWYeHjxcCJsvo5uO0g=="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9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45" sqref="I45"/>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96" t="s">
        <v>258</v>
      </c>
      <c r="B1" s="211"/>
      <c r="C1" s="211"/>
      <c r="D1" s="211"/>
      <c r="E1" s="211"/>
      <c r="F1" s="211"/>
      <c r="G1" s="211"/>
      <c r="H1" s="211"/>
      <c r="I1" s="211"/>
    </row>
    <row r="2" spans="1:9" x14ac:dyDescent="0.2">
      <c r="A2" s="195" t="s">
        <v>463</v>
      </c>
      <c r="B2" s="176"/>
      <c r="C2" s="176"/>
      <c r="D2" s="176"/>
      <c r="E2" s="176"/>
      <c r="F2" s="176"/>
      <c r="G2" s="176"/>
      <c r="H2" s="176"/>
      <c r="I2" s="176"/>
    </row>
    <row r="3" spans="1:9" x14ac:dyDescent="0.2">
      <c r="A3" s="204" t="s">
        <v>41</v>
      </c>
      <c r="B3" s="214"/>
      <c r="C3" s="214"/>
      <c r="D3" s="214"/>
      <c r="E3" s="214"/>
      <c r="F3" s="214"/>
      <c r="G3" s="214"/>
      <c r="H3" s="214"/>
      <c r="I3" s="214"/>
    </row>
    <row r="4" spans="1:9" x14ac:dyDescent="0.2">
      <c r="A4" s="212" t="s">
        <v>462</v>
      </c>
      <c r="B4" s="179"/>
      <c r="C4" s="179"/>
      <c r="D4" s="179"/>
      <c r="E4" s="179"/>
      <c r="F4" s="179"/>
      <c r="G4" s="179"/>
      <c r="H4" s="179"/>
      <c r="I4" s="180"/>
    </row>
    <row r="5" spans="1:9" ht="22.5" x14ac:dyDescent="0.2">
      <c r="A5" s="192" t="s">
        <v>42</v>
      </c>
      <c r="B5" s="184"/>
      <c r="C5" s="184"/>
      <c r="D5" s="184"/>
      <c r="E5" s="184"/>
      <c r="F5" s="184"/>
      <c r="G5" s="65" t="s">
        <v>259</v>
      </c>
      <c r="H5" s="62" t="s">
        <v>162</v>
      </c>
      <c r="I5" s="62" t="s">
        <v>163</v>
      </c>
    </row>
    <row r="6" spans="1:9" x14ac:dyDescent="0.2">
      <c r="A6" s="215">
        <v>1</v>
      </c>
      <c r="B6" s="184"/>
      <c r="C6" s="184"/>
      <c r="D6" s="184"/>
      <c r="E6" s="184"/>
      <c r="F6" s="184"/>
      <c r="G6" s="62">
        <v>2</v>
      </c>
      <c r="H6" s="62" t="s">
        <v>260</v>
      </c>
      <c r="I6" s="62" t="s">
        <v>261</v>
      </c>
    </row>
    <row r="7" spans="1:9" x14ac:dyDescent="0.2">
      <c r="A7" s="216" t="s">
        <v>262</v>
      </c>
      <c r="B7" s="216"/>
      <c r="C7" s="216"/>
      <c r="D7" s="216"/>
      <c r="E7" s="216"/>
      <c r="F7" s="216"/>
      <c r="G7" s="216"/>
      <c r="H7" s="216"/>
      <c r="I7" s="216"/>
    </row>
    <row r="8" spans="1:9" ht="12.75" customHeight="1" x14ac:dyDescent="0.2">
      <c r="A8" s="191" t="s">
        <v>263</v>
      </c>
      <c r="B8" s="191"/>
      <c r="C8" s="191"/>
      <c r="D8" s="191"/>
      <c r="E8" s="191"/>
      <c r="F8" s="191"/>
      <c r="G8" s="64">
        <v>1</v>
      </c>
      <c r="H8" s="77">
        <v>24829331.850000001</v>
      </c>
      <c r="I8" s="77">
        <v>33786426.539999999</v>
      </c>
    </row>
    <row r="9" spans="1:9" ht="12.75" customHeight="1" x14ac:dyDescent="0.2">
      <c r="A9" s="198" t="s">
        <v>264</v>
      </c>
      <c r="B9" s="198"/>
      <c r="C9" s="198"/>
      <c r="D9" s="198"/>
      <c r="E9" s="198"/>
      <c r="F9" s="198"/>
      <c r="G9" s="60">
        <v>2</v>
      </c>
      <c r="H9" s="78">
        <f>H10+H11+H12+H13+H14+H15+H16+H17</f>
        <v>4584940.01</v>
      </c>
      <c r="I9" s="78">
        <f>I10+I11+I12+I13+I14+I15+I16+I17</f>
        <v>-3415827.0199999991</v>
      </c>
    </row>
    <row r="10" spans="1:9" ht="12.75" customHeight="1" x14ac:dyDescent="0.2">
      <c r="A10" s="213" t="s">
        <v>265</v>
      </c>
      <c r="B10" s="213"/>
      <c r="C10" s="213"/>
      <c r="D10" s="213"/>
      <c r="E10" s="213"/>
      <c r="F10" s="213"/>
      <c r="G10" s="64">
        <v>3</v>
      </c>
      <c r="H10" s="77">
        <v>4784678.01</v>
      </c>
      <c r="I10" s="77">
        <v>6108709.9900000002</v>
      </c>
    </row>
    <row r="11" spans="1:9" ht="31.15" customHeight="1" x14ac:dyDescent="0.2">
      <c r="A11" s="213" t="s">
        <v>266</v>
      </c>
      <c r="B11" s="213"/>
      <c r="C11" s="213"/>
      <c r="D11" s="213"/>
      <c r="E11" s="213"/>
      <c r="F11" s="213"/>
      <c r="G11" s="64">
        <v>4</v>
      </c>
      <c r="H11" s="77">
        <v>-451659.59</v>
      </c>
      <c r="I11" s="77">
        <v>710432.21</v>
      </c>
    </row>
    <row r="12" spans="1:9" ht="28.15" customHeight="1" x14ac:dyDescent="0.2">
      <c r="A12" s="213" t="s">
        <v>267</v>
      </c>
      <c r="B12" s="213"/>
      <c r="C12" s="213"/>
      <c r="D12" s="213"/>
      <c r="E12" s="213"/>
      <c r="F12" s="213"/>
      <c r="G12" s="64">
        <v>5</v>
      </c>
      <c r="H12" s="77">
        <v>155067.99</v>
      </c>
      <c r="I12" s="77">
        <v>367910.53</v>
      </c>
    </row>
    <row r="13" spans="1:9" ht="12.75" customHeight="1" x14ac:dyDescent="0.2">
      <c r="A13" s="213" t="s">
        <v>268</v>
      </c>
      <c r="B13" s="213"/>
      <c r="C13" s="213"/>
      <c r="D13" s="213"/>
      <c r="E13" s="213"/>
      <c r="F13" s="213"/>
      <c r="G13" s="64">
        <v>6</v>
      </c>
      <c r="H13" s="77">
        <v>-2999453.69</v>
      </c>
      <c r="I13" s="77">
        <v>-13659269.949999999</v>
      </c>
    </row>
    <row r="14" spans="1:9" ht="12.75" customHeight="1" x14ac:dyDescent="0.2">
      <c r="A14" s="213" t="s">
        <v>269</v>
      </c>
      <c r="B14" s="213"/>
      <c r="C14" s="213"/>
      <c r="D14" s="213"/>
      <c r="E14" s="213"/>
      <c r="F14" s="213"/>
      <c r="G14" s="64">
        <v>7</v>
      </c>
      <c r="H14" s="77">
        <v>1998680.71</v>
      </c>
      <c r="I14" s="77">
        <v>2109047.0699999998</v>
      </c>
    </row>
    <row r="15" spans="1:9" ht="12.75" customHeight="1" x14ac:dyDescent="0.2">
      <c r="A15" s="213" t="s">
        <v>270</v>
      </c>
      <c r="B15" s="213"/>
      <c r="C15" s="213"/>
      <c r="D15" s="213"/>
      <c r="E15" s="213"/>
      <c r="F15" s="213"/>
      <c r="G15" s="64">
        <v>8</v>
      </c>
      <c r="H15" s="77">
        <v>39740.129999999997</v>
      </c>
      <c r="I15" s="77">
        <v>-10061.19</v>
      </c>
    </row>
    <row r="16" spans="1:9" ht="12.75" customHeight="1" x14ac:dyDescent="0.2">
      <c r="A16" s="213" t="s">
        <v>271</v>
      </c>
      <c r="B16" s="213"/>
      <c r="C16" s="213"/>
      <c r="D16" s="213"/>
      <c r="E16" s="213"/>
      <c r="F16" s="213"/>
      <c r="G16" s="64">
        <v>9</v>
      </c>
      <c r="H16" s="77">
        <v>0</v>
      </c>
      <c r="I16" s="77">
        <v>0</v>
      </c>
    </row>
    <row r="17" spans="1:9" ht="27.6" customHeight="1" x14ac:dyDescent="0.2">
      <c r="A17" s="213" t="s">
        <v>272</v>
      </c>
      <c r="B17" s="213"/>
      <c r="C17" s="213"/>
      <c r="D17" s="213"/>
      <c r="E17" s="213"/>
      <c r="F17" s="213"/>
      <c r="G17" s="64">
        <v>10</v>
      </c>
      <c r="H17" s="77">
        <v>1057886.45</v>
      </c>
      <c r="I17" s="77">
        <v>957404.32</v>
      </c>
    </row>
    <row r="18" spans="1:9" ht="29.45" customHeight="1" x14ac:dyDescent="0.2">
      <c r="A18" s="206" t="s">
        <v>273</v>
      </c>
      <c r="B18" s="206"/>
      <c r="C18" s="206"/>
      <c r="D18" s="206"/>
      <c r="E18" s="206"/>
      <c r="F18" s="206"/>
      <c r="G18" s="60">
        <v>11</v>
      </c>
      <c r="H18" s="78">
        <f>H8+H9</f>
        <v>29414271.859999999</v>
      </c>
      <c r="I18" s="78">
        <f>I8+I9</f>
        <v>30370599.52</v>
      </c>
    </row>
    <row r="19" spans="1:9" ht="12.75" customHeight="1" x14ac:dyDescent="0.2">
      <c r="A19" s="198" t="s">
        <v>274</v>
      </c>
      <c r="B19" s="198"/>
      <c r="C19" s="198"/>
      <c r="D19" s="198"/>
      <c r="E19" s="198"/>
      <c r="F19" s="198"/>
      <c r="G19" s="60">
        <v>12</v>
      </c>
      <c r="H19" s="78">
        <f>H20+H21+H22+H23</f>
        <v>-55311228.360000007</v>
      </c>
      <c r="I19" s="78">
        <f>I20+I21+I22+I23</f>
        <v>-3753019.4399999958</v>
      </c>
    </row>
    <row r="20" spans="1:9" ht="12.75" customHeight="1" x14ac:dyDescent="0.2">
      <c r="A20" s="213" t="s">
        <v>275</v>
      </c>
      <c r="B20" s="213"/>
      <c r="C20" s="213"/>
      <c r="D20" s="213"/>
      <c r="E20" s="213"/>
      <c r="F20" s="213"/>
      <c r="G20" s="64">
        <v>13</v>
      </c>
      <c r="H20" s="77">
        <v>6058229.0899999999</v>
      </c>
      <c r="I20" s="77">
        <v>64768560.960000001</v>
      </c>
    </row>
    <row r="21" spans="1:9" ht="12.75" customHeight="1" x14ac:dyDescent="0.2">
      <c r="A21" s="213" t="s">
        <v>276</v>
      </c>
      <c r="B21" s="213"/>
      <c r="C21" s="213"/>
      <c r="D21" s="213"/>
      <c r="E21" s="213"/>
      <c r="F21" s="213"/>
      <c r="G21" s="64">
        <v>14</v>
      </c>
      <c r="H21" s="77">
        <v>-46303710.460000001</v>
      </c>
      <c r="I21" s="77">
        <v>-58874401.189999998</v>
      </c>
    </row>
    <row r="22" spans="1:9" ht="12.75" customHeight="1" x14ac:dyDescent="0.2">
      <c r="A22" s="213" t="s">
        <v>277</v>
      </c>
      <c r="B22" s="213"/>
      <c r="C22" s="213"/>
      <c r="D22" s="213"/>
      <c r="E22" s="213"/>
      <c r="F22" s="213"/>
      <c r="G22" s="64">
        <v>15</v>
      </c>
      <c r="H22" s="77">
        <v>-15065746.99</v>
      </c>
      <c r="I22" s="77">
        <v>-22713631.969999999</v>
      </c>
    </row>
    <row r="23" spans="1:9" ht="12.75" customHeight="1" x14ac:dyDescent="0.2">
      <c r="A23" s="213" t="s">
        <v>278</v>
      </c>
      <c r="B23" s="213"/>
      <c r="C23" s="213"/>
      <c r="D23" s="213"/>
      <c r="E23" s="213"/>
      <c r="F23" s="213"/>
      <c r="G23" s="64">
        <v>16</v>
      </c>
      <c r="H23" s="77">
        <v>0</v>
      </c>
      <c r="I23" s="77">
        <v>13066452.76</v>
      </c>
    </row>
    <row r="24" spans="1:9" ht="12.75" customHeight="1" x14ac:dyDescent="0.2">
      <c r="A24" s="206" t="s">
        <v>279</v>
      </c>
      <c r="B24" s="206"/>
      <c r="C24" s="206"/>
      <c r="D24" s="206"/>
      <c r="E24" s="206"/>
      <c r="F24" s="206"/>
      <c r="G24" s="60">
        <v>17</v>
      </c>
      <c r="H24" s="78">
        <f>H18+H19</f>
        <v>-25896956.500000007</v>
      </c>
      <c r="I24" s="78">
        <f>I18+I19</f>
        <v>26617580.080000006</v>
      </c>
    </row>
    <row r="25" spans="1:9" ht="12.75" customHeight="1" x14ac:dyDescent="0.2">
      <c r="A25" s="191" t="s">
        <v>280</v>
      </c>
      <c r="B25" s="191"/>
      <c r="C25" s="191"/>
      <c r="D25" s="191"/>
      <c r="E25" s="191"/>
      <c r="F25" s="191"/>
      <c r="G25" s="64">
        <v>18</v>
      </c>
      <c r="H25" s="77">
        <v>-305130.19</v>
      </c>
      <c r="I25" s="77">
        <v>-487644.68</v>
      </c>
    </row>
    <row r="26" spans="1:9" ht="12.75" customHeight="1" x14ac:dyDescent="0.2">
      <c r="A26" s="191" t="s">
        <v>281</v>
      </c>
      <c r="B26" s="191"/>
      <c r="C26" s="191"/>
      <c r="D26" s="191"/>
      <c r="E26" s="191"/>
      <c r="F26" s="191"/>
      <c r="G26" s="64">
        <v>19</v>
      </c>
      <c r="H26" s="77">
        <v>-4881722.57</v>
      </c>
      <c r="I26" s="77">
        <v>-4808961.49</v>
      </c>
    </row>
    <row r="27" spans="1:9" ht="28.9" customHeight="1" x14ac:dyDescent="0.2">
      <c r="A27" s="200" t="s">
        <v>282</v>
      </c>
      <c r="B27" s="200"/>
      <c r="C27" s="200"/>
      <c r="D27" s="200"/>
      <c r="E27" s="200"/>
      <c r="F27" s="200"/>
      <c r="G27" s="60">
        <v>20</v>
      </c>
      <c r="H27" s="78">
        <f>H24+H25+H26</f>
        <v>-31083809.260000009</v>
      </c>
      <c r="I27" s="78">
        <f>I24+I25+I26</f>
        <v>21320973.910000004</v>
      </c>
    </row>
    <row r="28" spans="1:9" x14ac:dyDescent="0.2">
      <c r="A28" s="216" t="s">
        <v>283</v>
      </c>
      <c r="B28" s="216"/>
      <c r="C28" s="216"/>
      <c r="D28" s="216"/>
      <c r="E28" s="216"/>
      <c r="F28" s="216"/>
      <c r="G28" s="216"/>
      <c r="H28" s="216"/>
      <c r="I28" s="216"/>
    </row>
    <row r="29" spans="1:9" ht="23.45" customHeight="1" x14ac:dyDescent="0.2">
      <c r="A29" s="191" t="s">
        <v>284</v>
      </c>
      <c r="B29" s="191"/>
      <c r="C29" s="191"/>
      <c r="D29" s="191"/>
      <c r="E29" s="191"/>
      <c r="F29" s="191"/>
      <c r="G29" s="64">
        <v>21</v>
      </c>
      <c r="H29" s="76">
        <v>177791.25</v>
      </c>
      <c r="I29" s="76">
        <v>165992.20000000001</v>
      </c>
    </row>
    <row r="30" spans="1:9" ht="12.75" customHeight="1" x14ac:dyDescent="0.2">
      <c r="A30" s="191" t="s">
        <v>285</v>
      </c>
      <c r="B30" s="191"/>
      <c r="C30" s="191"/>
      <c r="D30" s="191"/>
      <c r="E30" s="191"/>
      <c r="F30" s="191"/>
      <c r="G30" s="64">
        <v>22</v>
      </c>
      <c r="H30" s="76">
        <v>0</v>
      </c>
      <c r="I30" s="76">
        <v>0</v>
      </c>
    </row>
    <row r="31" spans="1:9" ht="12.75" customHeight="1" x14ac:dyDescent="0.2">
      <c r="A31" s="191" t="s">
        <v>286</v>
      </c>
      <c r="B31" s="191"/>
      <c r="C31" s="191"/>
      <c r="D31" s="191"/>
      <c r="E31" s="191"/>
      <c r="F31" s="191"/>
      <c r="G31" s="64">
        <v>23</v>
      </c>
      <c r="H31" s="76">
        <v>3001810.21</v>
      </c>
      <c r="I31" s="76">
        <v>586243.17000000004</v>
      </c>
    </row>
    <row r="32" spans="1:9" ht="12.75" customHeight="1" x14ac:dyDescent="0.2">
      <c r="A32" s="191" t="s">
        <v>287</v>
      </c>
      <c r="B32" s="191"/>
      <c r="C32" s="191"/>
      <c r="D32" s="191"/>
      <c r="E32" s="191"/>
      <c r="F32" s="191"/>
      <c r="G32" s="64">
        <v>24</v>
      </c>
      <c r="H32" s="76">
        <v>0</v>
      </c>
      <c r="I32" s="76">
        <v>0</v>
      </c>
    </row>
    <row r="33" spans="1:9" ht="12.75" customHeight="1" x14ac:dyDescent="0.2">
      <c r="A33" s="191" t="s">
        <v>288</v>
      </c>
      <c r="B33" s="191"/>
      <c r="C33" s="191"/>
      <c r="D33" s="191"/>
      <c r="E33" s="191"/>
      <c r="F33" s="191"/>
      <c r="G33" s="64">
        <v>25</v>
      </c>
      <c r="H33" s="76">
        <v>33042377.289999999</v>
      </c>
      <c r="I33" s="76">
        <v>1013317.28</v>
      </c>
    </row>
    <row r="34" spans="1:9" ht="12.75" customHeight="1" x14ac:dyDescent="0.2">
      <c r="A34" s="191" t="s">
        <v>289</v>
      </c>
      <c r="B34" s="191"/>
      <c r="C34" s="191"/>
      <c r="D34" s="191"/>
      <c r="E34" s="191"/>
      <c r="F34" s="191"/>
      <c r="G34" s="64">
        <v>26</v>
      </c>
      <c r="H34" s="76">
        <v>644522.26</v>
      </c>
      <c r="I34" s="76">
        <v>521375.3</v>
      </c>
    </row>
    <row r="35" spans="1:9" ht="27.6" customHeight="1" x14ac:dyDescent="0.2">
      <c r="A35" s="206" t="s">
        <v>290</v>
      </c>
      <c r="B35" s="206"/>
      <c r="C35" s="206"/>
      <c r="D35" s="206"/>
      <c r="E35" s="206"/>
      <c r="F35" s="206"/>
      <c r="G35" s="60">
        <v>27</v>
      </c>
      <c r="H35" s="75">
        <f>H29+H30+H31+H32+H33+H34</f>
        <v>36866501.009999998</v>
      </c>
      <c r="I35" s="75">
        <f>I29+I30+I31+I32+I33+I34</f>
        <v>2286927.9500000002</v>
      </c>
    </row>
    <row r="36" spans="1:9" ht="26.45" customHeight="1" x14ac:dyDescent="0.2">
      <c r="A36" s="191" t="s">
        <v>291</v>
      </c>
      <c r="B36" s="191"/>
      <c r="C36" s="191"/>
      <c r="D36" s="191"/>
      <c r="E36" s="191"/>
      <c r="F36" s="191"/>
      <c r="G36" s="64">
        <v>28</v>
      </c>
      <c r="H36" s="76">
        <v>-7920500.1900000004</v>
      </c>
      <c r="I36" s="76">
        <v>-9667754.4900000002</v>
      </c>
    </row>
    <row r="37" spans="1:9" ht="12.75" customHeight="1" x14ac:dyDescent="0.2">
      <c r="A37" s="191" t="s">
        <v>292</v>
      </c>
      <c r="B37" s="191"/>
      <c r="C37" s="191"/>
      <c r="D37" s="191"/>
      <c r="E37" s="191"/>
      <c r="F37" s="191"/>
      <c r="G37" s="64">
        <v>29</v>
      </c>
      <c r="H37" s="76">
        <v>0</v>
      </c>
      <c r="I37" s="76">
        <v>0</v>
      </c>
    </row>
    <row r="38" spans="1:9" ht="12.75" customHeight="1" x14ac:dyDescent="0.2">
      <c r="A38" s="191" t="s">
        <v>293</v>
      </c>
      <c r="B38" s="191"/>
      <c r="C38" s="191"/>
      <c r="D38" s="191"/>
      <c r="E38" s="191"/>
      <c r="F38" s="191"/>
      <c r="G38" s="64">
        <v>30</v>
      </c>
      <c r="H38" s="76">
        <v>-900000</v>
      </c>
      <c r="I38" s="76">
        <v>-500000</v>
      </c>
    </row>
    <row r="39" spans="1:9" ht="12.75" customHeight="1" x14ac:dyDescent="0.2">
      <c r="A39" s="191" t="s">
        <v>294</v>
      </c>
      <c r="B39" s="191"/>
      <c r="C39" s="191"/>
      <c r="D39" s="191"/>
      <c r="E39" s="191"/>
      <c r="F39" s="191"/>
      <c r="G39" s="64">
        <v>31</v>
      </c>
      <c r="H39" s="76">
        <v>0</v>
      </c>
      <c r="I39" s="76">
        <v>-880621.79</v>
      </c>
    </row>
    <row r="40" spans="1:9" ht="12.75" customHeight="1" x14ac:dyDescent="0.2">
      <c r="A40" s="191" t="s">
        <v>295</v>
      </c>
      <c r="B40" s="191"/>
      <c r="C40" s="191"/>
      <c r="D40" s="191"/>
      <c r="E40" s="191"/>
      <c r="F40" s="191"/>
      <c r="G40" s="64">
        <v>32</v>
      </c>
      <c r="H40" s="76">
        <v>0</v>
      </c>
      <c r="I40" s="76">
        <v>0</v>
      </c>
    </row>
    <row r="41" spans="1:9" ht="22.9" customHeight="1" x14ac:dyDescent="0.2">
      <c r="A41" s="206" t="s">
        <v>296</v>
      </c>
      <c r="B41" s="206"/>
      <c r="C41" s="206"/>
      <c r="D41" s="206"/>
      <c r="E41" s="206"/>
      <c r="F41" s="206"/>
      <c r="G41" s="60">
        <v>33</v>
      </c>
      <c r="H41" s="75">
        <f>H36+H37+H38+H39+H40</f>
        <v>-8820500.1900000013</v>
      </c>
      <c r="I41" s="75">
        <f>I36+I37+I38+I39+I40</f>
        <v>-11048376.280000001</v>
      </c>
    </row>
    <row r="42" spans="1:9" ht="30.6" customHeight="1" x14ac:dyDescent="0.2">
      <c r="A42" s="200" t="s">
        <v>297</v>
      </c>
      <c r="B42" s="200"/>
      <c r="C42" s="200"/>
      <c r="D42" s="200"/>
      <c r="E42" s="200"/>
      <c r="F42" s="200"/>
      <c r="G42" s="60">
        <v>34</v>
      </c>
      <c r="H42" s="75">
        <f>H35+H41</f>
        <v>28046000.819999997</v>
      </c>
      <c r="I42" s="75">
        <f>I35+I41</f>
        <v>-8761448.3300000019</v>
      </c>
    </row>
    <row r="43" spans="1:9" x14ac:dyDescent="0.2">
      <c r="A43" s="216" t="s">
        <v>298</v>
      </c>
      <c r="B43" s="216"/>
      <c r="C43" s="216"/>
      <c r="D43" s="216"/>
      <c r="E43" s="216"/>
      <c r="F43" s="216"/>
      <c r="G43" s="216"/>
      <c r="H43" s="216"/>
      <c r="I43" s="216"/>
    </row>
    <row r="44" spans="1:9" ht="12.75" customHeight="1" x14ac:dyDescent="0.2">
      <c r="A44" s="191" t="s">
        <v>299</v>
      </c>
      <c r="B44" s="191"/>
      <c r="C44" s="191"/>
      <c r="D44" s="191"/>
      <c r="E44" s="191"/>
      <c r="F44" s="191"/>
      <c r="G44" s="64">
        <v>35</v>
      </c>
      <c r="H44" s="76">
        <v>0</v>
      </c>
      <c r="I44" s="76">
        <v>0</v>
      </c>
    </row>
    <row r="45" spans="1:9" ht="27.6" customHeight="1" x14ac:dyDescent="0.2">
      <c r="A45" s="191" t="s">
        <v>300</v>
      </c>
      <c r="B45" s="191"/>
      <c r="C45" s="191"/>
      <c r="D45" s="191"/>
      <c r="E45" s="191"/>
      <c r="F45" s="191"/>
      <c r="G45" s="64">
        <v>36</v>
      </c>
      <c r="H45" s="76">
        <v>0</v>
      </c>
      <c r="I45" s="76">
        <v>0</v>
      </c>
    </row>
    <row r="46" spans="1:9" ht="12.75" customHeight="1" x14ac:dyDescent="0.2">
      <c r="A46" s="191" t="s">
        <v>301</v>
      </c>
      <c r="B46" s="191"/>
      <c r="C46" s="191"/>
      <c r="D46" s="191"/>
      <c r="E46" s="191"/>
      <c r="F46" s="191"/>
      <c r="G46" s="64">
        <v>37</v>
      </c>
      <c r="H46" s="76">
        <v>189000000</v>
      </c>
      <c r="I46" s="76">
        <v>197000000</v>
      </c>
    </row>
    <row r="47" spans="1:9" ht="12.75" customHeight="1" x14ac:dyDescent="0.2">
      <c r="A47" s="191" t="s">
        <v>302</v>
      </c>
      <c r="B47" s="191"/>
      <c r="C47" s="191"/>
      <c r="D47" s="191"/>
      <c r="E47" s="191"/>
      <c r="F47" s="191"/>
      <c r="G47" s="64">
        <v>38</v>
      </c>
      <c r="H47" s="76">
        <v>0</v>
      </c>
      <c r="I47" s="76">
        <v>0</v>
      </c>
    </row>
    <row r="48" spans="1:9" ht="25.9" customHeight="1" x14ac:dyDescent="0.2">
      <c r="A48" s="206" t="s">
        <v>303</v>
      </c>
      <c r="B48" s="206"/>
      <c r="C48" s="206"/>
      <c r="D48" s="206"/>
      <c r="E48" s="206"/>
      <c r="F48" s="206"/>
      <c r="G48" s="60">
        <v>39</v>
      </c>
      <c r="H48" s="75">
        <f>H44+H45+H46+H47</f>
        <v>189000000</v>
      </c>
      <c r="I48" s="75">
        <f>I44+I45+I46+I47</f>
        <v>197000000</v>
      </c>
    </row>
    <row r="49" spans="1:9" ht="24.6" customHeight="1" x14ac:dyDescent="0.2">
      <c r="A49" s="191" t="s">
        <v>304</v>
      </c>
      <c r="B49" s="191"/>
      <c r="C49" s="191"/>
      <c r="D49" s="191"/>
      <c r="E49" s="191"/>
      <c r="F49" s="191"/>
      <c r="G49" s="64">
        <v>40</v>
      </c>
      <c r="H49" s="76">
        <v>-176281397.59</v>
      </c>
      <c r="I49" s="76">
        <v>-190000000</v>
      </c>
    </row>
    <row r="50" spans="1:9" ht="12.75" customHeight="1" x14ac:dyDescent="0.2">
      <c r="A50" s="191" t="s">
        <v>305</v>
      </c>
      <c r="B50" s="191"/>
      <c r="C50" s="191"/>
      <c r="D50" s="191"/>
      <c r="E50" s="191"/>
      <c r="F50" s="191"/>
      <c r="G50" s="64">
        <v>41</v>
      </c>
      <c r="H50" s="76">
        <v>-5790800</v>
      </c>
      <c r="I50" s="76">
        <v>0</v>
      </c>
    </row>
    <row r="51" spans="1:9" ht="12.75" customHeight="1" x14ac:dyDescent="0.2">
      <c r="A51" s="191" t="s">
        <v>306</v>
      </c>
      <c r="B51" s="191"/>
      <c r="C51" s="191"/>
      <c r="D51" s="191"/>
      <c r="E51" s="191"/>
      <c r="F51" s="191"/>
      <c r="G51" s="64">
        <v>42</v>
      </c>
      <c r="H51" s="76">
        <v>-501790.52</v>
      </c>
      <c r="I51" s="76">
        <v>-345418.37</v>
      </c>
    </row>
    <row r="52" spans="1:9" ht="26.45" customHeight="1" x14ac:dyDescent="0.2">
      <c r="A52" s="191" t="s">
        <v>307</v>
      </c>
      <c r="B52" s="191"/>
      <c r="C52" s="191"/>
      <c r="D52" s="191"/>
      <c r="E52" s="191"/>
      <c r="F52" s="191"/>
      <c r="G52" s="64">
        <v>43</v>
      </c>
      <c r="H52" s="76">
        <v>0</v>
      </c>
      <c r="I52" s="76">
        <v>0</v>
      </c>
    </row>
    <row r="53" spans="1:9" ht="12.75" customHeight="1" x14ac:dyDescent="0.2">
      <c r="A53" s="191" t="s">
        <v>308</v>
      </c>
      <c r="B53" s="191"/>
      <c r="C53" s="191"/>
      <c r="D53" s="191"/>
      <c r="E53" s="191"/>
      <c r="F53" s="191"/>
      <c r="G53" s="64">
        <v>44</v>
      </c>
      <c r="H53" s="76">
        <v>-3351844.3</v>
      </c>
      <c r="I53" s="76">
        <v>-3903348.72</v>
      </c>
    </row>
    <row r="54" spans="1:9" ht="27.6" customHeight="1" x14ac:dyDescent="0.2">
      <c r="A54" s="206" t="s">
        <v>309</v>
      </c>
      <c r="B54" s="206"/>
      <c r="C54" s="206"/>
      <c r="D54" s="206"/>
      <c r="E54" s="206"/>
      <c r="F54" s="206"/>
      <c r="G54" s="60">
        <v>45</v>
      </c>
      <c r="H54" s="75">
        <f>H49+H50+H51+H52+H53</f>
        <v>-185925832.41000003</v>
      </c>
      <c r="I54" s="75">
        <f>I49+I50+I51+I52+I53</f>
        <v>-194248767.09</v>
      </c>
    </row>
    <row r="55" spans="1:9" ht="27.6" customHeight="1" x14ac:dyDescent="0.2">
      <c r="A55" s="200" t="s">
        <v>310</v>
      </c>
      <c r="B55" s="200"/>
      <c r="C55" s="200"/>
      <c r="D55" s="200"/>
      <c r="E55" s="200"/>
      <c r="F55" s="200"/>
      <c r="G55" s="60">
        <v>46</v>
      </c>
      <c r="H55" s="75">
        <f>H48+H54</f>
        <v>3074167.5899999738</v>
      </c>
      <c r="I55" s="75">
        <f>I48+I54</f>
        <v>2751232.9099999964</v>
      </c>
    </row>
    <row r="56" spans="1:9" x14ac:dyDescent="0.2">
      <c r="A56" s="169" t="s">
        <v>311</v>
      </c>
      <c r="B56" s="169"/>
      <c r="C56" s="169"/>
      <c r="D56" s="169"/>
      <c r="E56" s="169"/>
      <c r="F56" s="169"/>
      <c r="G56" s="64">
        <v>47</v>
      </c>
      <c r="H56" s="76">
        <v>0</v>
      </c>
      <c r="I56" s="76">
        <v>0</v>
      </c>
    </row>
    <row r="57" spans="1:9" ht="27" customHeight="1" x14ac:dyDescent="0.2">
      <c r="A57" s="200" t="s">
        <v>312</v>
      </c>
      <c r="B57" s="200"/>
      <c r="C57" s="200"/>
      <c r="D57" s="200"/>
      <c r="E57" s="200"/>
      <c r="F57" s="200"/>
      <c r="G57" s="60">
        <v>48</v>
      </c>
      <c r="H57" s="75">
        <f>H27+H42+H55+H56</f>
        <v>36359.149999961257</v>
      </c>
      <c r="I57" s="75">
        <f>I27+I42+I55+I56</f>
        <v>15310758.489999998</v>
      </c>
    </row>
    <row r="58" spans="1:9" ht="15.6" customHeight="1" x14ac:dyDescent="0.2">
      <c r="A58" s="217" t="s">
        <v>313</v>
      </c>
      <c r="B58" s="217"/>
      <c r="C58" s="217"/>
      <c r="D58" s="217"/>
      <c r="E58" s="217"/>
      <c r="F58" s="217"/>
      <c r="G58" s="64">
        <v>49</v>
      </c>
      <c r="H58" s="76">
        <v>10382708.52</v>
      </c>
      <c r="I58" s="76">
        <v>10419067.67</v>
      </c>
    </row>
    <row r="59" spans="1:9" ht="28.9" customHeight="1" x14ac:dyDescent="0.2">
      <c r="A59" s="200" t="s">
        <v>314</v>
      </c>
      <c r="B59" s="200"/>
      <c r="C59" s="200"/>
      <c r="D59" s="200"/>
      <c r="E59" s="200"/>
      <c r="F59" s="200"/>
      <c r="G59" s="60">
        <v>50</v>
      </c>
      <c r="H59" s="75">
        <f>H57+H58</f>
        <v>10419067.669999961</v>
      </c>
      <c r="I59" s="75">
        <f>I57+I58</f>
        <v>25729826.159999996</v>
      </c>
    </row>
  </sheetData>
  <sheetProtection algorithmName="SHA-512" hashValue="reIU73A9daDEleP8lzcc/NCdTpdDjp993DxVhTeSL/cGsjjmw/PHQxZvOER9JD95LqM3mmRIGlAgKrwYb0zckQ==" saltValue="R4WROawYYuJENt7G9tH7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1" zoomScale="110" zoomScaleNormal="100" workbookViewId="0">
      <selection activeCell="A33" sqref="A33:F33"/>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6" t="s">
        <v>315</v>
      </c>
      <c r="B1" s="211"/>
      <c r="C1" s="211"/>
      <c r="D1" s="211"/>
      <c r="E1" s="211"/>
      <c r="F1" s="211"/>
      <c r="G1" s="211"/>
      <c r="H1" s="211"/>
      <c r="I1" s="211"/>
    </row>
    <row r="2" spans="1:9" ht="12.75" customHeight="1" x14ac:dyDescent="0.2">
      <c r="A2" s="195" t="s">
        <v>160</v>
      </c>
      <c r="B2" s="176"/>
      <c r="C2" s="176"/>
      <c r="D2" s="176"/>
      <c r="E2" s="176"/>
      <c r="F2" s="176"/>
      <c r="G2" s="176"/>
      <c r="H2" s="176"/>
      <c r="I2" s="176"/>
    </row>
    <row r="3" spans="1:9" x14ac:dyDescent="0.2">
      <c r="A3" s="204" t="s">
        <v>41</v>
      </c>
      <c r="B3" s="219"/>
      <c r="C3" s="219"/>
      <c r="D3" s="219"/>
      <c r="E3" s="219"/>
      <c r="F3" s="219"/>
      <c r="G3" s="219"/>
      <c r="H3" s="219"/>
      <c r="I3" s="219"/>
    </row>
    <row r="4" spans="1:9" x14ac:dyDescent="0.2">
      <c r="A4" s="212" t="s">
        <v>316</v>
      </c>
      <c r="B4" s="179"/>
      <c r="C4" s="179"/>
      <c r="D4" s="179"/>
      <c r="E4" s="179"/>
      <c r="F4" s="179"/>
      <c r="G4" s="179"/>
      <c r="H4" s="179"/>
      <c r="I4" s="180"/>
    </row>
    <row r="5" spans="1:9" ht="33.75" x14ac:dyDescent="0.2">
      <c r="A5" s="192" t="s">
        <v>42</v>
      </c>
      <c r="B5" s="184"/>
      <c r="C5" s="184"/>
      <c r="D5" s="184"/>
      <c r="E5" s="184"/>
      <c r="F5" s="184"/>
      <c r="G5" s="61" t="s">
        <v>161</v>
      </c>
      <c r="H5" s="62" t="s">
        <v>162</v>
      </c>
      <c r="I5" s="62" t="s">
        <v>163</v>
      </c>
    </row>
    <row r="6" spans="1:9" x14ac:dyDescent="0.2">
      <c r="A6" s="215">
        <v>1</v>
      </c>
      <c r="B6" s="184"/>
      <c r="C6" s="184"/>
      <c r="D6" s="184"/>
      <c r="E6" s="184"/>
      <c r="F6" s="184"/>
      <c r="G6" s="63">
        <v>2</v>
      </c>
      <c r="H6" s="62" t="s">
        <v>260</v>
      </c>
      <c r="I6" s="62" t="s">
        <v>261</v>
      </c>
    </row>
    <row r="7" spans="1:9" x14ac:dyDescent="0.2">
      <c r="A7" s="216" t="s">
        <v>262</v>
      </c>
      <c r="B7" s="218"/>
      <c r="C7" s="218"/>
      <c r="D7" s="218"/>
      <c r="E7" s="218"/>
      <c r="F7" s="218"/>
      <c r="G7" s="218"/>
      <c r="H7" s="218"/>
      <c r="I7" s="218"/>
    </row>
    <row r="8" spans="1:9" x14ac:dyDescent="0.2">
      <c r="A8" s="191" t="s">
        <v>317</v>
      </c>
      <c r="B8" s="191"/>
      <c r="C8" s="191"/>
      <c r="D8" s="191"/>
      <c r="E8" s="191"/>
      <c r="F8" s="191"/>
      <c r="G8" s="59">
        <v>1</v>
      </c>
      <c r="H8" s="76">
        <v>0</v>
      </c>
      <c r="I8" s="76">
        <v>0</v>
      </c>
    </row>
    <row r="9" spans="1:9" x14ac:dyDescent="0.2">
      <c r="A9" s="191" t="s">
        <v>318</v>
      </c>
      <c r="B9" s="191"/>
      <c r="C9" s="191"/>
      <c r="D9" s="191"/>
      <c r="E9" s="191"/>
      <c r="F9" s="191"/>
      <c r="G9" s="59">
        <v>2</v>
      </c>
      <c r="H9" s="76">
        <v>0</v>
      </c>
      <c r="I9" s="76">
        <v>0</v>
      </c>
    </row>
    <row r="10" spans="1:9" x14ac:dyDescent="0.2">
      <c r="A10" s="191" t="s">
        <v>319</v>
      </c>
      <c r="B10" s="191"/>
      <c r="C10" s="191"/>
      <c r="D10" s="191"/>
      <c r="E10" s="191"/>
      <c r="F10" s="191"/>
      <c r="G10" s="59">
        <v>3</v>
      </c>
      <c r="H10" s="76">
        <v>0</v>
      </c>
      <c r="I10" s="76">
        <v>0</v>
      </c>
    </row>
    <row r="11" spans="1:9" x14ac:dyDescent="0.2">
      <c r="A11" s="191" t="s">
        <v>320</v>
      </c>
      <c r="B11" s="191"/>
      <c r="C11" s="191"/>
      <c r="D11" s="191"/>
      <c r="E11" s="191"/>
      <c r="F11" s="191"/>
      <c r="G11" s="59">
        <v>4</v>
      </c>
      <c r="H11" s="76">
        <v>0</v>
      </c>
      <c r="I11" s="76">
        <v>0</v>
      </c>
    </row>
    <row r="12" spans="1:9" x14ac:dyDescent="0.2">
      <c r="A12" s="191" t="s">
        <v>321</v>
      </c>
      <c r="B12" s="191"/>
      <c r="C12" s="191"/>
      <c r="D12" s="191"/>
      <c r="E12" s="191"/>
      <c r="F12" s="191"/>
      <c r="G12" s="59">
        <v>5</v>
      </c>
      <c r="H12" s="76">
        <v>0</v>
      </c>
      <c r="I12" s="76">
        <v>0</v>
      </c>
    </row>
    <row r="13" spans="1:9" ht="24" customHeight="1" x14ac:dyDescent="0.2">
      <c r="A13" s="202" t="s">
        <v>322</v>
      </c>
      <c r="B13" s="202"/>
      <c r="C13" s="202"/>
      <c r="D13" s="202"/>
      <c r="E13" s="202"/>
      <c r="F13" s="202"/>
      <c r="G13" s="60">
        <v>6</v>
      </c>
      <c r="H13" s="79">
        <f>SUM(H8:H12)</f>
        <v>0</v>
      </c>
      <c r="I13" s="79">
        <f>SUM(I8:I12)</f>
        <v>0</v>
      </c>
    </row>
    <row r="14" spans="1:9" x14ac:dyDescent="0.2">
      <c r="A14" s="191" t="s">
        <v>323</v>
      </c>
      <c r="B14" s="191"/>
      <c r="C14" s="191"/>
      <c r="D14" s="191"/>
      <c r="E14" s="191"/>
      <c r="F14" s="191"/>
      <c r="G14" s="59">
        <v>7</v>
      </c>
      <c r="H14" s="76">
        <v>0</v>
      </c>
      <c r="I14" s="76">
        <v>0</v>
      </c>
    </row>
    <row r="15" spans="1:9" x14ac:dyDescent="0.2">
      <c r="A15" s="191" t="s">
        <v>324</v>
      </c>
      <c r="B15" s="191"/>
      <c r="C15" s="191"/>
      <c r="D15" s="191"/>
      <c r="E15" s="191"/>
      <c r="F15" s="191"/>
      <c r="G15" s="59">
        <v>8</v>
      </c>
      <c r="H15" s="76">
        <v>0</v>
      </c>
      <c r="I15" s="76">
        <v>0</v>
      </c>
    </row>
    <row r="16" spans="1:9" x14ac:dyDescent="0.2">
      <c r="A16" s="191" t="s">
        <v>325</v>
      </c>
      <c r="B16" s="191"/>
      <c r="C16" s="191"/>
      <c r="D16" s="191"/>
      <c r="E16" s="191"/>
      <c r="F16" s="191"/>
      <c r="G16" s="59">
        <v>9</v>
      </c>
      <c r="H16" s="76">
        <v>0</v>
      </c>
      <c r="I16" s="76">
        <v>0</v>
      </c>
    </row>
    <row r="17" spans="1:9" x14ac:dyDescent="0.2">
      <c r="A17" s="191" t="s">
        <v>326</v>
      </c>
      <c r="B17" s="191"/>
      <c r="C17" s="191"/>
      <c r="D17" s="191"/>
      <c r="E17" s="191"/>
      <c r="F17" s="191"/>
      <c r="G17" s="59">
        <v>10</v>
      </c>
      <c r="H17" s="76">
        <v>0</v>
      </c>
      <c r="I17" s="76">
        <v>0</v>
      </c>
    </row>
    <row r="18" spans="1:9" x14ac:dyDescent="0.2">
      <c r="A18" s="191" t="s">
        <v>327</v>
      </c>
      <c r="B18" s="191"/>
      <c r="C18" s="191"/>
      <c r="D18" s="191"/>
      <c r="E18" s="191"/>
      <c r="F18" s="191"/>
      <c r="G18" s="59">
        <v>11</v>
      </c>
      <c r="H18" s="76">
        <v>0</v>
      </c>
      <c r="I18" s="76">
        <v>0</v>
      </c>
    </row>
    <row r="19" spans="1:9" x14ac:dyDescent="0.2">
      <c r="A19" s="191" t="s">
        <v>328</v>
      </c>
      <c r="B19" s="191"/>
      <c r="C19" s="191"/>
      <c r="D19" s="191"/>
      <c r="E19" s="191"/>
      <c r="F19" s="191"/>
      <c r="G19" s="59">
        <v>12</v>
      </c>
      <c r="H19" s="76">
        <v>0</v>
      </c>
      <c r="I19" s="76">
        <v>0</v>
      </c>
    </row>
    <row r="20" spans="1:9" ht="26.25" customHeight="1" x14ac:dyDescent="0.2">
      <c r="A20" s="202" t="s">
        <v>329</v>
      </c>
      <c r="B20" s="202"/>
      <c r="C20" s="202"/>
      <c r="D20" s="202"/>
      <c r="E20" s="202"/>
      <c r="F20" s="202"/>
      <c r="G20" s="60">
        <v>13</v>
      </c>
      <c r="H20" s="79">
        <f>SUM(H14:H19)</f>
        <v>0</v>
      </c>
      <c r="I20" s="79">
        <f>SUM(I14:I19)</f>
        <v>0</v>
      </c>
    </row>
    <row r="21" spans="1:9" ht="25.9" customHeight="1" x14ac:dyDescent="0.2">
      <c r="A21" s="200" t="s">
        <v>330</v>
      </c>
      <c r="B21" s="200"/>
      <c r="C21" s="200"/>
      <c r="D21" s="200"/>
      <c r="E21" s="200"/>
      <c r="F21" s="200"/>
      <c r="G21" s="60">
        <v>14</v>
      </c>
      <c r="H21" s="75">
        <f>H13+H20</f>
        <v>0</v>
      </c>
      <c r="I21" s="75">
        <f>I13+I20</f>
        <v>0</v>
      </c>
    </row>
    <row r="22" spans="1:9" x14ac:dyDescent="0.2">
      <c r="A22" s="216" t="s">
        <v>283</v>
      </c>
      <c r="B22" s="218"/>
      <c r="C22" s="218"/>
      <c r="D22" s="218"/>
      <c r="E22" s="218"/>
      <c r="F22" s="218"/>
      <c r="G22" s="218"/>
      <c r="H22" s="218"/>
      <c r="I22" s="218"/>
    </row>
    <row r="23" spans="1:9" ht="26.45" customHeight="1" x14ac:dyDescent="0.2">
      <c r="A23" s="191" t="s">
        <v>331</v>
      </c>
      <c r="B23" s="191"/>
      <c r="C23" s="191"/>
      <c r="D23" s="191"/>
      <c r="E23" s="191"/>
      <c r="F23" s="191"/>
      <c r="G23" s="59">
        <v>15</v>
      </c>
      <c r="H23" s="76">
        <v>0</v>
      </c>
      <c r="I23" s="76">
        <v>0</v>
      </c>
    </row>
    <row r="24" spans="1:9" x14ac:dyDescent="0.2">
      <c r="A24" s="191" t="s">
        <v>332</v>
      </c>
      <c r="B24" s="191"/>
      <c r="C24" s="191"/>
      <c r="D24" s="191"/>
      <c r="E24" s="191"/>
      <c r="F24" s="191"/>
      <c r="G24" s="59">
        <v>16</v>
      </c>
      <c r="H24" s="76">
        <v>0</v>
      </c>
      <c r="I24" s="76">
        <v>0</v>
      </c>
    </row>
    <row r="25" spans="1:9" x14ac:dyDescent="0.2">
      <c r="A25" s="191" t="s">
        <v>333</v>
      </c>
      <c r="B25" s="191"/>
      <c r="C25" s="191"/>
      <c r="D25" s="191"/>
      <c r="E25" s="191"/>
      <c r="F25" s="191"/>
      <c r="G25" s="59">
        <v>17</v>
      </c>
      <c r="H25" s="76">
        <v>0</v>
      </c>
      <c r="I25" s="76">
        <v>0</v>
      </c>
    </row>
    <row r="26" spans="1:9" x14ac:dyDescent="0.2">
      <c r="A26" s="191" t="s">
        <v>334</v>
      </c>
      <c r="B26" s="191"/>
      <c r="C26" s="191"/>
      <c r="D26" s="191"/>
      <c r="E26" s="191"/>
      <c r="F26" s="191"/>
      <c r="G26" s="59">
        <v>18</v>
      </c>
      <c r="H26" s="76">
        <v>0</v>
      </c>
      <c r="I26" s="76">
        <v>0</v>
      </c>
    </row>
    <row r="27" spans="1:9" x14ac:dyDescent="0.2">
      <c r="A27" s="191" t="s">
        <v>335</v>
      </c>
      <c r="B27" s="191"/>
      <c r="C27" s="191"/>
      <c r="D27" s="191"/>
      <c r="E27" s="191"/>
      <c r="F27" s="191"/>
      <c r="G27" s="59">
        <v>19</v>
      </c>
      <c r="H27" s="76">
        <v>0</v>
      </c>
      <c r="I27" s="76">
        <v>0</v>
      </c>
    </row>
    <row r="28" spans="1:9" x14ac:dyDescent="0.2">
      <c r="A28" s="191" t="s">
        <v>336</v>
      </c>
      <c r="B28" s="191"/>
      <c r="C28" s="191"/>
      <c r="D28" s="191"/>
      <c r="E28" s="191"/>
      <c r="F28" s="191"/>
      <c r="G28" s="59">
        <v>20</v>
      </c>
      <c r="H28" s="76">
        <v>0</v>
      </c>
      <c r="I28" s="76">
        <v>0</v>
      </c>
    </row>
    <row r="29" spans="1:9" ht="25.15" customHeight="1" x14ac:dyDescent="0.2">
      <c r="A29" s="206" t="s">
        <v>337</v>
      </c>
      <c r="B29" s="206"/>
      <c r="C29" s="206"/>
      <c r="D29" s="206"/>
      <c r="E29" s="206"/>
      <c r="F29" s="206"/>
      <c r="G29" s="60">
        <v>21</v>
      </c>
      <c r="H29" s="75">
        <f>SUM(H23:H28)</f>
        <v>0</v>
      </c>
      <c r="I29" s="75">
        <f>SUM(I23:I28)</f>
        <v>0</v>
      </c>
    </row>
    <row r="30" spans="1:9" ht="21" customHeight="1" x14ac:dyDescent="0.2">
      <c r="A30" s="191" t="s">
        <v>338</v>
      </c>
      <c r="B30" s="191"/>
      <c r="C30" s="191"/>
      <c r="D30" s="191"/>
      <c r="E30" s="191"/>
      <c r="F30" s="191"/>
      <c r="G30" s="59">
        <v>22</v>
      </c>
      <c r="H30" s="76">
        <v>0</v>
      </c>
      <c r="I30" s="76">
        <v>0</v>
      </c>
    </row>
    <row r="31" spans="1:9" x14ac:dyDescent="0.2">
      <c r="A31" s="191" t="s">
        <v>339</v>
      </c>
      <c r="B31" s="191"/>
      <c r="C31" s="191"/>
      <c r="D31" s="191"/>
      <c r="E31" s="191"/>
      <c r="F31" s="191"/>
      <c r="G31" s="59">
        <v>23</v>
      </c>
      <c r="H31" s="76">
        <v>0</v>
      </c>
      <c r="I31" s="76">
        <v>0</v>
      </c>
    </row>
    <row r="32" spans="1:9" x14ac:dyDescent="0.2">
      <c r="A32" s="191" t="s">
        <v>340</v>
      </c>
      <c r="B32" s="191"/>
      <c r="C32" s="191"/>
      <c r="D32" s="191"/>
      <c r="E32" s="191"/>
      <c r="F32" s="191"/>
      <c r="G32" s="59">
        <v>24</v>
      </c>
      <c r="H32" s="76">
        <v>0</v>
      </c>
      <c r="I32" s="76">
        <v>0</v>
      </c>
    </row>
    <row r="33" spans="1:9" x14ac:dyDescent="0.2">
      <c r="A33" s="191" t="s">
        <v>341</v>
      </c>
      <c r="B33" s="191"/>
      <c r="C33" s="191"/>
      <c r="D33" s="191"/>
      <c r="E33" s="191"/>
      <c r="F33" s="191"/>
      <c r="G33" s="59">
        <v>25</v>
      </c>
      <c r="H33" s="76">
        <v>0</v>
      </c>
      <c r="I33" s="76">
        <v>0</v>
      </c>
    </row>
    <row r="34" spans="1:9" x14ac:dyDescent="0.2">
      <c r="A34" s="191" t="s">
        <v>342</v>
      </c>
      <c r="B34" s="191"/>
      <c r="C34" s="191"/>
      <c r="D34" s="191"/>
      <c r="E34" s="191"/>
      <c r="F34" s="191"/>
      <c r="G34" s="59">
        <v>26</v>
      </c>
      <c r="H34" s="76">
        <v>0</v>
      </c>
      <c r="I34" s="76">
        <v>0</v>
      </c>
    </row>
    <row r="35" spans="1:9" ht="28.9" customHeight="1" x14ac:dyDescent="0.2">
      <c r="A35" s="206" t="s">
        <v>343</v>
      </c>
      <c r="B35" s="206"/>
      <c r="C35" s="206"/>
      <c r="D35" s="206"/>
      <c r="E35" s="206"/>
      <c r="F35" s="206"/>
      <c r="G35" s="60">
        <v>27</v>
      </c>
      <c r="H35" s="75">
        <f>SUM(H30:H34)</f>
        <v>0</v>
      </c>
      <c r="I35" s="75">
        <f>SUM(I30:I34)</f>
        <v>0</v>
      </c>
    </row>
    <row r="36" spans="1:9" ht="26.45" customHeight="1" x14ac:dyDescent="0.2">
      <c r="A36" s="200" t="s">
        <v>344</v>
      </c>
      <c r="B36" s="200"/>
      <c r="C36" s="200"/>
      <c r="D36" s="200"/>
      <c r="E36" s="200"/>
      <c r="F36" s="200"/>
      <c r="G36" s="60">
        <v>28</v>
      </c>
      <c r="H36" s="75">
        <f>H29+H35</f>
        <v>0</v>
      </c>
      <c r="I36" s="75">
        <f>I29+I35</f>
        <v>0</v>
      </c>
    </row>
    <row r="37" spans="1:9" x14ac:dyDescent="0.2">
      <c r="A37" s="216" t="s">
        <v>298</v>
      </c>
      <c r="B37" s="218"/>
      <c r="C37" s="218"/>
      <c r="D37" s="218"/>
      <c r="E37" s="218"/>
      <c r="F37" s="218"/>
      <c r="G37" s="218">
        <v>0</v>
      </c>
      <c r="H37" s="218"/>
      <c r="I37" s="218"/>
    </row>
    <row r="38" spans="1:9" x14ac:dyDescent="0.2">
      <c r="A38" s="169" t="s">
        <v>345</v>
      </c>
      <c r="B38" s="169"/>
      <c r="C38" s="169"/>
      <c r="D38" s="169"/>
      <c r="E38" s="169"/>
      <c r="F38" s="169"/>
      <c r="G38" s="59">
        <v>29</v>
      </c>
      <c r="H38" s="76">
        <v>0</v>
      </c>
      <c r="I38" s="76">
        <v>0</v>
      </c>
    </row>
    <row r="39" spans="1:9" ht="21.6" customHeight="1" x14ac:dyDescent="0.2">
      <c r="A39" s="169" t="s">
        <v>346</v>
      </c>
      <c r="B39" s="169"/>
      <c r="C39" s="169"/>
      <c r="D39" s="169"/>
      <c r="E39" s="169"/>
      <c r="F39" s="169"/>
      <c r="G39" s="59">
        <v>30</v>
      </c>
      <c r="H39" s="76">
        <v>0</v>
      </c>
      <c r="I39" s="76">
        <v>0</v>
      </c>
    </row>
    <row r="40" spans="1:9" x14ac:dyDescent="0.2">
      <c r="A40" s="169" t="s">
        <v>347</v>
      </c>
      <c r="B40" s="169"/>
      <c r="C40" s="169"/>
      <c r="D40" s="169"/>
      <c r="E40" s="169"/>
      <c r="F40" s="169"/>
      <c r="G40" s="59">
        <v>31</v>
      </c>
      <c r="H40" s="76">
        <v>0</v>
      </c>
      <c r="I40" s="76">
        <v>0</v>
      </c>
    </row>
    <row r="41" spans="1:9" x14ac:dyDescent="0.2">
      <c r="A41" s="169" t="s">
        <v>348</v>
      </c>
      <c r="B41" s="169"/>
      <c r="C41" s="169"/>
      <c r="D41" s="169"/>
      <c r="E41" s="169"/>
      <c r="F41" s="169"/>
      <c r="G41" s="59">
        <v>32</v>
      </c>
      <c r="H41" s="76">
        <v>0</v>
      </c>
      <c r="I41" s="76">
        <v>0</v>
      </c>
    </row>
    <row r="42" spans="1:9" ht="26.45" customHeight="1" x14ac:dyDescent="0.2">
      <c r="A42" s="206" t="s">
        <v>349</v>
      </c>
      <c r="B42" s="206"/>
      <c r="C42" s="206"/>
      <c r="D42" s="206"/>
      <c r="E42" s="206"/>
      <c r="F42" s="206"/>
      <c r="G42" s="60">
        <v>33</v>
      </c>
      <c r="H42" s="75">
        <f>H41+H40+H39+H38</f>
        <v>0</v>
      </c>
      <c r="I42" s="75">
        <f>I41+I40+I39+I38</f>
        <v>0</v>
      </c>
    </row>
    <row r="43" spans="1:9" ht="22.9" customHeight="1" x14ac:dyDescent="0.2">
      <c r="A43" s="169" t="s">
        <v>350</v>
      </c>
      <c r="B43" s="169"/>
      <c r="C43" s="169"/>
      <c r="D43" s="169"/>
      <c r="E43" s="169"/>
      <c r="F43" s="169"/>
      <c r="G43" s="59">
        <v>34</v>
      </c>
      <c r="H43" s="76">
        <v>0</v>
      </c>
      <c r="I43" s="76">
        <v>0</v>
      </c>
    </row>
    <row r="44" spans="1:9" x14ac:dyDescent="0.2">
      <c r="A44" s="169" t="s">
        <v>351</v>
      </c>
      <c r="B44" s="169"/>
      <c r="C44" s="169"/>
      <c r="D44" s="169"/>
      <c r="E44" s="169"/>
      <c r="F44" s="169"/>
      <c r="G44" s="59">
        <v>35</v>
      </c>
      <c r="H44" s="76">
        <v>0</v>
      </c>
      <c r="I44" s="76">
        <v>0</v>
      </c>
    </row>
    <row r="45" spans="1:9" x14ac:dyDescent="0.2">
      <c r="A45" s="169" t="s">
        <v>352</v>
      </c>
      <c r="B45" s="169"/>
      <c r="C45" s="169"/>
      <c r="D45" s="169"/>
      <c r="E45" s="169"/>
      <c r="F45" s="169"/>
      <c r="G45" s="59">
        <v>36</v>
      </c>
      <c r="H45" s="76">
        <v>0</v>
      </c>
      <c r="I45" s="76">
        <v>0</v>
      </c>
    </row>
    <row r="46" spans="1:9" ht="25.15" customHeight="1" x14ac:dyDescent="0.2">
      <c r="A46" s="169" t="s">
        <v>353</v>
      </c>
      <c r="B46" s="169"/>
      <c r="C46" s="169"/>
      <c r="D46" s="169"/>
      <c r="E46" s="169"/>
      <c r="F46" s="169"/>
      <c r="G46" s="59">
        <v>37</v>
      </c>
      <c r="H46" s="76">
        <v>0</v>
      </c>
      <c r="I46" s="76">
        <v>0</v>
      </c>
    </row>
    <row r="47" spans="1:9" x14ac:dyDescent="0.2">
      <c r="A47" s="169" t="s">
        <v>354</v>
      </c>
      <c r="B47" s="169"/>
      <c r="C47" s="169"/>
      <c r="D47" s="169"/>
      <c r="E47" s="169"/>
      <c r="F47" s="169"/>
      <c r="G47" s="59">
        <v>38</v>
      </c>
      <c r="H47" s="76">
        <v>0</v>
      </c>
      <c r="I47" s="76">
        <v>0</v>
      </c>
    </row>
    <row r="48" spans="1:9" ht="25.15" customHeight="1" x14ac:dyDescent="0.2">
      <c r="A48" s="206" t="s">
        <v>355</v>
      </c>
      <c r="B48" s="206"/>
      <c r="C48" s="206"/>
      <c r="D48" s="206"/>
      <c r="E48" s="206"/>
      <c r="F48" s="206"/>
      <c r="G48" s="60">
        <v>39</v>
      </c>
      <c r="H48" s="75">
        <f>H47+H46+H45+H44+H43</f>
        <v>0</v>
      </c>
      <c r="I48" s="75">
        <f>I47+I46+I45+I44+I43</f>
        <v>0</v>
      </c>
    </row>
    <row r="49" spans="1:9" ht="28.15" customHeight="1" x14ac:dyDescent="0.2">
      <c r="A49" s="200" t="s">
        <v>356</v>
      </c>
      <c r="B49" s="200"/>
      <c r="C49" s="200"/>
      <c r="D49" s="200"/>
      <c r="E49" s="200"/>
      <c r="F49" s="200"/>
      <c r="G49" s="60">
        <v>40</v>
      </c>
      <c r="H49" s="75">
        <f>H48+H42</f>
        <v>0</v>
      </c>
      <c r="I49" s="75">
        <f>I48+I42</f>
        <v>0</v>
      </c>
    </row>
    <row r="50" spans="1:9" x14ac:dyDescent="0.2">
      <c r="A50" s="191" t="s">
        <v>357</v>
      </c>
      <c r="B50" s="191"/>
      <c r="C50" s="191"/>
      <c r="D50" s="191"/>
      <c r="E50" s="191"/>
      <c r="F50" s="191"/>
      <c r="G50" s="59">
        <v>41</v>
      </c>
      <c r="H50" s="76">
        <v>0</v>
      </c>
      <c r="I50" s="76">
        <v>0</v>
      </c>
    </row>
    <row r="51" spans="1:9" ht="24.6" customHeight="1" x14ac:dyDescent="0.2">
      <c r="A51" s="200" t="s">
        <v>358</v>
      </c>
      <c r="B51" s="200"/>
      <c r="C51" s="200"/>
      <c r="D51" s="200"/>
      <c r="E51" s="200"/>
      <c r="F51" s="200"/>
      <c r="G51" s="60">
        <v>42</v>
      </c>
      <c r="H51" s="75">
        <f>H21+H36+H49+H50</f>
        <v>0</v>
      </c>
      <c r="I51" s="75">
        <f>I21+I36+I49+I50</f>
        <v>0</v>
      </c>
    </row>
    <row r="52" spans="1:9" x14ac:dyDescent="0.2">
      <c r="A52" s="217" t="s">
        <v>313</v>
      </c>
      <c r="B52" s="217"/>
      <c r="C52" s="217"/>
      <c r="D52" s="217"/>
      <c r="E52" s="217"/>
      <c r="F52" s="217"/>
      <c r="G52" s="59">
        <v>43</v>
      </c>
      <c r="H52" s="76">
        <v>0</v>
      </c>
      <c r="I52" s="76">
        <v>0</v>
      </c>
    </row>
    <row r="53" spans="1:9" ht="28.9" customHeight="1" x14ac:dyDescent="0.2">
      <c r="A53" s="217" t="s">
        <v>359</v>
      </c>
      <c r="B53" s="217"/>
      <c r="C53" s="217"/>
      <c r="D53" s="217"/>
      <c r="E53" s="217"/>
      <c r="F53" s="217"/>
      <c r="G53" s="59">
        <v>44</v>
      </c>
      <c r="H53" s="80">
        <f>H52+H51</f>
        <v>0</v>
      </c>
      <c r="I53" s="80">
        <f>I52+I51</f>
        <v>0</v>
      </c>
    </row>
  </sheetData>
  <sheetProtection algorithmName="SHA-512" hashValue="V+89bNXLpsWYoyzXKf94rHAxCjko4AXM5VVu6nopvcW+cWL5BONPnSWLoTg/tREZ6jnMWEY/3XvtWu7+tFfBmw==" saltValue="L04Y8lTHjxHhZ8ZdObEAEg=="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63"/>
  <sheetViews>
    <sheetView view="pageBreakPreview" zoomScale="80" zoomScaleNormal="100" zoomScaleSheetLayoutView="80" workbookViewId="0">
      <selection activeCell="W59" sqref="W59"/>
    </sheetView>
  </sheetViews>
  <sheetFormatPr defaultRowHeight="12.75" x14ac:dyDescent="0.2"/>
  <cols>
    <col min="1" max="4" width="9.140625" style="2"/>
    <col min="5" max="5" width="10.140625" style="2" bestFit="1" customWidth="1"/>
    <col min="6" max="6" width="9.140625" style="2"/>
    <col min="7" max="7" width="10.8554687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0" t="s">
        <v>360</v>
      </c>
      <c r="B1" s="221"/>
      <c r="C1" s="221"/>
      <c r="D1" s="221"/>
      <c r="E1" s="221"/>
      <c r="F1" s="221"/>
      <c r="G1" s="221"/>
      <c r="H1" s="221"/>
      <c r="I1" s="221"/>
      <c r="J1" s="221"/>
      <c r="K1" s="26"/>
    </row>
    <row r="2" spans="1:26" ht="15.75" x14ac:dyDescent="0.2">
      <c r="A2" s="3"/>
      <c r="B2" s="4"/>
      <c r="C2" s="222" t="s">
        <v>361</v>
      </c>
      <c r="D2" s="222"/>
      <c r="E2" s="5">
        <v>45658</v>
      </c>
      <c r="F2" s="6" t="s">
        <v>2</v>
      </c>
      <c r="G2" s="5">
        <v>46022</v>
      </c>
      <c r="H2" s="27"/>
      <c r="I2" s="27"/>
      <c r="J2" s="27"/>
      <c r="K2" s="26"/>
      <c r="Y2" s="28" t="s">
        <v>41</v>
      </c>
    </row>
    <row r="3" spans="1:26" ht="13.5" customHeight="1" x14ac:dyDescent="0.2">
      <c r="A3" s="225" t="s">
        <v>42</v>
      </c>
      <c r="B3" s="226"/>
      <c r="C3" s="226"/>
      <c r="D3" s="226"/>
      <c r="E3" s="226"/>
      <c r="F3" s="226"/>
      <c r="G3" s="225" t="s">
        <v>362</v>
      </c>
      <c r="H3" s="228" t="s">
        <v>363</v>
      </c>
      <c r="I3" s="228"/>
      <c r="J3" s="228"/>
      <c r="K3" s="228"/>
      <c r="L3" s="228"/>
      <c r="M3" s="228"/>
      <c r="N3" s="228"/>
      <c r="O3" s="228"/>
      <c r="P3" s="228"/>
      <c r="Q3" s="228"/>
      <c r="R3" s="228"/>
      <c r="S3" s="228"/>
      <c r="T3" s="228"/>
      <c r="U3" s="228"/>
      <c r="V3" s="228"/>
      <c r="W3" s="228"/>
      <c r="X3" s="228"/>
      <c r="Y3" s="228" t="s">
        <v>364</v>
      </c>
      <c r="Z3" s="228" t="s">
        <v>365</v>
      </c>
    </row>
    <row r="4" spans="1:26" ht="90" x14ac:dyDescent="0.2">
      <c r="A4" s="226"/>
      <c r="B4" s="226"/>
      <c r="C4" s="226"/>
      <c r="D4" s="226"/>
      <c r="E4" s="226"/>
      <c r="F4" s="226"/>
      <c r="G4" s="227"/>
      <c r="H4" s="81" t="s">
        <v>366</v>
      </c>
      <c r="I4" s="81" t="s">
        <v>367</v>
      </c>
      <c r="J4" s="81" t="s">
        <v>368</v>
      </c>
      <c r="K4" s="81" t="s">
        <v>369</v>
      </c>
      <c r="L4" s="81" t="s">
        <v>370</v>
      </c>
      <c r="M4" s="81" t="s">
        <v>371</v>
      </c>
      <c r="N4" s="81" t="s">
        <v>372</v>
      </c>
      <c r="O4" s="81" t="s">
        <v>373</v>
      </c>
      <c r="P4" s="82" t="s">
        <v>374</v>
      </c>
      <c r="Q4" s="81" t="s">
        <v>375</v>
      </c>
      <c r="R4" s="81" t="s">
        <v>376</v>
      </c>
      <c r="S4" s="82" t="s">
        <v>377</v>
      </c>
      <c r="T4" s="82" t="s">
        <v>378</v>
      </c>
      <c r="U4" s="82" t="s">
        <v>379</v>
      </c>
      <c r="V4" s="81" t="s">
        <v>380</v>
      </c>
      <c r="W4" s="81" t="s">
        <v>381</v>
      </c>
      <c r="X4" s="81" t="s">
        <v>382</v>
      </c>
      <c r="Y4" s="229"/>
      <c r="Z4" s="229"/>
    </row>
    <row r="5" spans="1:26" ht="22.5" x14ac:dyDescent="0.2">
      <c r="A5" s="230">
        <v>1</v>
      </c>
      <c r="B5" s="230"/>
      <c r="C5" s="230"/>
      <c r="D5" s="230"/>
      <c r="E5" s="230"/>
      <c r="F5" s="230"/>
      <c r="G5" s="83">
        <v>2</v>
      </c>
      <c r="H5" s="81" t="s">
        <v>260</v>
      </c>
      <c r="I5" s="84" t="s">
        <v>261</v>
      </c>
      <c r="J5" s="81" t="s">
        <v>383</v>
      </c>
      <c r="K5" s="84" t="s">
        <v>384</v>
      </c>
      <c r="L5" s="81" t="s">
        <v>385</v>
      </c>
      <c r="M5" s="84" t="s">
        <v>386</v>
      </c>
      <c r="N5" s="81" t="s">
        <v>387</v>
      </c>
      <c r="O5" s="84" t="s">
        <v>388</v>
      </c>
      <c r="P5" s="81" t="s">
        <v>389</v>
      </c>
      <c r="Q5" s="84" t="s">
        <v>390</v>
      </c>
      <c r="R5" s="81" t="s">
        <v>391</v>
      </c>
      <c r="S5" s="81" t="s">
        <v>392</v>
      </c>
      <c r="T5" s="81" t="s">
        <v>393</v>
      </c>
      <c r="U5" s="81">
        <v>16</v>
      </c>
      <c r="V5" s="81">
        <v>17</v>
      </c>
      <c r="W5" s="81">
        <v>18</v>
      </c>
      <c r="X5" s="81" t="s">
        <v>394</v>
      </c>
      <c r="Y5" s="81">
        <v>20</v>
      </c>
      <c r="Z5" s="84" t="s">
        <v>395</v>
      </c>
    </row>
    <row r="6" spans="1:26" x14ac:dyDescent="0.2">
      <c r="A6" s="231" t="s">
        <v>396</v>
      </c>
      <c r="B6" s="231"/>
      <c r="C6" s="231"/>
      <c r="D6" s="231"/>
      <c r="E6" s="231"/>
      <c r="F6" s="231"/>
      <c r="G6" s="231"/>
      <c r="H6" s="231"/>
      <c r="I6" s="231"/>
      <c r="J6" s="231"/>
      <c r="K6" s="231"/>
      <c r="L6" s="231"/>
      <c r="M6" s="231"/>
      <c r="N6" s="232"/>
      <c r="O6" s="232"/>
      <c r="P6" s="232"/>
      <c r="Q6" s="232"/>
      <c r="R6" s="232"/>
      <c r="S6" s="232"/>
      <c r="T6" s="232"/>
      <c r="U6" s="232"/>
      <c r="V6" s="232"/>
      <c r="W6" s="232"/>
      <c r="X6" s="232"/>
      <c r="Y6" s="232"/>
      <c r="Z6" s="233"/>
    </row>
    <row r="7" spans="1:26" x14ac:dyDescent="0.2">
      <c r="A7" s="234" t="s">
        <v>397</v>
      </c>
      <c r="B7" s="234"/>
      <c r="C7" s="234"/>
      <c r="D7" s="234"/>
      <c r="E7" s="234"/>
      <c r="F7" s="234"/>
      <c r="G7" s="85">
        <v>1</v>
      </c>
      <c r="H7" s="88">
        <v>27778480</v>
      </c>
      <c r="I7" s="88">
        <v>-282843.53999999998</v>
      </c>
      <c r="J7" s="88">
        <v>2461810.2999999998</v>
      </c>
      <c r="K7" s="88">
        <v>6478463.0899999999</v>
      </c>
      <c r="L7" s="88">
        <v>2081712.13</v>
      </c>
      <c r="M7" s="88">
        <v>0</v>
      </c>
      <c r="N7" s="88">
        <v>4209133.07</v>
      </c>
      <c r="O7" s="88">
        <v>0</v>
      </c>
      <c r="P7" s="88">
        <v>0</v>
      </c>
      <c r="Q7" s="88">
        <v>0</v>
      </c>
      <c r="R7" s="88">
        <v>0</v>
      </c>
      <c r="S7" s="88">
        <v>0</v>
      </c>
      <c r="T7" s="88">
        <v>0</v>
      </c>
      <c r="U7" s="88">
        <v>0</v>
      </c>
      <c r="V7" s="88">
        <v>51048227.710000001</v>
      </c>
      <c r="W7" s="88">
        <v>20080130.949999999</v>
      </c>
      <c r="X7" s="89">
        <f>H7+I7+J7+K7-L7+M7+N7+O7+P7+Q7+R7+V7+W7+S7+T7+U7</f>
        <v>109691689.45</v>
      </c>
      <c r="Y7" s="88">
        <v>0</v>
      </c>
      <c r="Z7" s="89">
        <f>X7+Y7</f>
        <v>109691689.45</v>
      </c>
    </row>
    <row r="8" spans="1:26" x14ac:dyDescent="0.2">
      <c r="A8" s="223" t="s">
        <v>398</v>
      </c>
      <c r="B8" s="223"/>
      <c r="C8" s="223"/>
      <c r="D8" s="223"/>
      <c r="E8" s="223"/>
      <c r="F8" s="223"/>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
      <c r="A9" s="223" t="s">
        <v>399</v>
      </c>
      <c r="B9" s="223"/>
      <c r="C9" s="223"/>
      <c r="D9" s="223"/>
      <c r="E9" s="223"/>
      <c r="F9" s="223"/>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
      <c r="A10" s="224" t="s">
        <v>400</v>
      </c>
      <c r="B10" s="224"/>
      <c r="C10" s="224"/>
      <c r="D10" s="224"/>
      <c r="E10" s="224"/>
      <c r="F10" s="224"/>
      <c r="G10" s="86">
        <v>4</v>
      </c>
      <c r="H10" s="90">
        <f>H7+H8+H9</f>
        <v>27778480</v>
      </c>
      <c r="I10" s="90">
        <f t="shared" ref="I10:V10" si="2">I7+I8+I9</f>
        <v>-282843.53999999998</v>
      </c>
      <c r="J10" s="90">
        <f t="shared" si="2"/>
        <v>2461810.2999999998</v>
      </c>
      <c r="K10" s="90">
        <f t="shared" si="2"/>
        <v>6478463.0899999999</v>
      </c>
      <c r="L10" s="90">
        <f t="shared" si="2"/>
        <v>2081712.13</v>
      </c>
      <c r="M10" s="90">
        <f t="shared" si="2"/>
        <v>0</v>
      </c>
      <c r="N10" s="90">
        <f t="shared" si="2"/>
        <v>4209133.07</v>
      </c>
      <c r="O10" s="90">
        <f t="shared" si="2"/>
        <v>0</v>
      </c>
      <c r="P10" s="90">
        <f t="shared" si="2"/>
        <v>0</v>
      </c>
      <c r="Q10" s="90">
        <f t="shared" si="2"/>
        <v>0</v>
      </c>
      <c r="R10" s="90">
        <f t="shared" si="2"/>
        <v>0</v>
      </c>
      <c r="S10" s="90">
        <f t="shared" si="2"/>
        <v>0</v>
      </c>
      <c r="T10" s="90">
        <f t="shared" si="2"/>
        <v>0</v>
      </c>
      <c r="U10" s="90">
        <f>U7+U8+U9</f>
        <v>0</v>
      </c>
      <c r="V10" s="90">
        <f t="shared" si="2"/>
        <v>51048227.710000001</v>
      </c>
      <c r="W10" s="90">
        <f>W7+W8+W9</f>
        <v>20080130.949999999</v>
      </c>
      <c r="X10" s="90">
        <f>X7+X8+X9</f>
        <v>109691689.45</v>
      </c>
      <c r="Y10" s="90">
        <f t="shared" ref="Y10:Z10" si="3">Y7+Y8+Y9</f>
        <v>0</v>
      </c>
      <c r="Z10" s="90">
        <f t="shared" si="3"/>
        <v>109691689.45</v>
      </c>
    </row>
    <row r="11" spans="1:26" x14ac:dyDescent="0.2">
      <c r="A11" s="223" t="s">
        <v>401</v>
      </c>
      <c r="B11" s="223"/>
      <c r="C11" s="223"/>
      <c r="D11" s="223"/>
      <c r="E11" s="223"/>
      <c r="F11" s="223"/>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20310710.899999999</v>
      </c>
      <c r="X11" s="89">
        <f>H11+I11+J11+K11-L11+M11+N11+O11+P11+Q11+R11+V11+W11+S11+T11+U11</f>
        <v>20310710.899999999</v>
      </c>
      <c r="Y11" s="88">
        <v>0</v>
      </c>
      <c r="Z11" s="89">
        <f t="shared" ref="Z11:Z29" si="4">X11+Y11</f>
        <v>20310710.899999999</v>
      </c>
    </row>
    <row r="12" spans="1:26" x14ac:dyDescent="0.2">
      <c r="A12" s="223" t="s">
        <v>402</v>
      </c>
      <c r="B12" s="223"/>
      <c r="C12" s="223"/>
      <c r="D12" s="223"/>
      <c r="E12" s="223"/>
      <c r="F12" s="223"/>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
      <c r="A13" s="223" t="s">
        <v>403</v>
      </c>
      <c r="B13" s="223"/>
      <c r="C13" s="223"/>
      <c r="D13" s="223"/>
      <c r="E13" s="223"/>
      <c r="F13" s="223"/>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
      <c r="A14" s="223" t="s">
        <v>404</v>
      </c>
      <c r="B14" s="223"/>
      <c r="C14" s="223"/>
      <c r="D14" s="223"/>
      <c r="E14" s="223"/>
      <c r="F14" s="223"/>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
      <c r="A15" s="223" t="s">
        <v>405</v>
      </c>
      <c r="B15" s="223"/>
      <c r="C15" s="223"/>
      <c r="D15" s="223"/>
      <c r="E15" s="223"/>
      <c r="F15" s="223"/>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
      <c r="A16" s="223" t="s">
        <v>406</v>
      </c>
      <c r="B16" s="223"/>
      <c r="C16" s="223"/>
      <c r="D16" s="223"/>
      <c r="E16" s="223"/>
      <c r="F16" s="223"/>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
      <c r="A17" s="223" t="s">
        <v>407</v>
      </c>
      <c r="B17" s="223"/>
      <c r="C17" s="223"/>
      <c r="D17" s="223"/>
      <c r="E17" s="223"/>
      <c r="F17" s="223"/>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
      <c r="A18" s="223" t="s">
        <v>408</v>
      </c>
      <c r="B18" s="223"/>
      <c r="C18" s="223"/>
      <c r="D18" s="223"/>
      <c r="E18" s="223"/>
      <c r="F18" s="223"/>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
      <c r="A19" s="223" t="s">
        <v>409</v>
      </c>
      <c r="B19" s="223"/>
      <c r="C19" s="223"/>
      <c r="D19" s="223"/>
      <c r="E19" s="223"/>
      <c r="F19" s="223"/>
      <c r="G19" s="85">
        <v>13</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9">
        <f t="shared" si="5"/>
        <v>0</v>
      </c>
      <c r="Y19" s="88">
        <v>0</v>
      </c>
      <c r="Z19" s="89">
        <f t="shared" si="4"/>
        <v>0</v>
      </c>
    </row>
    <row r="20" spans="1:26" x14ac:dyDescent="0.2">
      <c r="A20" s="223" t="s">
        <v>410</v>
      </c>
      <c r="B20" s="223"/>
      <c r="C20" s="223"/>
      <c r="D20" s="223"/>
      <c r="E20" s="223"/>
      <c r="F20" s="223"/>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
      <c r="A21" s="223" t="s">
        <v>411</v>
      </c>
      <c r="B21" s="223"/>
      <c r="C21" s="223"/>
      <c r="D21" s="223"/>
      <c r="E21" s="223"/>
      <c r="F21" s="223"/>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
      <c r="A22" s="223" t="s">
        <v>412</v>
      </c>
      <c r="B22" s="223"/>
      <c r="C22" s="223"/>
      <c r="D22" s="223"/>
      <c r="E22" s="223"/>
      <c r="F22" s="223"/>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
      <c r="A23" s="223" t="s">
        <v>413</v>
      </c>
      <c r="B23" s="223"/>
      <c r="C23" s="223"/>
      <c r="D23" s="223"/>
      <c r="E23" s="223"/>
      <c r="F23" s="223"/>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
      <c r="A24" s="223" t="s">
        <v>414</v>
      </c>
      <c r="B24" s="223"/>
      <c r="C24" s="223"/>
      <c r="D24" s="223"/>
      <c r="E24" s="223"/>
      <c r="F24" s="223"/>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
      <c r="A25" s="223" t="s">
        <v>415</v>
      </c>
      <c r="B25" s="223"/>
      <c r="C25" s="223"/>
      <c r="D25" s="223"/>
      <c r="E25" s="223"/>
      <c r="F25" s="223"/>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
      <c r="A26" s="223" t="s">
        <v>416</v>
      </c>
      <c r="B26" s="223"/>
      <c r="C26" s="223"/>
      <c r="D26" s="223"/>
      <c r="E26" s="223"/>
      <c r="F26" s="223"/>
      <c r="G26" s="85">
        <v>20</v>
      </c>
      <c r="H26" s="88">
        <v>0</v>
      </c>
      <c r="I26" s="88">
        <v>0</v>
      </c>
      <c r="J26" s="88">
        <v>0</v>
      </c>
      <c r="K26" s="88">
        <v>0</v>
      </c>
      <c r="L26" s="88">
        <v>0</v>
      </c>
      <c r="M26" s="88">
        <v>0</v>
      </c>
      <c r="N26" s="88">
        <v>0</v>
      </c>
      <c r="O26" s="88">
        <v>0</v>
      </c>
      <c r="P26" s="88">
        <v>0</v>
      </c>
      <c r="Q26" s="88">
        <v>0</v>
      </c>
      <c r="R26" s="88">
        <v>0</v>
      </c>
      <c r="S26" s="88">
        <v>0</v>
      </c>
      <c r="T26" s="88">
        <v>0</v>
      </c>
      <c r="U26" s="88">
        <v>0</v>
      </c>
      <c r="V26" s="88">
        <v>-5790800</v>
      </c>
      <c r="W26" s="88">
        <v>0</v>
      </c>
      <c r="X26" s="89">
        <f t="shared" si="5"/>
        <v>-5790800</v>
      </c>
      <c r="Y26" s="88">
        <v>0</v>
      </c>
      <c r="Z26" s="89">
        <f t="shared" si="4"/>
        <v>-5790800</v>
      </c>
    </row>
    <row r="27" spans="1:26" x14ac:dyDescent="0.2">
      <c r="A27" s="223" t="s">
        <v>417</v>
      </c>
      <c r="B27" s="223"/>
      <c r="C27" s="223"/>
      <c r="D27" s="223"/>
      <c r="E27" s="223"/>
      <c r="F27" s="223"/>
      <c r="G27" s="85">
        <v>21</v>
      </c>
      <c r="H27" s="88">
        <v>0</v>
      </c>
      <c r="I27" s="88">
        <v>0</v>
      </c>
      <c r="J27" s="88">
        <v>0</v>
      </c>
      <c r="K27" s="88">
        <v>0</v>
      </c>
      <c r="L27" s="88">
        <v>0</v>
      </c>
      <c r="M27" s="88">
        <v>0</v>
      </c>
      <c r="N27" s="88">
        <v>0</v>
      </c>
      <c r="O27" s="88">
        <v>0</v>
      </c>
      <c r="P27" s="88">
        <v>0</v>
      </c>
      <c r="Q27" s="88">
        <v>0</v>
      </c>
      <c r="R27" s="88">
        <v>0</v>
      </c>
      <c r="S27" s="88">
        <v>0</v>
      </c>
      <c r="T27" s="88">
        <v>0</v>
      </c>
      <c r="U27" s="88">
        <v>0</v>
      </c>
      <c r="V27" s="88">
        <v>478477.75</v>
      </c>
      <c r="W27" s="88">
        <v>0</v>
      </c>
      <c r="X27" s="89">
        <f t="shared" si="5"/>
        <v>478477.75</v>
      </c>
      <c r="Y27" s="88">
        <v>0</v>
      </c>
      <c r="Z27" s="89">
        <f t="shared" si="4"/>
        <v>478477.75</v>
      </c>
    </row>
    <row r="28" spans="1:26" x14ac:dyDescent="0.2">
      <c r="A28" s="223" t="s">
        <v>418</v>
      </c>
      <c r="B28" s="223"/>
      <c r="C28" s="223"/>
      <c r="D28" s="223"/>
      <c r="E28" s="223"/>
      <c r="F28" s="223"/>
      <c r="G28" s="85">
        <v>22</v>
      </c>
      <c r="H28" s="88">
        <v>0</v>
      </c>
      <c r="I28" s="88">
        <v>0</v>
      </c>
      <c r="J28" s="88">
        <v>0</v>
      </c>
      <c r="K28" s="88">
        <v>0</v>
      </c>
      <c r="L28" s="88">
        <v>0</v>
      </c>
      <c r="M28" s="88">
        <v>0</v>
      </c>
      <c r="N28" s="88">
        <v>0</v>
      </c>
      <c r="O28" s="88">
        <v>0</v>
      </c>
      <c r="P28" s="88">
        <v>0</v>
      </c>
      <c r="Q28" s="88">
        <v>0</v>
      </c>
      <c r="R28" s="88">
        <v>0</v>
      </c>
      <c r="S28" s="88">
        <v>0</v>
      </c>
      <c r="T28" s="88">
        <v>0</v>
      </c>
      <c r="U28" s="88">
        <v>0</v>
      </c>
      <c r="V28" s="88">
        <v>20080130.949999999</v>
      </c>
      <c r="W28" s="88">
        <v>-20080130.949999999</v>
      </c>
      <c r="X28" s="89">
        <f t="shared" si="5"/>
        <v>0</v>
      </c>
      <c r="Y28" s="88">
        <v>0</v>
      </c>
      <c r="Z28" s="89">
        <f t="shared" si="4"/>
        <v>0</v>
      </c>
    </row>
    <row r="29" spans="1:26" x14ac:dyDescent="0.2">
      <c r="A29" s="223" t="s">
        <v>419</v>
      </c>
      <c r="B29" s="223"/>
      <c r="C29" s="223"/>
      <c r="D29" s="223"/>
      <c r="E29" s="223"/>
      <c r="F29" s="223"/>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
      <c r="A30" s="224" t="s">
        <v>420</v>
      </c>
      <c r="B30" s="224"/>
      <c r="C30" s="224"/>
      <c r="D30" s="224"/>
      <c r="E30" s="224"/>
      <c r="F30" s="224"/>
      <c r="G30" s="86">
        <v>24</v>
      </c>
      <c r="H30" s="90">
        <f>SUM(H10:H29)</f>
        <v>27778480</v>
      </c>
      <c r="I30" s="90">
        <f t="shared" ref="I30:Z30" si="7">SUM(I10:I29)</f>
        <v>-282843.53999999998</v>
      </c>
      <c r="J30" s="90">
        <f t="shared" si="7"/>
        <v>2461810.2999999998</v>
      </c>
      <c r="K30" s="90">
        <f t="shared" si="7"/>
        <v>6478463.0899999999</v>
      </c>
      <c r="L30" s="90">
        <f t="shared" si="7"/>
        <v>2081712.13</v>
      </c>
      <c r="M30" s="90">
        <f t="shared" si="7"/>
        <v>0</v>
      </c>
      <c r="N30" s="90">
        <f t="shared" si="7"/>
        <v>4209133.07</v>
      </c>
      <c r="O30" s="90">
        <f t="shared" si="7"/>
        <v>0</v>
      </c>
      <c r="P30" s="90">
        <f t="shared" si="7"/>
        <v>0</v>
      </c>
      <c r="Q30" s="90">
        <f t="shared" si="7"/>
        <v>0</v>
      </c>
      <c r="R30" s="90">
        <f t="shared" si="7"/>
        <v>0</v>
      </c>
      <c r="S30" s="90">
        <f t="shared" si="7"/>
        <v>0</v>
      </c>
      <c r="T30" s="90">
        <f t="shared" si="7"/>
        <v>0</v>
      </c>
      <c r="U30" s="90">
        <f t="shared" si="7"/>
        <v>0</v>
      </c>
      <c r="V30" s="90">
        <f t="shared" si="7"/>
        <v>65816036.409999996</v>
      </c>
      <c r="W30" s="90">
        <f t="shared" si="7"/>
        <v>20310710.899999995</v>
      </c>
      <c r="X30" s="90">
        <f>SUM(X10:X29)</f>
        <v>124690078.09999999</v>
      </c>
      <c r="Y30" s="90">
        <f t="shared" si="7"/>
        <v>0</v>
      </c>
      <c r="Z30" s="90">
        <f t="shared" si="7"/>
        <v>124690078.09999999</v>
      </c>
    </row>
    <row r="31" spans="1:26" x14ac:dyDescent="0.2">
      <c r="A31" s="231" t="s">
        <v>421</v>
      </c>
      <c r="B31" s="233"/>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row>
    <row r="32" spans="1:26" ht="36.75" customHeight="1" x14ac:dyDescent="0.2">
      <c r="A32" s="235" t="s">
        <v>422</v>
      </c>
      <c r="B32" s="235"/>
      <c r="C32" s="235"/>
      <c r="D32" s="235"/>
      <c r="E32" s="235"/>
      <c r="F32" s="235"/>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0</v>
      </c>
      <c r="P32" s="90">
        <f t="shared" si="8"/>
        <v>0</v>
      </c>
      <c r="Q32" s="90">
        <f t="shared" si="8"/>
        <v>0</v>
      </c>
      <c r="R32" s="90">
        <f t="shared" si="8"/>
        <v>0</v>
      </c>
      <c r="S32" s="90">
        <f t="shared" si="8"/>
        <v>0</v>
      </c>
      <c r="T32" s="90">
        <f t="shared" si="8"/>
        <v>0</v>
      </c>
      <c r="U32" s="90">
        <f t="shared" ref="U32" si="9">SUM(U12:U20)</f>
        <v>0</v>
      </c>
      <c r="V32" s="90">
        <f t="shared" si="8"/>
        <v>0</v>
      </c>
      <c r="W32" s="90">
        <f t="shared" si="8"/>
        <v>0</v>
      </c>
      <c r="X32" s="90">
        <f>SUM(X12:X20)</f>
        <v>0</v>
      </c>
      <c r="Y32" s="90">
        <f t="shared" si="8"/>
        <v>0</v>
      </c>
      <c r="Z32" s="90">
        <f t="shared" si="8"/>
        <v>0</v>
      </c>
    </row>
    <row r="33" spans="1:26" ht="31.5" customHeight="1" x14ac:dyDescent="0.2">
      <c r="A33" s="235" t="s">
        <v>423</v>
      </c>
      <c r="B33" s="235"/>
      <c r="C33" s="235"/>
      <c r="D33" s="235"/>
      <c r="E33" s="235"/>
      <c r="F33" s="235"/>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0</v>
      </c>
      <c r="P33" s="90">
        <f t="shared" si="10"/>
        <v>0</v>
      </c>
      <c r="Q33" s="90">
        <f t="shared" si="10"/>
        <v>0</v>
      </c>
      <c r="R33" s="90">
        <f t="shared" si="10"/>
        <v>0</v>
      </c>
      <c r="S33" s="90">
        <f t="shared" si="10"/>
        <v>0</v>
      </c>
      <c r="T33" s="90">
        <f t="shared" si="10"/>
        <v>0</v>
      </c>
      <c r="U33" s="90">
        <f t="shared" ref="U33" si="11">U11+U32</f>
        <v>0</v>
      </c>
      <c r="V33" s="90">
        <f t="shared" si="10"/>
        <v>0</v>
      </c>
      <c r="W33" s="90">
        <f t="shared" si="10"/>
        <v>20310710.899999999</v>
      </c>
      <c r="X33" s="90">
        <f>X11+X32</f>
        <v>20310710.899999999</v>
      </c>
      <c r="Y33" s="90">
        <f t="shared" si="10"/>
        <v>0</v>
      </c>
      <c r="Z33" s="90">
        <f t="shared" si="10"/>
        <v>20310710.899999999</v>
      </c>
    </row>
    <row r="34" spans="1:26" ht="30.75" customHeight="1" x14ac:dyDescent="0.2">
      <c r="A34" s="235" t="s">
        <v>424</v>
      </c>
      <c r="B34" s="235"/>
      <c r="C34" s="235"/>
      <c r="D34" s="235"/>
      <c r="E34" s="235"/>
      <c r="F34" s="235"/>
      <c r="G34" s="86">
        <v>27</v>
      </c>
      <c r="H34" s="90">
        <f>SUM(H21:H29)</f>
        <v>0</v>
      </c>
      <c r="I34" s="90">
        <f t="shared" ref="I34:Z34" si="12">SUM(I21:I29)</f>
        <v>0</v>
      </c>
      <c r="J34" s="90">
        <f t="shared" si="12"/>
        <v>0</v>
      </c>
      <c r="K34" s="90">
        <f t="shared" si="12"/>
        <v>0</v>
      </c>
      <c r="L34" s="90">
        <f t="shared" si="12"/>
        <v>0</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14767808.699999999</v>
      </c>
      <c r="W34" s="90">
        <f t="shared" si="12"/>
        <v>-20080130.949999999</v>
      </c>
      <c r="X34" s="90">
        <f>SUM(X21:X29)</f>
        <v>-5312322.25</v>
      </c>
      <c r="Y34" s="90">
        <f t="shared" si="12"/>
        <v>0</v>
      </c>
      <c r="Z34" s="90">
        <f t="shared" si="12"/>
        <v>-5312322.25</v>
      </c>
    </row>
    <row r="35" spans="1:26" x14ac:dyDescent="0.2">
      <c r="A35" s="231" t="s">
        <v>163</v>
      </c>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row>
    <row r="36" spans="1:26" x14ac:dyDescent="0.2">
      <c r="A36" s="234" t="s">
        <v>425</v>
      </c>
      <c r="B36" s="234"/>
      <c r="C36" s="234"/>
      <c r="D36" s="234"/>
      <c r="E36" s="234"/>
      <c r="F36" s="234"/>
      <c r="G36" s="85">
        <v>28</v>
      </c>
      <c r="H36" s="88">
        <v>27778480</v>
      </c>
      <c r="I36" s="88">
        <v>-282843.53999999998</v>
      </c>
      <c r="J36" s="88">
        <v>2461810.2999999998</v>
      </c>
      <c r="K36" s="88">
        <v>6478463.0899999999</v>
      </c>
      <c r="L36" s="88">
        <v>2081712.13</v>
      </c>
      <c r="M36" s="88">
        <v>0</v>
      </c>
      <c r="N36" s="88">
        <v>4209133.07</v>
      </c>
      <c r="O36" s="88">
        <v>0</v>
      </c>
      <c r="P36" s="88">
        <v>0</v>
      </c>
      <c r="Q36" s="88">
        <v>0</v>
      </c>
      <c r="R36" s="88">
        <v>0</v>
      </c>
      <c r="S36" s="88">
        <v>0</v>
      </c>
      <c r="T36" s="88">
        <v>0</v>
      </c>
      <c r="U36" s="88">
        <v>0</v>
      </c>
      <c r="V36" s="88">
        <v>65816036.409999996</v>
      </c>
      <c r="W36" s="88">
        <v>20310710.899999999</v>
      </c>
      <c r="X36" s="89">
        <f>H36+I36+J36+K36-L36+M36+N36+O36+P36+Q36+R36+V36+W36+S36+T36+U36</f>
        <v>124690078.09999999</v>
      </c>
      <c r="Y36" s="88">
        <v>0</v>
      </c>
      <c r="Z36" s="89">
        <f t="shared" ref="Z36:Z38" si="14">X36+Y36</f>
        <v>124690078.09999999</v>
      </c>
    </row>
    <row r="37" spans="1:26" x14ac:dyDescent="0.2">
      <c r="A37" s="223" t="s">
        <v>398</v>
      </c>
      <c r="B37" s="223"/>
      <c r="C37" s="223"/>
      <c r="D37" s="223"/>
      <c r="E37" s="223"/>
      <c r="F37" s="223"/>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
      <c r="A38" s="223" t="s">
        <v>399</v>
      </c>
      <c r="B38" s="223"/>
      <c r="C38" s="223"/>
      <c r="D38" s="223"/>
      <c r="E38" s="223"/>
      <c r="F38" s="223"/>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
      <c r="A39" s="224" t="s">
        <v>426</v>
      </c>
      <c r="B39" s="224"/>
      <c r="C39" s="224"/>
      <c r="D39" s="224"/>
      <c r="E39" s="224"/>
      <c r="F39" s="224"/>
      <c r="G39" s="86">
        <v>31</v>
      </c>
      <c r="H39" s="90">
        <f>H36+H37+H38</f>
        <v>27778480</v>
      </c>
      <c r="I39" s="90">
        <f t="shared" ref="I39:V39" si="16">I36+I37+I38</f>
        <v>-282843.53999999998</v>
      </c>
      <c r="J39" s="90">
        <f t="shared" si="16"/>
        <v>2461810.2999999998</v>
      </c>
      <c r="K39" s="90">
        <f t="shared" si="16"/>
        <v>6478463.0899999999</v>
      </c>
      <c r="L39" s="90">
        <f t="shared" si="16"/>
        <v>2081712.13</v>
      </c>
      <c r="M39" s="90">
        <f t="shared" si="16"/>
        <v>0</v>
      </c>
      <c r="N39" s="90">
        <f t="shared" si="16"/>
        <v>4209133.07</v>
      </c>
      <c r="O39" s="90">
        <f t="shared" si="16"/>
        <v>0</v>
      </c>
      <c r="P39" s="90">
        <f t="shared" si="16"/>
        <v>0</v>
      </c>
      <c r="Q39" s="90">
        <f t="shared" si="16"/>
        <v>0</v>
      </c>
      <c r="R39" s="90">
        <f t="shared" si="16"/>
        <v>0</v>
      </c>
      <c r="S39" s="90">
        <f t="shared" si="16"/>
        <v>0</v>
      </c>
      <c r="T39" s="90">
        <f t="shared" si="16"/>
        <v>0</v>
      </c>
      <c r="U39" s="90">
        <f t="shared" si="16"/>
        <v>0</v>
      </c>
      <c r="V39" s="90">
        <f t="shared" si="16"/>
        <v>65816036.409999996</v>
      </c>
      <c r="W39" s="90">
        <f>W36+W37+W38</f>
        <v>20310710.899999999</v>
      </c>
      <c r="X39" s="90">
        <f>X36+X37+X38</f>
        <v>124690078.09999999</v>
      </c>
      <c r="Y39" s="90">
        <f>Y36+Y37+Y38</f>
        <v>0</v>
      </c>
      <c r="Z39" s="90">
        <f>Z36+Z37+Z38</f>
        <v>124690078.09999999</v>
      </c>
    </row>
    <row r="40" spans="1:26" x14ac:dyDescent="0.2">
      <c r="A40" s="223" t="s">
        <v>401</v>
      </c>
      <c r="B40" s="223"/>
      <c r="C40" s="223"/>
      <c r="D40" s="223"/>
      <c r="E40" s="223"/>
      <c r="F40" s="223"/>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27784722.170000002</v>
      </c>
      <c r="X40" s="89">
        <f>H40+I40+J40+K40-L40+M40+N40+O40+P40+Q40+R40+V40+W40+S40+T40+U40</f>
        <v>27784722.170000002</v>
      </c>
      <c r="Y40" s="88">
        <v>0</v>
      </c>
      <c r="Z40" s="89">
        <f t="shared" ref="Z40:Z58" si="17">X40+Y40</f>
        <v>27784722.170000002</v>
      </c>
    </row>
    <row r="41" spans="1:26" x14ac:dyDescent="0.2">
      <c r="A41" s="223" t="s">
        <v>402</v>
      </c>
      <c r="B41" s="223"/>
      <c r="C41" s="223"/>
      <c r="D41" s="223"/>
      <c r="E41" s="223"/>
      <c r="F41" s="223"/>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8">H41+I41+J41+K41-L41+M41+N41+O41+P41+Q41+R41+V41+W41+S41+T41+U41</f>
        <v>0</v>
      </c>
      <c r="Y41" s="88">
        <v>0</v>
      </c>
      <c r="Z41" s="89">
        <f t="shared" si="17"/>
        <v>0</v>
      </c>
    </row>
    <row r="42" spans="1:26" ht="27" customHeight="1" x14ac:dyDescent="0.2">
      <c r="A42" s="223" t="s">
        <v>403</v>
      </c>
      <c r="B42" s="223"/>
      <c r="C42" s="223"/>
      <c r="D42" s="223"/>
      <c r="E42" s="223"/>
      <c r="F42" s="223"/>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8"/>
        <v>0</v>
      </c>
      <c r="Y42" s="88">
        <v>0</v>
      </c>
      <c r="Z42" s="89">
        <f t="shared" si="17"/>
        <v>0</v>
      </c>
    </row>
    <row r="43" spans="1:26" ht="37.5" customHeight="1" x14ac:dyDescent="0.2">
      <c r="A43" s="223" t="s">
        <v>404</v>
      </c>
      <c r="B43" s="223"/>
      <c r="C43" s="223"/>
      <c r="D43" s="223"/>
      <c r="E43" s="223"/>
      <c r="F43" s="223"/>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8"/>
        <v>0</v>
      </c>
      <c r="Y43" s="88">
        <v>0</v>
      </c>
      <c r="Z43" s="89">
        <f t="shared" si="17"/>
        <v>0</v>
      </c>
    </row>
    <row r="44" spans="1:26" ht="21" customHeight="1" x14ac:dyDescent="0.2">
      <c r="A44" s="223" t="s">
        <v>405</v>
      </c>
      <c r="B44" s="223"/>
      <c r="C44" s="223"/>
      <c r="D44" s="223"/>
      <c r="E44" s="223"/>
      <c r="F44" s="223"/>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
      <c r="A45" s="223" t="s">
        <v>406</v>
      </c>
      <c r="B45" s="223"/>
      <c r="C45" s="223"/>
      <c r="D45" s="223"/>
      <c r="E45" s="223"/>
      <c r="F45" s="223"/>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
      <c r="A46" s="223" t="s">
        <v>407</v>
      </c>
      <c r="B46" s="223"/>
      <c r="C46" s="223"/>
      <c r="D46" s="223"/>
      <c r="E46" s="223"/>
      <c r="F46" s="223"/>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
      <c r="A47" s="223" t="s">
        <v>408</v>
      </c>
      <c r="B47" s="223"/>
      <c r="C47" s="223"/>
      <c r="D47" s="223"/>
      <c r="E47" s="223"/>
      <c r="F47" s="223"/>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
      <c r="A48" s="223" t="s">
        <v>409</v>
      </c>
      <c r="B48" s="223"/>
      <c r="C48" s="223"/>
      <c r="D48" s="223"/>
      <c r="E48" s="223"/>
      <c r="F48" s="223"/>
      <c r="G48" s="85">
        <v>40</v>
      </c>
      <c r="H48" s="88">
        <v>0</v>
      </c>
      <c r="I48" s="88">
        <v>0</v>
      </c>
      <c r="J48" s="88">
        <v>0</v>
      </c>
      <c r="K48" s="88">
        <v>0</v>
      </c>
      <c r="L48" s="88">
        <v>0</v>
      </c>
      <c r="M48" s="88">
        <v>0</v>
      </c>
      <c r="N48" s="88">
        <v>0</v>
      </c>
      <c r="O48" s="88">
        <v>0</v>
      </c>
      <c r="P48" s="88">
        <v>0</v>
      </c>
      <c r="Q48" s="88">
        <v>0</v>
      </c>
      <c r="R48" s="88">
        <v>0</v>
      </c>
      <c r="S48" s="88">
        <v>0</v>
      </c>
      <c r="T48" s="88">
        <v>0</v>
      </c>
      <c r="U48" s="88">
        <v>0</v>
      </c>
      <c r="V48" s="88">
        <v>0</v>
      </c>
      <c r="W48" s="88">
        <v>0</v>
      </c>
      <c r="X48" s="89">
        <f t="shared" si="18"/>
        <v>0</v>
      </c>
      <c r="Y48" s="88">
        <v>0</v>
      </c>
      <c r="Z48" s="89">
        <f t="shared" si="17"/>
        <v>0</v>
      </c>
    </row>
    <row r="49" spans="1:26" x14ac:dyDescent="0.2">
      <c r="A49" s="223" t="s">
        <v>410</v>
      </c>
      <c r="B49" s="223"/>
      <c r="C49" s="223"/>
      <c r="D49" s="223"/>
      <c r="E49" s="223"/>
      <c r="F49" s="223"/>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
      <c r="A50" s="223" t="s">
        <v>411</v>
      </c>
      <c r="B50" s="223"/>
      <c r="C50" s="223"/>
      <c r="D50" s="223"/>
      <c r="E50" s="223"/>
      <c r="F50" s="223"/>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
      <c r="A51" s="223" t="s">
        <v>412</v>
      </c>
      <c r="B51" s="223"/>
      <c r="C51" s="223"/>
      <c r="D51" s="223"/>
      <c r="E51" s="223"/>
      <c r="F51" s="223"/>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
      <c r="A52" s="223" t="s">
        <v>413</v>
      </c>
      <c r="B52" s="223"/>
      <c r="C52" s="223"/>
      <c r="D52" s="223"/>
      <c r="E52" s="223"/>
      <c r="F52" s="223"/>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
      <c r="A53" s="223" t="s">
        <v>414</v>
      </c>
      <c r="B53" s="223"/>
      <c r="C53" s="223"/>
      <c r="D53" s="223"/>
      <c r="E53" s="223"/>
      <c r="F53" s="223"/>
      <c r="G53" s="85">
        <v>45</v>
      </c>
      <c r="H53" s="88">
        <v>0</v>
      </c>
      <c r="I53" s="88">
        <v>0</v>
      </c>
      <c r="J53" s="88">
        <v>0</v>
      </c>
      <c r="K53" s="88">
        <v>0</v>
      </c>
      <c r="L53" s="88">
        <v>0</v>
      </c>
      <c r="M53" s="88">
        <v>0</v>
      </c>
      <c r="N53" s="88">
        <v>0</v>
      </c>
      <c r="O53" s="88">
        <v>0</v>
      </c>
      <c r="P53" s="88">
        <v>0</v>
      </c>
      <c r="Q53" s="88">
        <v>0</v>
      </c>
      <c r="R53" s="88">
        <v>0</v>
      </c>
      <c r="S53" s="88">
        <v>0</v>
      </c>
      <c r="T53" s="88">
        <v>0</v>
      </c>
      <c r="U53" s="88">
        <v>0</v>
      </c>
      <c r="V53" s="88">
        <v>0</v>
      </c>
      <c r="W53" s="88">
        <v>0</v>
      </c>
      <c r="X53" s="89">
        <f t="shared" si="18"/>
        <v>0</v>
      </c>
      <c r="Y53" s="88">
        <v>0</v>
      </c>
      <c r="Z53" s="89">
        <f t="shared" si="17"/>
        <v>0</v>
      </c>
    </row>
    <row r="54" spans="1:26" x14ac:dyDescent="0.2">
      <c r="A54" s="223" t="s">
        <v>415</v>
      </c>
      <c r="B54" s="223"/>
      <c r="C54" s="223"/>
      <c r="D54" s="223"/>
      <c r="E54" s="223"/>
      <c r="F54" s="223"/>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
      <c r="A55" s="223" t="s">
        <v>427</v>
      </c>
      <c r="B55" s="223"/>
      <c r="C55" s="223"/>
      <c r="D55" s="223"/>
      <c r="E55" s="223"/>
      <c r="F55" s="223"/>
      <c r="G55" s="85">
        <v>47</v>
      </c>
      <c r="H55" s="88">
        <v>0</v>
      </c>
      <c r="I55" s="88">
        <v>0</v>
      </c>
      <c r="J55" s="88">
        <v>0</v>
      </c>
      <c r="K55" s="88">
        <v>0</v>
      </c>
      <c r="L55" s="88">
        <v>0</v>
      </c>
      <c r="M55" s="88">
        <v>0</v>
      </c>
      <c r="N55" s="88">
        <v>0</v>
      </c>
      <c r="O55" s="88">
        <v>0</v>
      </c>
      <c r="P55" s="88">
        <v>0</v>
      </c>
      <c r="Q55" s="88">
        <v>0</v>
      </c>
      <c r="R55" s="88">
        <v>0</v>
      </c>
      <c r="S55" s="88">
        <v>0</v>
      </c>
      <c r="T55" s="88">
        <v>0</v>
      </c>
      <c r="U55" s="88">
        <v>0</v>
      </c>
      <c r="V55" s="88">
        <v>0</v>
      </c>
      <c r="W55" s="88">
        <v>0</v>
      </c>
      <c r="X55" s="89">
        <f t="shared" si="18"/>
        <v>0</v>
      </c>
      <c r="Y55" s="88">
        <v>0</v>
      </c>
      <c r="Z55" s="89">
        <f t="shared" si="17"/>
        <v>0</v>
      </c>
    </row>
    <row r="56" spans="1:26" x14ac:dyDescent="0.2">
      <c r="A56" s="223" t="s">
        <v>417</v>
      </c>
      <c r="B56" s="223"/>
      <c r="C56" s="223"/>
      <c r="D56" s="223"/>
      <c r="E56" s="223"/>
      <c r="F56" s="223"/>
      <c r="G56" s="85">
        <v>48</v>
      </c>
      <c r="H56" s="88">
        <v>0</v>
      </c>
      <c r="I56" s="88">
        <v>0</v>
      </c>
      <c r="J56" s="88">
        <v>0</v>
      </c>
      <c r="K56" s="88">
        <v>0</v>
      </c>
      <c r="L56" s="88">
        <v>0</v>
      </c>
      <c r="M56" s="88">
        <v>0</v>
      </c>
      <c r="N56" s="88">
        <v>0</v>
      </c>
      <c r="O56" s="88">
        <v>0</v>
      </c>
      <c r="P56" s="88">
        <v>0</v>
      </c>
      <c r="Q56" s="88">
        <v>0</v>
      </c>
      <c r="R56" s="88">
        <v>0</v>
      </c>
      <c r="S56" s="88">
        <v>0</v>
      </c>
      <c r="T56" s="88">
        <v>0</v>
      </c>
      <c r="U56" s="88">
        <v>0</v>
      </c>
      <c r="V56" s="88">
        <v>200673.72</v>
      </c>
      <c r="W56" s="88">
        <v>0</v>
      </c>
      <c r="X56" s="89">
        <f t="shared" si="18"/>
        <v>200673.72</v>
      </c>
      <c r="Y56" s="88">
        <v>0</v>
      </c>
      <c r="Z56" s="89">
        <f t="shared" si="17"/>
        <v>200673.72</v>
      </c>
    </row>
    <row r="57" spans="1:26" x14ac:dyDescent="0.2">
      <c r="A57" s="223" t="s">
        <v>428</v>
      </c>
      <c r="B57" s="223"/>
      <c r="C57" s="223"/>
      <c r="D57" s="223"/>
      <c r="E57" s="223"/>
      <c r="F57" s="223"/>
      <c r="G57" s="85">
        <v>49</v>
      </c>
      <c r="H57" s="88">
        <v>0</v>
      </c>
      <c r="I57" s="88">
        <v>0</v>
      </c>
      <c r="J57" s="88">
        <v>0</v>
      </c>
      <c r="K57" s="88">
        <v>0</v>
      </c>
      <c r="L57" s="88">
        <v>0</v>
      </c>
      <c r="M57" s="88">
        <v>0</v>
      </c>
      <c r="N57" s="88">
        <v>0</v>
      </c>
      <c r="O57" s="88">
        <v>0</v>
      </c>
      <c r="P57" s="88">
        <v>0</v>
      </c>
      <c r="Q57" s="88">
        <v>0</v>
      </c>
      <c r="R57" s="88">
        <v>0</v>
      </c>
      <c r="S57" s="88">
        <v>0</v>
      </c>
      <c r="T57" s="88">
        <v>0</v>
      </c>
      <c r="U57" s="88">
        <v>0</v>
      </c>
      <c r="V57" s="88">
        <v>20310710.899999999</v>
      </c>
      <c r="W57" s="88">
        <v>-20310710.899999999</v>
      </c>
      <c r="X57" s="89">
        <f t="shared" si="18"/>
        <v>0</v>
      </c>
      <c r="Y57" s="88">
        <v>0</v>
      </c>
      <c r="Z57" s="89">
        <f t="shared" si="17"/>
        <v>0</v>
      </c>
    </row>
    <row r="58" spans="1:26" x14ac:dyDescent="0.2">
      <c r="A58" s="223" t="s">
        <v>419</v>
      </c>
      <c r="B58" s="223"/>
      <c r="C58" s="223"/>
      <c r="D58" s="223"/>
      <c r="E58" s="223"/>
      <c r="F58" s="223"/>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
      <c r="A59" s="224" t="s">
        <v>429</v>
      </c>
      <c r="B59" s="224"/>
      <c r="C59" s="224"/>
      <c r="D59" s="224"/>
      <c r="E59" s="224"/>
      <c r="F59" s="224"/>
      <c r="G59" s="86">
        <v>51</v>
      </c>
      <c r="H59" s="90">
        <f>SUM(H39:H58)</f>
        <v>27778480</v>
      </c>
      <c r="I59" s="90">
        <f t="shared" ref="I59:Z59" si="19">SUM(I39:I58)</f>
        <v>-282843.53999999998</v>
      </c>
      <c r="J59" s="90">
        <f t="shared" si="19"/>
        <v>2461810.2999999998</v>
      </c>
      <c r="K59" s="90">
        <f t="shared" si="19"/>
        <v>6478463.0899999999</v>
      </c>
      <c r="L59" s="90">
        <f t="shared" si="19"/>
        <v>2081712.13</v>
      </c>
      <c r="M59" s="90">
        <f t="shared" si="19"/>
        <v>0</v>
      </c>
      <c r="N59" s="90">
        <f t="shared" si="19"/>
        <v>4209133.07</v>
      </c>
      <c r="O59" s="90">
        <f t="shared" si="19"/>
        <v>0</v>
      </c>
      <c r="P59" s="90">
        <f t="shared" si="19"/>
        <v>0</v>
      </c>
      <c r="Q59" s="90">
        <f t="shared" si="19"/>
        <v>0</v>
      </c>
      <c r="R59" s="90">
        <f t="shared" si="19"/>
        <v>0</v>
      </c>
      <c r="S59" s="90">
        <f t="shared" si="19"/>
        <v>0</v>
      </c>
      <c r="T59" s="90">
        <f t="shared" si="19"/>
        <v>0</v>
      </c>
      <c r="U59" s="90">
        <f t="shared" si="19"/>
        <v>0</v>
      </c>
      <c r="V59" s="90">
        <f t="shared" si="19"/>
        <v>86327421.030000001</v>
      </c>
      <c r="W59" s="90">
        <f t="shared" si="19"/>
        <v>27784722.170000002</v>
      </c>
      <c r="X59" s="90">
        <f>SUM(X39:X58)</f>
        <v>152675473.98999998</v>
      </c>
      <c r="Y59" s="90">
        <f t="shared" si="19"/>
        <v>0</v>
      </c>
      <c r="Z59" s="90">
        <f t="shared" si="19"/>
        <v>152675473.98999998</v>
      </c>
    </row>
    <row r="60" spans="1:26" x14ac:dyDescent="0.2">
      <c r="A60" s="231" t="s">
        <v>421</v>
      </c>
      <c r="B60" s="233"/>
      <c r="C60" s="233"/>
      <c r="D60" s="233"/>
      <c r="E60" s="233"/>
      <c r="F60" s="233"/>
      <c r="G60" s="233"/>
      <c r="H60" s="233"/>
      <c r="I60" s="233"/>
      <c r="J60" s="233"/>
      <c r="K60" s="233"/>
      <c r="L60" s="233"/>
      <c r="M60" s="233"/>
      <c r="N60" s="233"/>
      <c r="O60" s="233"/>
      <c r="P60" s="233"/>
      <c r="Q60" s="233"/>
      <c r="R60" s="233"/>
      <c r="S60" s="233"/>
      <c r="T60" s="233"/>
      <c r="U60" s="233"/>
      <c r="V60" s="233"/>
      <c r="W60" s="233"/>
      <c r="X60" s="233"/>
      <c r="Y60" s="233"/>
      <c r="Z60" s="233"/>
    </row>
    <row r="61" spans="1:26" ht="31.5" customHeight="1" x14ac:dyDescent="0.2">
      <c r="A61" s="235" t="s">
        <v>430</v>
      </c>
      <c r="B61" s="235"/>
      <c r="C61" s="235"/>
      <c r="D61" s="235"/>
      <c r="E61" s="235"/>
      <c r="F61" s="235"/>
      <c r="G61" s="86">
        <v>52</v>
      </c>
      <c r="H61" s="90">
        <f>SUM(H41:H49)</f>
        <v>0</v>
      </c>
      <c r="I61" s="90">
        <f t="shared" ref="I61:Z61" si="20">SUM(I41:I49)</f>
        <v>0</v>
      </c>
      <c r="J61" s="90">
        <f t="shared" si="20"/>
        <v>0</v>
      </c>
      <c r="K61" s="90">
        <f t="shared" si="20"/>
        <v>0</v>
      </c>
      <c r="L61" s="90">
        <f t="shared" si="20"/>
        <v>0</v>
      </c>
      <c r="M61" s="90">
        <f t="shared" si="20"/>
        <v>0</v>
      </c>
      <c r="N61" s="90">
        <f t="shared" si="20"/>
        <v>0</v>
      </c>
      <c r="O61" s="90">
        <f t="shared" si="20"/>
        <v>0</v>
      </c>
      <c r="P61" s="90">
        <f t="shared" si="20"/>
        <v>0</v>
      </c>
      <c r="Q61" s="90">
        <f t="shared" si="20"/>
        <v>0</v>
      </c>
      <c r="R61" s="90">
        <f t="shared" si="20"/>
        <v>0</v>
      </c>
      <c r="S61" s="90">
        <f t="shared" si="20"/>
        <v>0</v>
      </c>
      <c r="T61" s="90">
        <f t="shared" si="20"/>
        <v>0</v>
      </c>
      <c r="U61" s="90">
        <f t="shared" ref="U61" si="21">SUM(U41:U49)</f>
        <v>0</v>
      </c>
      <c r="V61" s="90">
        <f t="shared" si="20"/>
        <v>0</v>
      </c>
      <c r="W61" s="90">
        <f t="shared" si="20"/>
        <v>0</v>
      </c>
      <c r="X61" s="90">
        <f>SUM(X41:X49)</f>
        <v>0</v>
      </c>
      <c r="Y61" s="90">
        <f t="shared" si="20"/>
        <v>0</v>
      </c>
      <c r="Z61" s="90">
        <f t="shared" si="20"/>
        <v>0</v>
      </c>
    </row>
    <row r="62" spans="1:26" ht="27.75" customHeight="1" x14ac:dyDescent="0.2">
      <c r="A62" s="235" t="s">
        <v>431</v>
      </c>
      <c r="B62" s="235"/>
      <c r="C62" s="235"/>
      <c r="D62" s="235"/>
      <c r="E62" s="235"/>
      <c r="F62" s="235"/>
      <c r="G62" s="86">
        <v>53</v>
      </c>
      <c r="H62" s="90">
        <f>H40+H61</f>
        <v>0</v>
      </c>
      <c r="I62" s="90">
        <f t="shared" ref="I62:Z62" si="22">I40+I61</f>
        <v>0</v>
      </c>
      <c r="J62" s="90">
        <f t="shared" si="22"/>
        <v>0</v>
      </c>
      <c r="K62" s="90">
        <f t="shared" si="22"/>
        <v>0</v>
      </c>
      <c r="L62" s="90">
        <f t="shared" si="22"/>
        <v>0</v>
      </c>
      <c r="M62" s="90">
        <f t="shared" si="22"/>
        <v>0</v>
      </c>
      <c r="N62" s="90">
        <f t="shared" si="22"/>
        <v>0</v>
      </c>
      <c r="O62" s="90">
        <f t="shared" si="22"/>
        <v>0</v>
      </c>
      <c r="P62" s="90">
        <f t="shared" si="22"/>
        <v>0</v>
      </c>
      <c r="Q62" s="90">
        <f t="shared" si="22"/>
        <v>0</v>
      </c>
      <c r="R62" s="90">
        <f t="shared" si="22"/>
        <v>0</v>
      </c>
      <c r="S62" s="90">
        <f t="shared" si="22"/>
        <v>0</v>
      </c>
      <c r="T62" s="90">
        <f t="shared" si="22"/>
        <v>0</v>
      </c>
      <c r="U62" s="90">
        <f t="shared" ref="U62" si="23">U40+U61</f>
        <v>0</v>
      </c>
      <c r="V62" s="90">
        <f t="shared" si="22"/>
        <v>0</v>
      </c>
      <c r="W62" s="90">
        <f t="shared" si="22"/>
        <v>27784722.170000002</v>
      </c>
      <c r="X62" s="90">
        <f>X40+X61</f>
        <v>27784722.170000002</v>
      </c>
      <c r="Y62" s="90">
        <f t="shared" si="22"/>
        <v>0</v>
      </c>
      <c r="Z62" s="90">
        <f t="shared" si="22"/>
        <v>27784722.170000002</v>
      </c>
    </row>
    <row r="63" spans="1:26" ht="29.25" customHeight="1" x14ac:dyDescent="0.2">
      <c r="A63" s="235" t="s">
        <v>432</v>
      </c>
      <c r="B63" s="235"/>
      <c r="C63" s="235"/>
      <c r="D63" s="235"/>
      <c r="E63" s="235"/>
      <c r="F63" s="235"/>
      <c r="G63" s="86">
        <v>54</v>
      </c>
      <c r="H63" s="90">
        <f>SUM(H50:H58)</f>
        <v>0</v>
      </c>
      <c r="I63" s="90">
        <f t="shared" ref="I63:Z63" si="24">SUM(I50:I58)</f>
        <v>0</v>
      </c>
      <c r="J63" s="90">
        <f t="shared" si="24"/>
        <v>0</v>
      </c>
      <c r="K63" s="90">
        <f t="shared" si="24"/>
        <v>0</v>
      </c>
      <c r="L63" s="90">
        <f t="shared" si="24"/>
        <v>0</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 t="shared" si="24"/>
        <v>20511384.619999997</v>
      </c>
      <c r="W63" s="90">
        <f t="shared" si="24"/>
        <v>-20310710.899999999</v>
      </c>
      <c r="X63" s="90">
        <f>SUM(X50:X58)</f>
        <v>200673.72</v>
      </c>
      <c r="Y63" s="90">
        <f t="shared" si="24"/>
        <v>0</v>
      </c>
      <c r="Z63" s="90">
        <f t="shared" si="24"/>
        <v>200673.72</v>
      </c>
    </row>
  </sheetData>
  <sheetProtection algorithmName="SHA-512" hashValue="6bCBI5Tpoy4etMe4H55wuAgwpDCOWU1sqtWjlYbLRyc7GY+Qa+GzEgjU5CqLhvOZJRgEcbhCDslgYbSGo3UWgw==" saltValue="qft9bX2MeTA2m8skTSuxd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40"/>
  <sheetViews>
    <sheetView zoomScale="70" zoomScaleNormal="70" workbookViewId="0">
      <selection activeCell="R29" sqref="R29"/>
    </sheetView>
  </sheetViews>
  <sheetFormatPr defaultRowHeight="12.75" x14ac:dyDescent="0.2"/>
  <cols>
    <col min="10" max="10" width="128.140625" customWidth="1"/>
  </cols>
  <sheetData>
    <row r="1" spans="1:10" ht="12.75" customHeight="1" x14ac:dyDescent="0.2">
      <c r="A1" s="92" t="s">
        <v>465</v>
      </c>
      <c r="B1" s="92"/>
      <c r="C1" s="92"/>
      <c r="D1" s="92"/>
      <c r="E1" s="92"/>
      <c r="F1" s="92"/>
      <c r="G1" s="92"/>
      <c r="H1" s="92"/>
      <c r="I1" s="92"/>
      <c r="J1" s="92"/>
    </row>
    <row r="2" spans="1:10" x14ac:dyDescent="0.2">
      <c r="A2" s="92"/>
      <c r="B2" s="92"/>
      <c r="C2" s="92"/>
      <c r="D2" s="92"/>
      <c r="E2" s="92"/>
      <c r="F2" s="92"/>
      <c r="G2" s="92"/>
      <c r="H2" s="92"/>
      <c r="I2" s="92"/>
      <c r="J2" s="92"/>
    </row>
    <row r="3" spans="1:10" x14ac:dyDescent="0.2">
      <c r="A3" s="92"/>
      <c r="B3" s="92"/>
      <c r="C3" s="92"/>
      <c r="D3" s="92"/>
      <c r="E3" s="92"/>
      <c r="F3" s="92"/>
      <c r="G3" s="92"/>
      <c r="H3" s="92"/>
      <c r="I3" s="92"/>
      <c r="J3" s="92"/>
    </row>
    <row r="4" spans="1:10" x14ac:dyDescent="0.2">
      <c r="A4" s="92"/>
      <c r="B4" s="92"/>
      <c r="C4" s="92"/>
      <c r="D4" s="92"/>
      <c r="E4" s="92"/>
      <c r="F4" s="92"/>
      <c r="G4" s="92"/>
      <c r="H4" s="92"/>
      <c r="I4" s="92"/>
      <c r="J4" s="92"/>
    </row>
    <row r="5" spans="1:10" x14ac:dyDescent="0.2">
      <c r="A5" s="92"/>
      <c r="B5" s="92"/>
      <c r="C5" s="92"/>
      <c r="D5" s="92"/>
      <c r="E5" s="92"/>
      <c r="F5" s="92"/>
      <c r="G5" s="92"/>
      <c r="H5" s="92"/>
      <c r="I5" s="92"/>
      <c r="J5" s="92"/>
    </row>
    <row r="6" spans="1:10" x14ac:dyDescent="0.2">
      <c r="A6" s="92"/>
      <c r="B6" s="92"/>
      <c r="C6" s="92"/>
      <c r="D6" s="92"/>
      <c r="E6" s="92"/>
      <c r="F6" s="92"/>
      <c r="G6" s="92"/>
      <c r="H6" s="92"/>
      <c r="I6" s="92"/>
      <c r="J6" s="92"/>
    </row>
    <row r="7" spans="1:10" x14ac:dyDescent="0.2">
      <c r="A7" s="92"/>
      <c r="B7" s="92"/>
      <c r="C7" s="92"/>
      <c r="D7" s="92"/>
      <c r="E7" s="92"/>
      <c r="F7" s="92"/>
      <c r="G7" s="92"/>
      <c r="H7" s="92"/>
      <c r="I7" s="92"/>
      <c r="J7" s="92"/>
    </row>
    <row r="8" spans="1:10" x14ac:dyDescent="0.2">
      <c r="A8" s="92"/>
      <c r="B8" s="92"/>
      <c r="C8" s="92"/>
      <c r="D8" s="92"/>
      <c r="E8" s="92"/>
      <c r="F8" s="92"/>
      <c r="G8" s="92"/>
      <c r="H8" s="92"/>
      <c r="I8" s="92"/>
      <c r="J8" s="92"/>
    </row>
    <row r="9" spans="1:10" x14ac:dyDescent="0.2">
      <c r="A9" s="92"/>
      <c r="B9" s="92"/>
      <c r="C9" s="92"/>
      <c r="D9" s="92"/>
      <c r="E9" s="92"/>
      <c r="F9" s="92"/>
      <c r="G9" s="92"/>
      <c r="H9" s="92"/>
      <c r="I9" s="92"/>
      <c r="J9" s="92"/>
    </row>
    <row r="10" spans="1:10" x14ac:dyDescent="0.2">
      <c r="A10" s="92"/>
      <c r="B10" s="92"/>
      <c r="C10" s="92"/>
      <c r="D10" s="92"/>
      <c r="E10" s="92"/>
      <c r="F10" s="92"/>
      <c r="G10" s="92"/>
      <c r="H10" s="92"/>
      <c r="I10" s="92"/>
      <c r="J10" s="92"/>
    </row>
    <row r="11" spans="1:10" x14ac:dyDescent="0.2">
      <c r="A11" s="92"/>
      <c r="B11" s="92"/>
      <c r="C11" s="92"/>
      <c r="D11" s="92"/>
      <c r="E11" s="92"/>
      <c r="F11" s="92"/>
      <c r="G11" s="92"/>
      <c r="H11" s="92"/>
      <c r="I11" s="92"/>
      <c r="J11" s="92"/>
    </row>
    <row r="12" spans="1:10" x14ac:dyDescent="0.2">
      <c r="A12" s="92"/>
      <c r="B12" s="92"/>
      <c r="C12" s="92"/>
      <c r="D12" s="92"/>
      <c r="E12" s="92"/>
      <c r="F12" s="92"/>
      <c r="G12" s="92"/>
      <c r="H12" s="92"/>
      <c r="I12" s="92"/>
      <c r="J12" s="92"/>
    </row>
    <row r="13" spans="1:10" x14ac:dyDescent="0.2">
      <c r="A13" s="92"/>
      <c r="B13" s="92"/>
      <c r="C13" s="92"/>
      <c r="D13" s="92"/>
      <c r="E13" s="92"/>
      <c r="F13" s="92"/>
      <c r="G13" s="92"/>
      <c r="H13" s="92"/>
      <c r="I13" s="92"/>
      <c r="J13" s="92"/>
    </row>
    <row r="14" spans="1:10" x14ac:dyDescent="0.2">
      <c r="A14" s="92"/>
      <c r="B14" s="92"/>
      <c r="C14" s="92"/>
      <c r="D14" s="92"/>
      <c r="E14" s="92"/>
      <c r="F14" s="92"/>
      <c r="G14" s="92"/>
      <c r="H14" s="92"/>
      <c r="I14" s="92"/>
      <c r="J14" s="92"/>
    </row>
    <row r="15" spans="1:10" x14ac:dyDescent="0.2">
      <c r="A15" s="92"/>
      <c r="B15" s="92"/>
      <c r="C15" s="92"/>
      <c r="D15" s="92"/>
      <c r="E15" s="92"/>
      <c r="F15" s="92"/>
      <c r="G15" s="92"/>
      <c r="H15" s="92"/>
      <c r="I15" s="92"/>
      <c r="J15" s="92"/>
    </row>
    <row r="16" spans="1:10" x14ac:dyDescent="0.2">
      <c r="A16" s="92"/>
      <c r="B16" s="92"/>
      <c r="C16" s="92"/>
      <c r="D16" s="92"/>
      <c r="E16" s="92"/>
      <c r="F16" s="92"/>
      <c r="G16" s="92"/>
      <c r="H16" s="92"/>
      <c r="I16" s="92"/>
      <c r="J16" s="92"/>
    </row>
    <row r="17" spans="1:10" x14ac:dyDescent="0.2">
      <c r="A17" s="92"/>
      <c r="B17" s="92"/>
      <c r="C17" s="92"/>
      <c r="D17" s="92"/>
      <c r="E17" s="92"/>
      <c r="F17" s="92"/>
      <c r="G17" s="92"/>
      <c r="H17" s="92"/>
      <c r="I17" s="92"/>
      <c r="J17" s="92"/>
    </row>
    <row r="18" spans="1:10" x14ac:dyDescent="0.2">
      <c r="A18" s="92"/>
      <c r="B18" s="92"/>
      <c r="C18" s="92"/>
      <c r="D18" s="92"/>
      <c r="E18" s="92"/>
      <c r="F18" s="92"/>
      <c r="G18" s="92"/>
      <c r="H18" s="92"/>
      <c r="I18" s="92"/>
      <c r="J18" s="92"/>
    </row>
    <row r="19" spans="1:10" x14ac:dyDescent="0.2">
      <c r="A19" s="92"/>
      <c r="B19" s="92"/>
      <c r="C19" s="92"/>
      <c r="D19" s="92"/>
      <c r="E19" s="92"/>
      <c r="F19" s="92"/>
      <c r="G19" s="92"/>
      <c r="H19" s="92"/>
      <c r="I19" s="92"/>
      <c r="J19" s="92"/>
    </row>
    <row r="20" spans="1:10" x14ac:dyDescent="0.2">
      <c r="A20" s="92"/>
      <c r="B20" s="92"/>
      <c r="C20" s="92"/>
      <c r="D20" s="92"/>
      <c r="E20" s="92"/>
      <c r="F20" s="92"/>
      <c r="G20" s="92"/>
      <c r="H20" s="92"/>
      <c r="I20" s="92"/>
      <c r="J20" s="92"/>
    </row>
    <row r="21" spans="1:10" x14ac:dyDescent="0.2">
      <c r="A21" s="92"/>
      <c r="B21" s="92"/>
      <c r="C21" s="92"/>
      <c r="D21" s="92"/>
      <c r="E21" s="92"/>
      <c r="F21" s="92"/>
      <c r="G21" s="92"/>
      <c r="H21" s="92"/>
      <c r="I21" s="92"/>
      <c r="J21" s="92"/>
    </row>
    <row r="22" spans="1:10" x14ac:dyDescent="0.2">
      <c r="A22" s="92"/>
      <c r="B22" s="92"/>
      <c r="C22" s="92"/>
      <c r="D22" s="92"/>
      <c r="E22" s="92"/>
      <c r="F22" s="92"/>
      <c r="G22" s="92"/>
      <c r="H22" s="92"/>
      <c r="I22" s="92"/>
      <c r="J22" s="92"/>
    </row>
    <row r="23" spans="1:10" x14ac:dyDescent="0.2">
      <c r="A23" s="92"/>
      <c r="B23" s="92"/>
      <c r="C23" s="92"/>
      <c r="D23" s="92"/>
      <c r="E23" s="92"/>
      <c r="F23" s="92"/>
      <c r="G23" s="92"/>
      <c r="H23" s="92"/>
      <c r="I23" s="92"/>
      <c r="J23" s="92"/>
    </row>
    <row r="24" spans="1:10" x14ac:dyDescent="0.2">
      <c r="A24" s="92"/>
      <c r="B24" s="92"/>
      <c r="C24" s="92"/>
      <c r="D24" s="92"/>
      <c r="E24" s="92"/>
      <c r="F24" s="92"/>
      <c r="G24" s="92"/>
      <c r="H24" s="92"/>
      <c r="I24" s="92"/>
      <c r="J24" s="92"/>
    </row>
    <row r="25" spans="1:10" ht="102.75" customHeight="1" x14ac:dyDescent="0.2">
      <c r="A25" s="92"/>
      <c r="B25" s="92"/>
      <c r="C25" s="92"/>
      <c r="D25" s="92"/>
      <c r="E25" s="92"/>
      <c r="F25" s="92"/>
      <c r="G25" s="92"/>
      <c r="H25" s="92"/>
      <c r="I25" s="92"/>
      <c r="J25" s="92"/>
    </row>
    <row r="26" spans="1:10" ht="104.25" customHeight="1" x14ac:dyDescent="0.2">
      <c r="A26" s="92"/>
      <c r="B26" s="92"/>
      <c r="C26" s="92"/>
      <c r="D26" s="92"/>
      <c r="E26" s="92"/>
      <c r="F26" s="92"/>
      <c r="G26" s="92"/>
      <c r="H26" s="92"/>
      <c r="I26" s="92"/>
      <c r="J26" s="92"/>
    </row>
    <row r="27" spans="1:10" ht="75" customHeight="1" x14ac:dyDescent="0.2">
      <c r="A27" s="92"/>
      <c r="B27" s="92"/>
      <c r="C27" s="92"/>
      <c r="D27" s="92"/>
      <c r="E27" s="92"/>
      <c r="F27" s="92"/>
      <c r="G27" s="92"/>
      <c r="H27" s="92"/>
      <c r="I27" s="92"/>
      <c r="J27" s="92"/>
    </row>
    <row r="28" spans="1:10" ht="87.75" customHeight="1" x14ac:dyDescent="0.2">
      <c r="A28" s="92"/>
      <c r="B28" s="92"/>
      <c r="C28" s="92"/>
      <c r="D28" s="92"/>
      <c r="E28" s="92"/>
      <c r="F28" s="92"/>
      <c r="G28" s="92"/>
      <c r="H28" s="92"/>
      <c r="I28" s="92"/>
      <c r="J28" s="92"/>
    </row>
    <row r="29" spans="1:10" ht="85.5" customHeight="1" x14ac:dyDescent="0.2">
      <c r="A29" s="92"/>
      <c r="B29" s="92"/>
      <c r="C29" s="92"/>
      <c r="D29" s="92"/>
      <c r="E29" s="92"/>
      <c r="F29" s="92"/>
      <c r="G29" s="92"/>
      <c r="H29" s="92"/>
      <c r="I29" s="92"/>
      <c r="J29" s="92"/>
    </row>
    <row r="30" spans="1:10" ht="262.5" customHeight="1" x14ac:dyDescent="0.2">
      <c r="A30" s="92"/>
      <c r="B30" s="92"/>
      <c r="C30" s="92"/>
      <c r="D30" s="92"/>
      <c r="E30" s="92"/>
      <c r="F30" s="92"/>
      <c r="G30" s="92"/>
      <c r="H30" s="92"/>
      <c r="I30" s="92"/>
      <c r="J30" s="92"/>
    </row>
    <row r="31" spans="1:10" x14ac:dyDescent="0.2">
      <c r="A31" s="92"/>
      <c r="B31" s="92"/>
      <c r="C31" s="92"/>
      <c r="D31" s="92"/>
      <c r="E31" s="92"/>
      <c r="F31" s="92"/>
      <c r="G31" s="92"/>
      <c r="H31" s="92"/>
      <c r="I31" s="92"/>
      <c r="J31" s="92"/>
    </row>
    <row r="32" spans="1:10" x14ac:dyDescent="0.2">
      <c r="A32" s="92"/>
      <c r="B32" s="92"/>
      <c r="C32" s="92"/>
      <c r="D32" s="92"/>
      <c r="E32" s="92"/>
      <c r="F32" s="92"/>
      <c r="G32" s="92"/>
      <c r="H32" s="92"/>
      <c r="I32" s="92"/>
      <c r="J32" s="92"/>
    </row>
    <row r="33" spans="1:10" x14ac:dyDescent="0.2">
      <c r="A33" s="92"/>
      <c r="B33" s="92"/>
      <c r="C33" s="92"/>
      <c r="D33" s="92"/>
      <c r="E33" s="92"/>
      <c r="F33" s="92"/>
      <c r="G33" s="92"/>
      <c r="H33" s="92"/>
      <c r="I33" s="92"/>
      <c r="J33" s="92"/>
    </row>
    <row r="34" spans="1:10" x14ac:dyDescent="0.2">
      <c r="A34" s="92"/>
      <c r="B34" s="92"/>
      <c r="C34" s="92"/>
      <c r="D34" s="92"/>
      <c r="E34" s="92"/>
      <c r="F34" s="92"/>
      <c r="G34" s="92"/>
      <c r="H34" s="92"/>
      <c r="I34" s="92"/>
      <c r="J34" s="92"/>
    </row>
    <row r="35" spans="1:10" x14ac:dyDescent="0.2">
      <c r="A35" s="92"/>
      <c r="B35" s="92"/>
      <c r="C35" s="92"/>
      <c r="D35" s="92"/>
      <c r="E35" s="92"/>
      <c r="F35" s="92"/>
      <c r="G35" s="92"/>
      <c r="H35" s="92"/>
      <c r="I35" s="92"/>
      <c r="J35" s="92"/>
    </row>
    <row r="36" spans="1:10" x14ac:dyDescent="0.2">
      <c r="A36" s="92"/>
      <c r="B36" s="92"/>
      <c r="C36" s="92"/>
      <c r="D36" s="92"/>
      <c r="E36" s="92"/>
      <c r="F36" s="92"/>
      <c r="G36" s="92"/>
      <c r="H36" s="92"/>
      <c r="I36" s="92"/>
      <c r="J36" s="92"/>
    </row>
    <row r="37" spans="1:10" x14ac:dyDescent="0.2">
      <c r="A37" s="92"/>
      <c r="B37" s="92"/>
      <c r="C37" s="92"/>
      <c r="D37" s="92"/>
      <c r="E37" s="92"/>
      <c r="F37" s="92"/>
      <c r="G37" s="92"/>
      <c r="H37" s="92"/>
      <c r="I37" s="92"/>
      <c r="J37" s="92"/>
    </row>
    <row r="38" spans="1:10" x14ac:dyDescent="0.2">
      <c r="A38" s="92"/>
      <c r="B38" s="92"/>
      <c r="C38" s="92"/>
      <c r="D38" s="92"/>
      <c r="E38" s="92"/>
      <c r="F38" s="92"/>
      <c r="G38" s="92"/>
      <c r="H38" s="92"/>
      <c r="I38" s="92"/>
      <c r="J38" s="92"/>
    </row>
    <row r="39" spans="1:10" x14ac:dyDescent="0.2">
      <c r="A39" s="92"/>
      <c r="B39" s="92"/>
      <c r="C39" s="92"/>
      <c r="D39" s="92"/>
      <c r="E39" s="92"/>
      <c r="F39" s="92"/>
      <c r="G39" s="92"/>
      <c r="H39" s="92"/>
      <c r="I39" s="92"/>
      <c r="J39" s="92"/>
    </row>
    <row r="40" spans="1:10" x14ac:dyDescent="0.2">
      <c r="A40" s="92"/>
      <c r="B40" s="92"/>
      <c r="C40" s="92"/>
      <c r="D40" s="92"/>
      <c r="E40" s="92"/>
      <c r="F40" s="92"/>
      <c r="G40" s="92"/>
      <c r="H40" s="92"/>
      <c r="I40" s="92"/>
      <c r="J40" s="92"/>
    </row>
    <row r="41" spans="1:10" x14ac:dyDescent="0.2">
      <c r="A41" s="92"/>
      <c r="B41" s="92"/>
      <c r="C41" s="92"/>
      <c r="D41" s="92"/>
      <c r="E41" s="92"/>
      <c r="F41" s="92"/>
      <c r="G41" s="92"/>
      <c r="H41" s="92"/>
      <c r="I41" s="92"/>
      <c r="J41" s="92"/>
    </row>
    <row r="42" spans="1:10" x14ac:dyDescent="0.2">
      <c r="A42" s="92"/>
      <c r="B42" s="92"/>
      <c r="C42" s="92"/>
      <c r="D42" s="92"/>
      <c r="E42" s="92"/>
      <c r="F42" s="92"/>
      <c r="G42" s="92"/>
      <c r="H42" s="92"/>
      <c r="I42" s="92"/>
      <c r="J42" s="92"/>
    </row>
    <row r="43" spans="1:10" x14ac:dyDescent="0.2">
      <c r="A43" s="92"/>
      <c r="B43" s="92"/>
      <c r="C43" s="92"/>
      <c r="D43" s="92"/>
      <c r="E43" s="92"/>
      <c r="F43" s="92"/>
      <c r="G43" s="92"/>
      <c r="H43" s="92"/>
      <c r="I43" s="92"/>
      <c r="J43" s="92"/>
    </row>
    <row r="44" spans="1:10" x14ac:dyDescent="0.2">
      <c r="A44" s="92"/>
      <c r="B44" s="92"/>
      <c r="C44" s="92"/>
      <c r="D44" s="92"/>
      <c r="E44" s="92"/>
      <c r="F44" s="92"/>
      <c r="G44" s="92"/>
      <c r="H44" s="92"/>
      <c r="I44" s="92"/>
      <c r="J44" s="92"/>
    </row>
    <row r="45" spans="1:10" x14ac:dyDescent="0.2">
      <c r="A45" s="92"/>
      <c r="B45" s="92"/>
      <c r="C45" s="92"/>
      <c r="D45" s="92"/>
      <c r="E45" s="92"/>
      <c r="F45" s="92"/>
      <c r="G45" s="92"/>
      <c r="H45" s="92"/>
      <c r="I45" s="92"/>
      <c r="J45" s="92"/>
    </row>
    <row r="46" spans="1:10" x14ac:dyDescent="0.2">
      <c r="A46" s="92"/>
      <c r="B46" s="92"/>
      <c r="C46" s="92"/>
      <c r="D46" s="92"/>
      <c r="E46" s="92"/>
      <c r="F46" s="92"/>
      <c r="G46" s="92"/>
      <c r="H46" s="92"/>
      <c r="I46" s="92"/>
      <c r="J46" s="92"/>
    </row>
    <row r="47" spans="1:10" x14ac:dyDescent="0.2">
      <c r="A47" s="92"/>
      <c r="B47" s="92"/>
      <c r="C47" s="92"/>
      <c r="D47" s="92"/>
      <c r="E47" s="92"/>
      <c r="F47" s="92"/>
      <c r="G47" s="92"/>
      <c r="H47" s="92"/>
      <c r="I47" s="92"/>
      <c r="J47" s="92"/>
    </row>
    <row r="48" spans="1:10" x14ac:dyDescent="0.2">
      <c r="A48" s="92"/>
      <c r="B48" s="92"/>
      <c r="C48" s="92"/>
      <c r="D48" s="92"/>
      <c r="E48" s="92"/>
      <c r="F48" s="92"/>
      <c r="G48" s="92"/>
      <c r="H48" s="92"/>
      <c r="I48" s="92"/>
      <c r="J48" s="92"/>
    </row>
    <row r="49" spans="1:10" x14ac:dyDescent="0.2">
      <c r="A49" s="92"/>
      <c r="B49" s="92"/>
      <c r="C49" s="92"/>
      <c r="D49" s="92"/>
      <c r="E49" s="92"/>
      <c r="F49" s="92"/>
      <c r="G49" s="92"/>
      <c r="H49" s="92"/>
      <c r="I49" s="92"/>
      <c r="J49" s="92"/>
    </row>
    <row r="50" spans="1:10" x14ac:dyDescent="0.2">
      <c r="A50" s="92"/>
      <c r="B50" s="92"/>
      <c r="C50" s="92"/>
      <c r="D50" s="92"/>
      <c r="E50" s="92"/>
      <c r="F50" s="92"/>
      <c r="G50" s="92"/>
      <c r="H50" s="92"/>
      <c r="I50" s="92"/>
      <c r="J50" s="92"/>
    </row>
    <row r="51" spans="1:10" x14ac:dyDescent="0.2">
      <c r="A51" s="92"/>
      <c r="B51" s="92"/>
      <c r="C51" s="92"/>
      <c r="D51" s="92"/>
      <c r="E51" s="92"/>
      <c r="F51" s="92"/>
      <c r="G51" s="92"/>
      <c r="H51" s="92"/>
      <c r="I51" s="92"/>
      <c r="J51" s="92"/>
    </row>
    <row r="52" spans="1:10" x14ac:dyDescent="0.2">
      <c r="A52" s="92"/>
      <c r="B52" s="92"/>
      <c r="C52" s="92"/>
      <c r="D52" s="92"/>
      <c r="E52" s="92"/>
      <c r="F52" s="92"/>
      <c r="G52" s="92"/>
      <c r="H52" s="92"/>
      <c r="I52" s="92"/>
      <c r="J52" s="92"/>
    </row>
    <row r="53" spans="1:10" x14ac:dyDescent="0.2">
      <c r="A53" s="92"/>
      <c r="B53" s="92"/>
      <c r="C53" s="92"/>
      <c r="D53" s="92"/>
      <c r="E53" s="92"/>
      <c r="F53" s="92"/>
      <c r="G53" s="92"/>
      <c r="H53" s="92"/>
      <c r="I53" s="92"/>
      <c r="J53" s="92"/>
    </row>
    <row r="54" spans="1:10" x14ac:dyDescent="0.2">
      <c r="A54" s="92"/>
      <c r="B54" s="92"/>
      <c r="C54" s="92"/>
      <c r="D54" s="92"/>
      <c r="E54" s="92"/>
      <c r="F54" s="92"/>
      <c r="G54" s="92"/>
      <c r="H54" s="92"/>
      <c r="I54" s="92"/>
      <c r="J54" s="92"/>
    </row>
    <row r="55" spans="1:10" x14ac:dyDescent="0.2">
      <c r="A55" s="92"/>
      <c r="B55" s="92"/>
      <c r="C55" s="92"/>
      <c r="D55" s="92"/>
      <c r="E55" s="92"/>
      <c r="F55" s="92"/>
      <c r="G55" s="92"/>
      <c r="H55" s="92"/>
      <c r="I55" s="92"/>
      <c r="J55" s="92"/>
    </row>
    <row r="56" spans="1:10" x14ac:dyDescent="0.2">
      <c r="A56" s="92"/>
      <c r="B56" s="92"/>
      <c r="C56" s="92"/>
      <c r="D56" s="92"/>
      <c r="E56" s="92"/>
      <c r="F56" s="92"/>
      <c r="G56" s="92"/>
      <c r="H56" s="92"/>
      <c r="I56" s="92"/>
      <c r="J56" s="92"/>
    </row>
    <row r="57" spans="1:10" x14ac:dyDescent="0.2">
      <c r="A57" s="92"/>
      <c r="B57" s="92"/>
      <c r="C57" s="92"/>
      <c r="D57" s="92"/>
      <c r="E57" s="92"/>
      <c r="F57" s="92"/>
      <c r="G57" s="92"/>
      <c r="H57" s="92"/>
      <c r="I57" s="92"/>
      <c r="J57" s="92"/>
    </row>
    <row r="58" spans="1:10" x14ac:dyDescent="0.2">
      <c r="A58" s="92"/>
      <c r="B58" s="92"/>
      <c r="C58" s="92"/>
      <c r="D58" s="92"/>
      <c r="E58" s="92"/>
      <c r="F58" s="92"/>
      <c r="G58" s="92"/>
      <c r="H58" s="92"/>
      <c r="I58" s="92"/>
      <c r="J58" s="92"/>
    </row>
    <row r="59" spans="1:10" x14ac:dyDescent="0.2">
      <c r="A59" s="92"/>
      <c r="B59" s="92"/>
      <c r="C59" s="92"/>
      <c r="D59" s="92"/>
      <c r="E59" s="92"/>
      <c r="F59" s="92"/>
      <c r="G59" s="92"/>
      <c r="H59" s="92"/>
      <c r="I59" s="92"/>
      <c r="J59" s="92"/>
    </row>
    <row r="60" spans="1:10" x14ac:dyDescent="0.2">
      <c r="A60" s="92"/>
      <c r="B60" s="92"/>
      <c r="C60" s="92"/>
      <c r="D60" s="92"/>
      <c r="E60" s="92"/>
      <c r="F60" s="92"/>
      <c r="G60" s="92"/>
      <c r="H60" s="92"/>
      <c r="I60" s="92"/>
      <c r="J60" s="92"/>
    </row>
    <row r="61" spans="1:10" x14ac:dyDescent="0.2">
      <c r="A61" s="92"/>
      <c r="B61" s="92"/>
      <c r="C61" s="92"/>
      <c r="D61" s="92"/>
      <c r="E61" s="92"/>
      <c r="F61" s="92"/>
      <c r="G61" s="92"/>
      <c r="H61" s="92"/>
      <c r="I61" s="92"/>
      <c r="J61" s="92"/>
    </row>
    <row r="62" spans="1:10" x14ac:dyDescent="0.2">
      <c r="A62" s="92"/>
      <c r="B62" s="92"/>
      <c r="C62" s="92"/>
      <c r="D62" s="92"/>
      <c r="E62" s="92"/>
      <c r="F62" s="92"/>
      <c r="G62" s="92"/>
      <c r="H62" s="92"/>
      <c r="I62" s="92"/>
      <c r="J62" s="92"/>
    </row>
    <row r="63" spans="1:10" x14ac:dyDescent="0.2">
      <c r="A63" s="92"/>
      <c r="B63" s="92"/>
      <c r="C63" s="92"/>
      <c r="D63" s="92"/>
      <c r="E63" s="92"/>
      <c r="F63" s="92"/>
      <c r="G63" s="92"/>
      <c r="H63" s="92"/>
      <c r="I63" s="92"/>
      <c r="J63" s="92"/>
    </row>
    <row r="64" spans="1:10" x14ac:dyDescent="0.2">
      <c r="A64" s="92"/>
      <c r="B64" s="92"/>
      <c r="C64" s="92"/>
      <c r="D64" s="92"/>
      <c r="E64" s="92"/>
      <c r="F64" s="92"/>
      <c r="G64" s="92"/>
      <c r="H64" s="92"/>
      <c r="I64" s="92"/>
      <c r="J64" s="92"/>
    </row>
    <row r="65" spans="1:10" x14ac:dyDescent="0.2">
      <c r="A65" s="92"/>
      <c r="B65" s="92"/>
      <c r="C65" s="92"/>
      <c r="D65" s="92"/>
      <c r="E65" s="92"/>
      <c r="F65" s="92"/>
      <c r="G65" s="92"/>
      <c r="H65" s="92"/>
      <c r="I65" s="92"/>
      <c r="J65" s="92"/>
    </row>
    <row r="66" spans="1:10" x14ac:dyDescent="0.2">
      <c r="A66" s="92"/>
      <c r="B66" s="92"/>
      <c r="C66" s="92"/>
      <c r="D66" s="92"/>
      <c r="E66" s="92"/>
      <c r="F66" s="92"/>
      <c r="G66" s="92"/>
      <c r="H66" s="92"/>
      <c r="I66" s="92"/>
      <c r="J66" s="92"/>
    </row>
    <row r="67" spans="1:10" x14ac:dyDescent="0.2">
      <c r="A67" s="92"/>
      <c r="B67" s="92"/>
      <c r="C67" s="92"/>
      <c r="D67" s="92"/>
      <c r="E67" s="92"/>
      <c r="F67" s="92"/>
      <c r="G67" s="92"/>
      <c r="H67" s="92"/>
      <c r="I67" s="92"/>
      <c r="J67" s="92"/>
    </row>
    <row r="68" spans="1:10" x14ac:dyDescent="0.2">
      <c r="A68" s="92"/>
      <c r="B68" s="92"/>
      <c r="C68" s="92"/>
      <c r="D68" s="92"/>
      <c r="E68" s="92"/>
      <c r="F68" s="92"/>
      <c r="G68" s="92"/>
      <c r="H68" s="92"/>
      <c r="I68" s="92"/>
      <c r="J68" s="92"/>
    </row>
    <row r="69" spans="1:10" x14ac:dyDescent="0.2">
      <c r="A69" s="92"/>
      <c r="B69" s="92"/>
      <c r="C69" s="92"/>
      <c r="D69" s="92"/>
      <c r="E69" s="92"/>
      <c r="F69" s="92"/>
      <c r="G69" s="92"/>
      <c r="H69" s="92"/>
      <c r="I69" s="92"/>
      <c r="J69" s="92"/>
    </row>
    <row r="70" spans="1:10" x14ac:dyDescent="0.2">
      <c r="A70" s="92"/>
      <c r="B70" s="92"/>
      <c r="C70" s="92"/>
      <c r="D70" s="92"/>
      <c r="E70" s="92"/>
      <c r="F70" s="92"/>
      <c r="G70" s="92"/>
      <c r="H70" s="92"/>
      <c r="I70" s="92"/>
      <c r="J70" s="92"/>
    </row>
    <row r="71" spans="1:10" x14ac:dyDescent="0.2">
      <c r="A71" s="92"/>
      <c r="B71" s="92"/>
      <c r="C71" s="92"/>
      <c r="D71" s="92"/>
      <c r="E71" s="92"/>
      <c r="F71" s="92"/>
      <c r="G71" s="92"/>
      <c r="H71" s="92"/>
      <c r="I71" s="92"/>
      <c r="J71" s="92"/>
    </row>
    <row r="72" spans="1:10" x14ac:dyDescent="0.2">
      <c r="A72" s="92"/>
      <c r="B72" s="92"/>
      <c r="C72" s="92"/>
      <c r="D72" s="92"/>
      <c r="E72" s="92"/>
      <c r="F72" s="92"/>
      <c r="G72" s="92"/>
      <c r="H72" s="92"/>
      <c r="I72" s="92"/>
      <c r="J72" s="92"/>
    </row>
    <row r="73" spans="1:10" x14ac:dyDescent="0.2">
      <c r="A73" s="92"/>
      <c r="B73" s="92"/>
      <c r="C73" s="92"/>
      <c r="D73" s="92"/>
      <c r="E73" s="92"/>
      <c r="F73" s="92"/>
      <c r="G73" s="92"/>
      <c r="H73" s="92"/>
      <c r="I73" s="92"/>
      <c r="J73" s="92"/>
    </row>
    <row r="74" spans="1:10" x14ac:dyDescent="0.2">
      <c r="A74" s="92"/>
      <c r="B74" s="92"/>
      <c r="C74" s="92"/>
      <c r="D74" s="92"/>
      <c r="E74" s="92"/>
      <c r="F74" s="92"/>
      <c r="G74" s="92"/>
      <c r="H74" s="92"/>
      <c r="I74" s="92"/>
      <c r="J74" s="92"/>
    </row>
    <row r="75" spans="1:10" x14ac:dyDescent="0.2">
      <c r="A75" s="92"/>
      <c r="B75" s="92"/>
      <c r="C75" s="92"/>
      <c r="D75" s="92"/>
      <c r="E75" s="92"/>
      <c r="F75" s="92"/>
      <c r="G75" s="92"/>
      <c r="H75" s="92"/>
      <c r="I75" s="92"/>
      <c r="J75" s="92"/>
    </row>
    <row r="76" spans="1:10" x14ac:dyDescent="0.2">
      <c r="A76" s="92"/>
      <c r="B76" s="92"/>
      <c r="C76" s="92"/>
      <c r="D76" s="92"/>
      <c r="E76" s="92"/>
      <c r="F76" s="92"/>
      <c r="G76" s="92"/>
      <c r="H76" s="92"/>
      <c r="I76" s="92"/>
      <c r="J76" s="92"/>
    </row>
    <row r="77" spans="1:10" x14ac:dyDescent="0.2">
      <c r="A77" s="92"/>
      <c r="B77" s="92"/>
      <c r="C77" s="92"/>
      <c r="D77" s="92"/>
      <c r="E77" s="92"/>
      <c r="F77" s="92"/>
      <c r="G77" s="92"/>
      <c r="H77" s="92"/>
      <c r="I77" s="92"/>
      <c r="J77" s="92"/>
    </row>
    <row r="78" spans="1:10" x14ac:dyDescent="0.2">
      <c r="A78" s="92"/>
      <c r="B78" s="92"/>
      <c r="C78" s="92"/>
      <c r="D78" s="92"/>
      <c r="E78" s="92"/>
      <c r="F78" s="92"/>
      <c r="G78" s="92"/>
      <c r="H78" s="92"/>
      <c r="I78" s="92"/>
      <c r="J78" s="92"/>
    </row>
    <row r="79" spans="1:10" x14ac:dyDescent="0.2">
      <c r="A79" s="92"/>
      <c r="B79" s="92"/>
      <c r="C79" s="92"/>
      <c r="D79" s="92"/>
      <c r="E79" s="92"/>
      <c r="F79" s="92"/>
      <c r="G79" s="92"/>
      <c r="H79" s="92"/>
      <c r="I79" s="92"/>
      <c r="J79" s="92"/>
    </row>
    <row r="80" spans="1:10" x14ac:dyDescent="0.2">
      <c r="A80" s="92"/>
      <c r="B80" s="92"/>
      <c r="C80" s="92"/>
      <c r="D80" s="92"/>
      <c r="E80" s="92"/>
      <c r="F80" s="92"/>
      <c r="G80" s="92"/>
      <c r="H80" s="92"/>
      <c r="I80" s="92"/>
      <c r="J80" s="92"/>
    </row>
    <row r="81" spans="1:10" x14ac:dyDescent="0.2">
      <c r="A81" s="92"/>
      <c r="B81" s="92"/>
      <c r="C81" s="92"/>
      <c r="D81" s="92"/>
      <c r="E81" s="92"/>
      <c r="F81" s="92"/>
      <c r="G81" s="92"/>
      <c r="H81" s="92"/>
      <c r="I81" s="92"/>
      <c r="J81" s="92"/>
    </row>
    <row r="82" spans="1:10" x14ac:dyDescent="0.2">
      <c r="A82" s="92"/>
      <c r="B82" s="92"/>
      <c r="C82" s="92"/>
      <c r="D82" s="92"/>
      <c r="E82" s="92"/>
      <c r="F82" s="92"/>
      <c r="G82" s="92"/>
      <c r="H82" s="92"/>
      <c r="I82" s="92"/>
      <c r="J82" s="92"/>
    </row>
    <row r="83" spans="1:10" x14ac:dyDescent="0.2">
      <c r="A83" s="92"/>
      <c r="B83" s="92"/>
      <c r="C83" s="92"/>
      <c r="D83" s="92"/>
      <c r="E83" s="92"/>
      <c r="F83" s="92"/>
      <c r="G83" s="92"/>
      <c r="H83" s="92"/>
      <c r="I83" s="92"/>
      <c r="J83" s="92"/>
    </row>
    <row r="84" spans="1:10" x14ac:dyDescent="0.2">
      <c r="A84" s="92"/>
      <c r="B84" s="92"/>
      <c r="C84" s="92"/>
      <c r="D84" s="92"/>
      <c r="E84" s="92"/>
      <c r="F84" s="92"/>
      <c r="G84" s="92"/>
      <c r="H84" s="92"/>
      <c r="I84" s="92"/>
      <c r="J84" s="92"/>
    </row>
    <row r="85" spans="1:10" x14ac:dyDescent="0.2">
      <c r="A85" s="92"/>
      <c r="B85" s="92"/>
      <c r="C85" s="92"/>
      <c r="D85" s="92"/>
      <c r="E85" s="92"/>
      <c r="F85" s="92"/>
      <c r="G85" s="92"/>
      <c r="H85" s="92"/>
      <c r="I85" s="92"/>
      <c r="J85" s="92"/>
    </row>
    <row r="86" spans="1:10" x14ac:dyDescent="0.2">
      <c r="A86" s="92"/>
      <c r="B86" s="92"/>
      <c r="C86" s="92"/>
      <c r="D86" s="92"/>
      <c r="E86" s="92"/>
      <c r="F86" s="92"/>
      <c r="G86" s="92"/>
      <c r="H86" s="92"/>
      <c r="I86" s="92"/>
      <c r="J86" s="92"/>
    </row>
    <row r="87" spans="1:10" x14ac:dyDescent="0.2">
      <c r="A87" s="92"/>
      <c r="B87" s="92"/>
      <c r="C87" s="92"/>
      <c r="D87" s="92"/>
      <c r="E87" s="92"/>
      <c r="F87" s="92"/>
      <c r="G87" s="92"/>
      <c r="H87" s="92"/>
      <c r="I87" s="92"/>
      <c r="J87" s="92"/>
    </row>
    <row r="88" spans="1:10" x14ac:dyDescent="0.2">
      <c r="A88" s="92"/>
      <c r="B88" s="92"/>
      <c r="C88" s="92"/>
      <c r="D88" s="92"/>
      <c r="E88" s="92"/>
      <c r="F88" s="92"/>
      <c r="G88" s="92"/>
      <c r="H88" s="92"/>
      <c r="I88" s="92"/>
      <c r="J88" s="92"/>
    </row>
    <row r="89" spans="1:10" x14ac:dyDescent="0.2">
      <c r="A89" s="92"/>
      <c r="B89" s="92"/>
      <c r="C89" s="92"/>
      <c r="D89" s="92"/>
      <c r="E89" s="92"/>
      <c r="F89" s="92"/>
      <c r="G89" s="92"/>
      <c r="H89" s="92"/>
      <c r="I89" s="92"/>
      <c r="J89" s="92"/>
    </row>
    <row r="90" spans="1:10" x14ac:dyDescent="0.2">
      <c r="A90" s="92"/>
      <c r="B90" s="92"/>
      <c r="C90" s="92"/>
      <c r="D90" s="92"/>
      <c r="E90" s="92"/>
      <c r="F90" s="92"/>
      <c r="G90" s="92"/>
      <c r="H90" s="92"/>
      <c r="I90" s="92"/>
      <c r="J90" s="92"/>
    </row>
    <row r="91" spans="1:10" x14ac:dyDescent="0.2">
      <c r="A91" s="92"/>
      <c r="B91" s="92"/>
      <c r="C91" s="92"/>
      <c r="D91" s="92"/>
      <c r="E91" s="92"/>
      <c r="F91" s="92"/>
      <c r="G91" s="92"/>
      <c r="H91" s="92"/>
      <c r="I91" s="92"/>
      <c r="J91" s="92"/>
    </row>
    <row r="92" spans="1:10" x14ac:dyDescent="0.2">
      <c r="A92" s="92"/>
      <c r="B92" s="92"/>
      <c r="C92" s="92"/>
      <c r="D92" s="92"/>
      <c r="E92" s="92"/>
      <c r="F92" s="92"/>
      <c r="G92" s="92"/>
      <c r="H92" s="92"/>
      <c r="I92" s="92"/>
      <c r="J92" s="92"/>
    </row>
    <row r="93" spans="1:10" x14ac:dyDescent="0.2">
      <c r="A93" s="92"/>
      <c r="B93" s="92"/>
      <c r="C93" s="92"/>
      <c r="D93" s="92"/>
      <c r="E93" s="92"/>
      <c r="F93" s="92"/>
      <c r="G93" s="92"/>
      <c r="H93" s="92"/>
      <c r="I93" s="92"/>
      <c r="J93" s="92"/>
    </row>
    <row r="94" spans="1:10" x14ac:dyDescent="0.2">
      <c r="A94" s="92"/>
      <c r="B94" s="92"/>
      <c r="C94" s="92"/>
      <c r="D94" s="92"/>
      <c r="E94" s="92"/>
      <c r="F94" s="92"/>
      <c r="G94" s="92"/>
      <c r="H94" s="92"/>
      <c r="I94" s="92"/>
      <c r="J94" s="92"/>
    </row>
    <row r="95" spans="1:10" x14ac:dyDescent="0.2">
      <c r="A95" s="92"/>
      <c r="B95" s="92"/>
      <c r="C95" s="92"/>
      <c r="D95" s="92"/>
      <c r="E95" s="92"/>
      <c r="F95" s="92"/>
      <c r="G95" s="92"/>
      <c r="H95" s="92"/>
      <c r="I95" s="92"/>
      <c r="J95" s="92"/>
    </row>
    <row r="96" spans="1:10" x14ac:dyDescent="0.2">
      <c r="A96" s="92"/>
      <c r="B96" s="92"/>
      <c r="C96" s="92"/>
      <c r="D96" s="92"/>
      <c r="E96" s="92"/>
      <c r="F96" s="92"/>
      <c r="G96" s="92"/>
      <c r="H96" s="92"/>
      <c r="I96" s="92"/>
      <c r="J96" s="92"/>
    </row>
    <row r="97" spans="1:10" x14ac:dyDescent="0.2">
      <c r="A97" s="92"/>
      <c r="B97" s="92"/>
      <c r="C97" s="92"/>
      <c r="D97" s="92"/>
      <c r="E97" s="92"/>
      <c r="F97" s="92"/>
      <c r="G97" s="92"/>
      <c r="H97" s="92"/>
      <c r="I97" s="92"/>
      <c r="J97" s="92"/>
    </row>
    <row r="98" spans="1:10" x14ac:dyDescent="0.2">
      <c r="A98" s="92"/>
      <c r="B98" s="92"/>
      <c r="C98" s="92"/>
      <c r="D98" s="92"/>
      <c r="E98" s="92"/>
      <c r="F98" s="92"/>
      <c r="G98" s="92"/>
      <c r="H98" s="92"/>
      <c r="I98" s="92"/>
      <c r="J98" s="92"/>
    </row>
    <row r="99" spans="1:10" x14ac:dyDescent="0.2">
      <c r="A99" s="92"/>
      <c r="B99" s="92"/>
      <c r="C99" s="92"/>
      <c r="D99" s="92"/>
      <c r="E99" s="92"/>
      <c r="F99" s="92"/>
      <c r="G99" s="92"/>
      <c r="H99" s="92"/>
      <c r="I99" s="92"/>
      <c r="J99" s="92"/>
    </row>
    <row r="100" spans="1:10" x14ac:dyDescent="0.2">
      <c r="A100" s="92"/>
      <c r="B100" s="92"/>
      <c r="C100" s="92"/>
      <c r="D100" s="92"/>
      <c r="E100" s="92"/>
      <c r="F100" s="92"/>
      <c r="G100" s="92"/>
      <c r="H100" s="92"/>
      <c r="I100" s="92"/>
      <c r="J100" s="92"/>
    </row>
    <row r="101" spans="1:10" x14ac:dyDescent="0.2">
      <c r="A101" s="92"/>
      <c r="B101" s="92"/>
      <c r="C101" s="92"/>
      <c r="D101" s="92"/>
      <c r="E101" s="92"/>
      <c r="F101" s="92"/>
      <c r="G101" s="92"/>
      <c r="H101" s="92"/>
      <c r="I101" s="92"/>
      <c r="J101" s="92"/>
    </row>
    <row r="102" spans="1:10" x14ac:dyDescent="0.2">
      <c r="A102" s="92"/>
      <c r="B102" s="92"/>
      <c r="C102" s="92"/>
      <c r="D102" s="92"/>
      <c r="E102" s="92"/>
      <c r="F102" s="92"/>
      <c r="G102" s="92"/>
      <c r="H102" s="92"/>
      <c r="I102" s="92"/>
      <c r="J102" s="92"/>
    </row>
    <row r="103" spans="1:10" x14ac:dyDescent="0.2">
      <c r="A103" s="92"/>
      <c r="B103" s="92"/>
      <c r="C103" s="92"/>
      <c r="D103" s="92"/>
      <c r="E103" s="92"/>
      <c r="F103" s="92"/>
      <c r="G103" s="92"/>
      <c r="H103" s="92"/>
      <c r="I103" s="92"/>
      <c r="J103" s="92"/>
    </row>
    <row r="104" spans="1:10" x14ac:dyDescent="0.2">
      <c r="A104" s="92"/>
      <c r="B104" s="92"/>
      <c r="C104" s="92"/>
      <c r="D104" s="92"/>
      <c r="E104" s="92"/>
      <c r="F104" s="92"/>
      <c r="G104" s="92"/>
      <c r="H104" s="92"/>
      <c r="I104" s="92"/>
      <c r="J104" s="92"/>
    </row>
    <row r="105" spans="1:10" x14ac:dyDescent="0.2">
      <c r="A105" s="92"/>
      <c r="B105" s="92"/>
      <c r="C105" s="92"/>
      <c r="D105" s="92"/>
      <c r="E105" s="92"/>
      <c r="F105" s="92"/>
      <c r="G105" s="92"/>
      <c r="H105" s="92"/>
      <c r="I105" s="92"/>
      <c r="J105" s="92"/>
    </row>
    <row r="106" spans="1:10" x14ac:dyDescent="0.2">
      <c r="A106" s="92"/>
      <c r="B106" s="92"/>
      <c r="C106" s="92"/>
      <c r="D106" s="92"/>
      <c r="E106" s="92"/>
      <c r="F106" s="92"/>
      <c r="G106" s="92"/>
      <c r="H106" s="92"/>
      <c r="I106" s="92"/>
      <c r="J106" s="92"/>
    </row>
    <row r="107" spans="1:10" x14ac:dyDescent="0.2">
      <c r="A107" s="92"/>
      <c r="B107" s="92"/>
      <c r="C107" s="92"/>
      <c r="D107" s="92"/>
      <c r="E107" s="92"/>
      <c r="F107" s="92"/>
      <c r="G107" s="92"/>
      <c r="H107" s="92"/>
      <c r="I107" s="92"/>
      <c r="J107" s="92"/>
    </row>
    <row r="108" spans="1:10" x14ac:dyDescent="0.2">
      <c r="A108" s="92"/>
      <c r="B108" s="92"/>
      <c r="C108" s="92"/>
      <c r="D108" s="92"/>
      <c r="E108" s="92"/>
      <c r="F108" s="92"/>
      <c r="G108" s="92"/>
      <c r="H108" s="92"/>
      <c r="I108" s="92"/>
      <c r="J108" s="92"/>
    </row>
    <row r="109" spans="1:10" x14ac:dyDescent="0.2">
      <c r="A109" s="92"/>
      <c r="B109" s="92"/>
      <c r="C109" s="92"/>
      <c r="D109" s="92"/>
      <c r="E109" s="92"/>
      <c r="F109" s="92"/>
      <c r="G109" s="92"/>
      <c r="H109" s="92"/>
      <c r="I109" s="92"/>
      <c r="J109" s="92"/>
    </row>
    <row r="110" spans="1:10" x14ac:dyDescent="0.2">
      <c r="A110" s="92"/>
      <c r="B110" s="92"/>
      <c r="C110" s="92"/>
      <c r="D110" s="92"/>
      <c r="E110" s="92"/>
      <c r="F110" s="92"/>
      <c r="G110" s="92"/>
      <c r="H110" s="92"/>
      <c r="I110" s="92"/>
      <c r="J110" s="92"/>
    </row>
    <row r="111" spans="1:10" x14ac:dyDescent="0.2">
      <c r="A111" s="92"/>
      <c r="B111" s="92"/>
      <c r="C111" s="92"/>
      <c r="D111" s="92"/>
      <c r="E111" s="92"/>
      <c r="F111" s="92"/>
      <c r="G111" s="92"/>
      <c r="H111" s="92"/>
      <c r="I111" s="92"/>
      <c r="J111" s="92"/>
    </row>
    <row r="112" spans="1:10" x14ac:dyDescent="0.2">
      <c r="A112" s="92"/>
      <c r="B112" s="92"/>
      <c r="C112" s="92"/>
      <c r="D112" s="92"/>
      <c r="E112" s="92"/>
      <c r="F112" s="92"/>
      <c r="G112" s="92"/>
      <c r="H112" s="92"/>
      <c r="I112" s="92"/>
      <c r="J112" s="92"/>
    </row>
    <row r="113" spans="1:10" x14ac:dyDescent="0.2">
      <c r="A113" s="92"/>
      <c r="B113" s="92"/>
      <c r="C113" s="92"/>
      <c r="D113" s="92"/>
      <c r="E113" s="92"/>
      <c r="F113" s="92"/>
      <c r="G113" s="92"/>
      <c r="H113" s="92"/>
      <c r="I113" s="92"/>
      <c r="J113" s="92"/>
    </row>
    <row r="114" spans="1:10" x14ac:dyDescent="0.2">
      <c r="A114" s="92"/>
      <c r="B114" s="92"/>
      <c r="C114" s="92"/>
      <c r="D114" s="92"/>
      <c r="E114" s="92"/>
      <c r="F114" s="92"/>
      <c r="G114" s="92"/>
      <c r="H114" s="92"/>
      <c r="I114" s="92"/>
      <c r="J114" s="92"/>
    </row>
    <row r="115" spans="1:10" x14ac:dyDescent="0.2">
      <c r="A115" s="92"/>
      <c r="B115" s="92"/>
      <c r="C115" s="92"/>
      <c r="D115" s="92"/>
      <c r="E115" s="92"/>
      <c r="F115" s="92"/>
      <c r="G115" s="92"/>
      <c r="H115" s="92"/>
      <c r="I115" s="92"/>
      <c r="J115" s="92"/>
    </row>
    <row r="116" spans="1:10" x14ac:dyDescent="0.2">
      <c r="A116" s="92"/>
      <c r="B116" s="92"/>
      <c r="C116" s="92"/>
      <c r="D116" s="92"/>
      <c r="E116" s="92"/>
      <c r="F116" s="92"/>
      <c r="G116" s="92"/>
      <c r="H116" s="92"/>
      <c r="I116" s="92"/>
      <c r="J116" s="92"/>
    </row>
    <row r="117" spans="1:10" x14ac:dyDescent="0.2">
      <c r="A117" s="92"/>
      <c r="B117" s="92"/>
      <c r="C117" s="92"/>
      <c r="D117" s="92"/>
      <c r="E117" s="92"/>
      <c r="F117" s="92"/>
      <c r="G117" s="92"/>
      <c r="H117" s="92"/>
      <c r="I117" s="92"/>
      <c r="J117" s="92"/>
    </row>
    <row r="118" spans="1:10" x14ac:dyDescent="0.2">
      <c r="A118" s="92"/>
      <c r="B118" s="92"/>
      <c r="C118" s="92"/>
      <c r="D118" s="92"/>
      <c r="E118" s="92"/>
      <c r="F118" s="92"/>
      <c r="G118" s="92"/>
      <c r="H118" s="92"/>
      <c r="I118" s="92"/>
      <c r="J118" s="92"/>
    </row>
    <row r="119" spans="1:10" x14ac:dyDescent="0.2">
      <c r="A119" s="92"/>
      <c r="B119" s="92"/>
      <c r="C119" s="92"/>
      <c r="D119" s="92"/>
      <c r="E119" s="92"/>
      <c r="F119" s="92"/>
      <c r="G119" s="92"/>
      <c r="H119" s="92"/>
      <c r="I119" s="92"/>
      <c r="J119" s="92"/>
    </row>
    <row r="120" spans="1:10" x14ac:dyDescent="0.2">
      <c r="A120" s="92"/>
      <c r="B120" s="92"/>
      <c r="C120" s="92"/>
      <c r="D120" s="92"/>
      <c r="E120" s="92"/>
      <c r="F120" s="92"/>
      <c r="G120" s="92"/>
      <c r="H120" s="92"/>
      <c r="I120" s="92"/>
      <c r="J120" s="92"/>
    </row>
    <row r="121" spans="1:10" x14ac:dyDescent="0.2">
      <c r="A121" s="92"/>
      <c r="B121" s="92"/>
      <c r="C121" s="92"/>
      <c r="D121" s="92"/>
      <c r="E121" s="92"/>
      <c r="F121" s="92"/>
      <c r="G121" s="92"/>
      <c r="H121" s="92"/>
      <c r="I121" s="92"/>
      <c r="J121" s="92"/>
    </row>
    <row r="122" spans="1:10" x14ac:dyDescent="0.2">
      <c r="A122" s="92"/>
      <c r="B122" s="92"/>
      <c r="C122" s="92"/>
      <c r="D122" s="92"/>
      <c r="E122" s="92"/>
      <c r="F122" s="92"/>
      <c r="G122" s="92"/>
      <c r="H122" s="92"/>
      <c r="I122" s="92"/>
      <c r="J122" s="92"/>
    </row>
    <row r="123" spans="1:10" x14ac:dyDescent="0.2">
      <c r="A123" s="92"/>
      <c r="B123" s="92"/>
      <c r="C123" s="92"/>
      <c r="D123" s="92"/>
      <c r="E123" s="92"/>
      <c r="F123" s="92"/>
      <c r="G123" s="92"/>
      <c r="H123" s="92"/>
      <c r="I123" s="92"/>
      <c r="J123" s="92"/>
    </row>
    <row r="124" spans="1:10" x14ac:dyDescent="0.2">
      <c r="A124" s="92"/>
      <c r="B124" s="92"/>
      <c r="C124" s="92"/>
      <c r="D124" s="92"/>
      <c r="E124" s="92"/>
      <c r="F124" s="92"/>
      <c r="G124" s="92"/>
      <c r="H124" s="92"/>
      <c r="I124" s="92"/>
      <c r="J124" s="92"/>
    </row>
    <row r="125" spans="1:10" x14ac:dyDescent="0.2">
      <c r="A125" s="92"/>
      <c r="B125" s="92"/>
      <c r="C125" s="92"/>
      <c r="D125" s="92"/>
      <c r="E125" s="92"/>
      <c r="F125" s="92"/>
      <c r="G125" s="92"/>
      <c r="H125" s="92"/>
      <c r="I125" s="92"/>
      <c r="J125" s="92"/>
    </row>
    <row r="126" spans="1:10" x14ac:dyDescent="0.2">
      <c r="A126" s="92"/>
      <c r="B126" s="92"/>
      <c r="C126" s="92"/>
      <c r="D126" s="92"/>
      <c r="E126" s="92"/>
      <c r="F126" s="92"/>
      <c r="G126" s="92"/>
      <c r="H126" s="92"/>
      <c r="I126" s="92"/>
      <c r="J126" s="92"/>
    </row>
    <row r="127" spans="1:10" x14ac:dyDescent="0.2">
      <c r="A127" s="92"/>
      <c r="B127" s="92"/>
      <c r="C127" s="92"/>
      <c r="D127" s="92"/>
      <c r="E127" s="92"/>
      <c r="F127" s="92"/>
      <c r="G127" s="92"/>
      <c r="H127" s="92"/>
      <c r="I127" s="92"/>
      <c r="J127" s="92"/>
    </row>
    <row r="128" spans="1:10" x14ac:dyDescent="0.2">
      <c r="A128" s="92"/>
      <c r="B128" s="92"/>
      <c r="C128" s="92"/>
      <c r="D128" s="92"/>
      <c r="E128" s="92"/>
      <c r="F128" s="92"/>
      <c r="G128" s="92"/>
      <c r="H128" s="92"/>
      <c r="I128" s="92"/>
      <c r="J128" s="92"/>
    </row>
    <row r="129" spans="1:10" x14ac:dyDescent="0.2">
      <c r="A129" s="92"/>
      <c r="B129" s="92"/>
      <c r="C129" s="92"/>
      <c r="D129" s="92"/>
      <c r="E129" s="92"/>
      <c r="F129" s="92"/>
      <c r="G129" s="92"/>
      <c r="H129" s="92"/>
      <c r="I129" s="92"/>
      <c r="J129" s="92"/>
    </row>
    <row r="130" spans="1:10" x14ac:dyDescent="0.2">
      <c r="A130" s="92"/>
      <c r="B130" s="92"/>
      <c r="C130" s="92"/>
      <c r="D130" s="92"/>
      <c r="E130" s="92"/>
      <c r="F130" s="92"/>
      <c r="G130" s="92"/>
      <c r="H130" s="92"/>
      <c r="I130" s="92"/>
      <c r="J130" s="92"/>
    </row>
    <row r="131" spans="1:10" x14ac:dyDescent="0.2">
      <c r="A131" s="92"/>
      <c r="B131" s="92"/>
      <c r="C131" s="92"/>
      <c r="D131" s="92"/>
      <c r="E131" s="92"/>
      <c r="F131" s="92"/>
      <c r="G131" s="92"/>
      <c r="H131" s="92"/>
      <c r="I131" s="92"/>
      <c r="J131" s="92"/>
    </row>
    <row r="132" spans="1:10" x14ac:dyDescent="0.2">
      <c r="A132" s="92"/>
      <c r="B132" s="92"/>
      <c r="C132" s="92"/>
      <c r="D132" s="92"/>
      <c r="E132" s="92"/>
      <c r="F132" s="92"/>
      <c r="G132" s="92"/>
      <c r="H132" s="92"/>
      <c r="I132" s="92"/>
      <c r="J132" s="92"/>
    </row>
    <row r="133" spans="1:10" x14ac:dyDescent="0.2">
      <c r="A133" s="92"/>
      <c r="B133" s="92"/>
      <c r="C133" s="92"/>
      <c r="D133" s="92"/>
      <c r="E133" s="92"/>
      <c r="F133" s="92"/>
      <c r="G133" s="92"/>
      <c r="H133" s="92"/>
      <c r="I133" s="92"/>
      <c r="J133" s="92"/>
    </row>
    <row r="134" spans="1:10" x14ac:dyDescent="0.2">
      <c r="A134" s="92"/>
      <c r="B134" s="92"/>
      <c r="C134" s="92"/>
      <c r="D134" s="92"/>
      <c r="E134" s="92"/>
      <c r="F134" s="92"/>
      <c r="G134" s="92"/>
      <c r="H134" s="92"/>
      <c r="I134" s="92"/>
      <c r="J134" s="92"/>
    </row>
    <row r="135" spans="1:10" x14ac:dyDescent="0.2">
      <c r="A135" s="92"/>
      <c r="B135" s="92"/>
      <c r="C135" s="92"/>
      <c r="D135" s="92"/>
      <c r="E135" s="92"/>
      <c r="F135" s="92"/>
      <c r="G135" s="92"/>
      <c r="H135" s="92"/>
      <c r="I135" s="92"/>
      <c r="J135" s="92"/>
    </row>
    <row r="136" spans="1:10" x14ac:dyDescent="0.2">
      <c r="A136" s="92"/>
      <c r="B136" s="92"/>
      <c r="C136" s="92"/>
      <c r="D136" s="92"/>
      <c r="E136" s="92"/>
      <c r="F136" s="92"/>
      <c r="G136" s="92"/>
      <c r="H136" s="92"/>
      <c r="I136" s="92"/>
      <c r="J136" s="92"/>
    </row>
    <row r="137" spans="1:10" x14ac:dyDescent="0.2">
      <c r="A137" s="92"/>
      <c r="B137" s="92"/>
      <c r="C137" s="92"/>
      <c r="D137" s="92"/>
      <c r="E137" s="92"/>
      <c r="F137" s="92"/>
      <c r="G137" s="92"/>
      <c r="H137" s="92"/>
      <c r="I137" s="92"/>
      <c r="J137" s="92"/>
    </row>
    <row r="138" spans="1:10" x14ac:dyDescent="0.2">
      <c r="A138" s="92"/>
      <c r="B138" s="92"/>
      <c r="C138" s="92"/>
      <c r="D138" s="92"/>
      <c r="E138" s="92"/>
      <c r="F138" s="92"/>
      <c r="G138" s="92"/>
      <c r="H138" s="92"/>
      <c r="I138" s="92"/>
      <c r="J138" s="92"/>
    </row>
    <row r="139" spans="1:10" x14ac:dyDescent="0.2">
      <c r="A139" s="92"/>
      <c r="B139" s="92"/>
      <c r="C139" s="92"/>
      <c r="D139" s="92"/>
      <c r="E139" s="92"/>
      <c r="F139" s="92"/>
      <c r="G139" s="92"/>
      <c r="H139" s="92"/>
      <c r="I139" s="92"/>
      <c r="J139" s="92"/>
    </row>
    <row r="140" spans="1:10" x14ac:dyDescent="0.2">
      <c r="A140" s="92"/>
      <c r="B140" s="92"/>
      <c r="C140" s="92"/>
      <c r="D140" s="92"/>
      <c r="E140" s="92"/>
      <c r="F140" s="92"/>
      <c r="G140" s="92"/>
      <c r="H140" s="92"/>
      <c r="I140" s="92"/>
      <c r="J140" s="92"/>
    </row>
  </sheetData>
  <mergeCells count="1">
    <mergeCell ref="A1:J140"/>
  </mergeCells>
  <pageMargins left="0.7" right="0.7" top="0.75" bottom="0.75" header="0.3" footer="0.3"/>
  <pageSetup paperSize="9" scale="4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f222027-779b-4ef0-8787-2b81b04cdc28">
      <Terms xmlns="http://schemas.microsoft.com/office/infopath/2007/PartnerControls"/>
    </lcf76f155ced4ddcb4097134ff3c332f>
    <TaxCatchAll xmlns="a895ba61-2aa3-4a30-81a0-47dc08daf2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8391C179D729E49BCE5CC6A14DCADFC" ma:contentTypeVersion="12" ma:contentTypeDescription="Stvaranje novog dokumenta." ma:contentTypeScope="" ma:versionID="6217083dc2a442c8ca1bdbd0fb997299">
  <xsd:schema xmlns:xsd="http://www.w3.org/2001/XMLSchema" xmlns:xs="http://www.w3.org/2001/XMLSchema" xmlns:p="http://schemas.microsoft.com/office/2006/metadata/properties" xmlns:ns2="1f222027-779b-4ef0-8787-2b81b04cdc28" xmlns:ns3="a895ba61-2aa3-4a30-81a0-47dc08daf252" targetNamespace="http://schemas.microsoft.com/office/2006/metadata/properties" ma:root="true" ma:fieldsID="1b56b71380212e367d9da65f7b51c666" ns2:_="" ns3:_="">
    <xsd:import namespace="1f222027-779b-4ef0-8787-2b81b04cdc28"/>
    <xsd:import namespace="a895ba61-2aa3-4a30-81a0-47dc08daf2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22027-779b-4ef0-8787-2b81b04cdc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Oznake slika" ma:readOnly="false" ma:fieldId="{5cf76f15-5ced-4ddc-b409-7134ff3c332f}" ma:taxonomyMulti="true" ma:sspId="85ce9b3b-8d4c-4270-a29d-e6ed083ae41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95ba61-2aa3-4a30-81a0-47dc08daf25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dd1a5c-66a8-4c5a-8707-fd0519060664}" ma:internalName="TaxCatchAll" ma:showField="CatchAllData" ma:web="a895ba61-2aa3-4a30-81a0-47dc08daf2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 ds:uri="1f222027-779b-4ef0-8787-2b81b04cdc28"/>
    <ds:schemaRef ds:uri="a895ba61-2aa3-4a30-81a0-47dc08daf252"/>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4C9C6D8-75F4-436D-B406-48D7CB97DC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Jadranka Tomić</cp:lastModifiedBy>
  <cp:lastPrinted>2026-03-24T07:23:17Z</cp:lastPrinted>
  <dcterms:created xsi:type="dcterms:W3CDTF">2008-10-17T11:51:54Z</dcterms:created>
  <dcterms:modified xsi:type="dcterms:W3CDTF">2026-03-24T10:34:29Z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0x010100A8391C179D729E49BCE5CC6A14DCADFC</vt:lpwstr>
  </property>
  <property fmtid="{D5CDD505-2E9C-101B-9397-08002B2CF9AE}" pid="3" name="MediaServiceImageTags">
    <vt:lpwstr/>
  </property>
</Properties>
</file>