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FINANCIJSKA IZVJEŠĆA/ENGLESKE VERZIJE ZA ZSE/2020/"/>
    </mc:Choice>
  </mc:AlternateContent>
  <xr:revisionPtr revIDLastSave="261" documentId="8_{15F7F35B-478F-43D7-A6D6-43534C2DB68F}" xr6:coauthVersionLast="47" xr6:coauthVersionMax="47" xr10:uidLastSave="{21B3C787-A52A-4F67-9B0C-3631E96014CA}"/>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4" i="19"/>
  <c r="K63" i="19"/>
  <c r="H64" i="19"/>
  <c r="I72" i="18"/>
  <c r="I62" i="19"/>
  <c r="I63" i="19"/>
  <c r="I64" i="19"/>
  <c r="H62" i="19"/>
  <c r="H67" i="19" s="1"/>
  <c r="H101" i="19" s="1"/>
  <c r="H63" i="19"/>
  <c r="J62" i="19"/>
  <c r="J66" i="19" s="1"/>
  <c r="J64" i="19"/>
  <c r="H68" i="19" l="1"/>
  <c r="K68" i="19"/>
  <c r="K101" i="19" s="1"/>
  <c r="K66" i="19"/>
  <c r="H66" i="19"/>
  <c r="I66" i="19"/>
  <c r="I68" i="19"/>
  <c r="I67" i="19"/>
  <c r="I101" i="19" s="1"/>
  <c r="J67" i="19"/>
  <c r="J68" i="19"/>
  <c r="J101" i="19" s="1"/>
</calcChain>
</file>

<file path=xl/sharedStrings.xml><?xml version="1.0" encoding="utf-8"?>
<sst xmlns="http://schemas.openxmlformats.org/spreadsheetml/2006/main" count="527" uniqueCount="524">
  <si>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</si>
  <si>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</si>
  <si>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</si>
  <si>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</si>
  <si>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</si>
  <si>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</si>
  <si>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</si>
  <si>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</si>
  <si>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</si>
  <si>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</si>
  <si>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</si>
  <si>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</si>
  <si>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</si>
  <si>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</si>
  <si>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</si>
  <si>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</si>
  <si>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</si>
  <si>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</si>
  <si>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</si>
  <si>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</si>
  <si>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</si>
  <si>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</si>
  <si>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</si>
  <si>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</si>
  <si>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</si>
  <si>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</si>
  <si>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</si>
  <si>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</si>
  <si>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</si>
  <si>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</si>
  <si>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</si>
  <si>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</si>
  <si>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</si>
  <si>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</si>
  <si>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</si>
  <si>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</si>
  <si>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</si>
  <si>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</si>
  <si>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</si>
  <si>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</si>
  <si>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</si>
  <si>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</si>
  <si>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</si>
  <si>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</si>
  <si>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</si>
  <si>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</si>
  <si>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</si>
  <si>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</si>
  <si>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</si>
  <si>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</si>
  <si>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</si>
  <si>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</si>
  <si>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</si>
  <si>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</si>
  <si>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</si>
  <si>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</si>
  <si>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</si>
  <si>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</si>
  <si>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</si>
  <si>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</si>
  <si>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</si>
  <si>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</si>
  <si>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</si>
  <si>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</si>
  <si>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</si>
  <si>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</si>
  <si>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</si>
  <si>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</si>
  <si>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</si>
  <si>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</si>
  <si>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</si>
  <si>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</si>
  <si>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</si>
  <si>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</si>
  <si>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</si>
  <si>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</si>
  <si>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</si>
  <si>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</si>
  <si>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</si>
  <si>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</si>
  <si>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</si>
  <si>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</si>
  <si>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</si>
  <si>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</si>
  <si>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</si>
  <si>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</si>
  <si>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</si>
  <si>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</si>
  <si>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</si>
  <si>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</si>
  <si>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</si>
  <si>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</si>
  <si>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</si>
  <si>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</si>
  <si>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</si>
  <si>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</si>
  <si>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</si>
  <si>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</si>
  <si>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</si>
  <si>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</si>
  <si>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</si>
  <si>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</si>
  <si>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</si>
  <si>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</si>
  <si>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</si>
  <si>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</si>
  <si>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</si>
  <si>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</si>
  <si>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</si>
  <si>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</si>
  <si>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</si>
  <si>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</si>
  <si>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</si>
  <si>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</si>
  <si>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</si>
  <si>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</si>
  <si>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</si>
  <si>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</si>
  <si>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</si>
  <si>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</si>
  <si>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</si>
  <si>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</si>
  <si>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</si>
  <si>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</si>
  <si>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</si>
  <si>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</si>
  <si>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</si>
  <si>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</si>
  <si>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</si>
  <si>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</si>
  <si>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</si>
  <si>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</si>
  <si>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</si>
  <si>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</si>
  <si>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</si>
  <si>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</si>
  <si>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</si>
  <si>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</si>
  <si>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</si>
  <si>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</si>
  <si>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</si>
  <si>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</si>
  <si>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</si>
  <si>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</si>
  <si>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</si>
  <si>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</si>
  <si>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</si>
  <si>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</si>
  <si>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</si>
  <si>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</si>
  <si>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</si>
  <si>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</si>
  <si>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</si>
  <si>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</si>
  <si>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</si>
  <si>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</si>
  <si>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</si>
  <si>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</si>
  <si>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</si>
  <si>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</si>
  <si>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</si>
  <si>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</si>
  <si>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</si>
  <si>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</si>
  <si>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</si>
  <si>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</si>
  <si>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</si>
  <si>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</si>
  <si>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</si>
  <si>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</si>
  <si>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</si>
  <si>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</si>
  <si>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</si>
  <si>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</si>
  <si>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</si>
  <si>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</si>
  <si>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</si>
  <si>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</si>
  <si>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</si>
  <si>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</si>
  <si>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</si>
  <si>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</si>
  <si>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</si>
  <si>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</si>
  <si>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</si>
  <si>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</si>
  <si>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</si>
  <si>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</si>
  <si>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</si>
  <si>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</si>
  <si>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</si>
  <si>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</si>
  <si>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</si>
  <si>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</si>
  <si>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</si>
  <si>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</si>
  <si>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</si>
  <si>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</si>
  <si>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</si>
  <si>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</si>
  <si>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</si>
  <si>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</si>
  <si>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</si>
  <si>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</si>
  <si>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</si>
  <si>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</si>
  <si>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</si>
  <si>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</si>
  <si>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</si>
  <si>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</si>
  <si>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</si>
  <si>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</si>
  <si>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</si>
  <si>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</si>
  <si>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</si>
  <si>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</si>
  <si>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</si>
  <si>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</si>
  <si>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</si>
  <si>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</si>
  <si>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</si>
  <si>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</si>
  <si>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</si>
  <si>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</si>
  <si>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</si>
  <si>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</si>
  <si>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</si>
  <si>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</si>
  <si>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</si>
  <si>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</si>
  <si>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</si>
  <si>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</si>
  <si>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</si>
  <si>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</si>
  <si>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</si>
  <si>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</si>
  <si>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</si>
  <si>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</si>
  <si>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</si>
  <si>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</si>
  <si>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</si>
  <si>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</si>
  <si>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</si>
  <si>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</si>
  <si>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</si>
  <si>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</si>
  <si>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</si>
  <si>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</si>
  <si>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</si>
  <si>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</si>
  <si>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</si>
  <si>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</si>
  <si>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</si>
  <si>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</si>
  <si>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</si>
  <si>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</si>
  <si>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</si>
  <si>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</si>
  <si>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</si>
  <si>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</si>
  <si>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</si>
  <si>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</si>
  <si>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</si>
  <si>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</si>
  <si>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</si>
  <si>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</si>
  <si>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</si>
  <si>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</si>
  <si>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</si>
  <si>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</si>
  <si>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</si>
  <si>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</si>
  <si>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</si>
  <si>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</si>
  <si>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</si>
  <si>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</si>
  <si>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</si>
  <si>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</si>
  <si>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</si>
  <si>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</si>
  <si>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</si>
  <si>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</si>
  <si>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</si>
  <si>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</si>
  <si>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</si>
  <si>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</si>
  <si>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</si>
  <si>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</si>
  <si>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</si>
  <si>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</si>
  <si>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</si>
  <si>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</si>
  <si>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</si>
  <si>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</si>
  <si>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</si>
  <si>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</si>
  <si>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</si>
  <si>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</si>
  <si>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</si>
  <si>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</si>
  <si>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</si>
  <si>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</si>
  <si>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</si>
  <si>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</si>
  <si>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</si>
  <si>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</si>
  <si>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</si>
  <si>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</si>
  <si>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</si>
  <si>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</si>
  <si>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</si>
  <si>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</si>
  <si>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</si>
  <si>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</si>
  <si>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</si>
  <si>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</si>
  <si>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</si>
  <si>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</si>
  <si>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</si>
  <si>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</si>
  <si>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</si>
  <si>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</si>
  <si>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</si>
  <si>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</si>
  <si>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</si>
  <si>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</si>
  <si>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</si>
  <si>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</si>
  <si>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</si>
  <si>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</si>
  <si>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</si>
  <si>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</si>
  <si>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</si>
  <si>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</si>
  <si>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</si>
  <si>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</si>
  <si>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</si>
  <si>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</si>
  <si>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</si>
  <si>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</si>
  <si>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</si>
  <si>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</si>
  <si>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</si>
  <si>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</si>
  <si>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</si>
  <si>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</si>
  <si>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</si>
  <si>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</si>
  <si>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</si>
  <si>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</si>
  <si>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</si>
  <si>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</si>
  <si>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</si>
  <si>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</si>
  <si>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</si>
  <si>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</si>
  <si>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</si>
  <si>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</si>
  <si>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</si>
  <si>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</si>
  <si>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</si>
  <si>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</si>
  <si>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</si>
  <si>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</si>
  <si>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</si>
  <si>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</si>
  <si>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</si>
  <si>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</si>
  <si>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</si>
  <si>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</si>
  <si>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</si>
  <si>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</si>
  <si>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</si>
  <si>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</si>
  <si>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</si>
  <si>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</si>
  <si>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</si>
  <si>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</si>
  <si>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</si>
  <si>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</si>
  <si>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</si>
  <si>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</si>
  <si>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</si>
  <si>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</si>
  <si>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</si>
  <si>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</si>
  <si>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</si>
  <si>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</si>
  <si>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</si>
  <si>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</si>
  <si>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</si>
  <si>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</si>
  <si>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</si>
  <si>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</si>
  <si>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</si>
  <si>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</si>
  <si>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</si>
  <si>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</si>
  <si>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</si>
  <si>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</si>
  <si>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</si>
  <si>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</si>
  <si>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</si>
  <si>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</si>
  <si>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</si>
  <si>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</si>
  <si>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</si>
  <si>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</si>
  <si>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</si>
  <si>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</si>
  <si>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</si>
  <si>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</si>
  <si>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</si>
  <si>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</si>
  <si>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</si>
  <si>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</si>
  <si>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</si>
  <si>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</si>
  <si>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</si>
  <si>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</si>
  <si>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</si>
  <si>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</si>
  <si>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</si>
  <si>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</si>
  <si>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</si>
  <si>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</si>
  <si>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</si>
  <si>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</si>
  <si>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</si>
  <si>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</si>
  <si>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</si>
  <si>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</si>
  <si>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</si>
  <si>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</si>
  <si>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</si>
  <si>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</si>
  <si>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</si>
  <si>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</si>
  <si>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</si>
  <si>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</si>
  <si>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</si>
  <si>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</si>
  <si>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</si>
  <si>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</si>
  <si>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</si>
  <si>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</si>
  <si>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</si>
  <si>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</si>
  <si>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</si>
  <si>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</si>
  <si>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</si>
  <si>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</si>
  <si>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</si>
  <si>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</si>
  <si>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</si>
  <si>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</si>
  <si>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</si>
  <si>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</si>
  <si>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</si>
  <si>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</si>
  <si>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</si>
  <si>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</si>
  <si>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</si>
  <si>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</si>
  <si>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</si>
  <si>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</si>
  <si>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</si>
  <si>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</si>
  <si>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</si>
  <si>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</si>
  <si>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</si>
  <si>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</si>
  <si>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</si>
  <si>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</si>
  <si>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</si>
  <si>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</si>
  <si>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</si>
  <si>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</si>
  <si>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</si>
  <si>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</si>
  <si>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</si>
  <si>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</si>
  <si>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</si>
  <si>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</si>
  <si>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</si>
  <si>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</si>
  <si>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</si>
  <si>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</si>
  <si>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</si>
  <si>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</si>
  <si>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</si>
  <si>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</si>
  <si>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</si>
  <si>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</si>
  <si>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</si>
  <si>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</si>
  <si>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</si>
  <si>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</si>
  <si>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</si>
  <si>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</si>
  <si>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</si>
  <si>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</si>
  <si>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</si>
  <si>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</si>
  <si>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</si>
  <si>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</si>
  <si>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</si>
  <si>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</si>
  <si>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RN</t>
  </si>
  <si>
    <t xml:space="preserve">Submitter: FTB TURIZAM d.d. </t>
  </si>
  <si>
    <t xml:space="preserve">Submitter:  FTB TURIZAM d.d. </t>
  </si>
  <si>
    <t>Kamenar Biserka</t>
  </si>
  <si>
    <t>091 907 86 29</t>
  </si>
  <si>
    <t>biserka.kamenar@remisens.com</t>
  </si>
  <si>
    <t>KD</t>
  </si>
  <si>
    <t>HOTELI CAVTAT d.d. CAVTAT</t>
  </si>
  <si>
    <t>HOTELI METROPOL d.o.o. PORTOROŽ</t>
  </si>
  <si>
    <t>REMISENS HOTEL GROUP d.o.o.</t>
  </si>
  <si>
    <t>PORTOROŽ</t>
  </si>
  <si>
    <t>CAVTAT</t>
  </si>
  <si>
    <t xml:space="preserve">balance as at 31 03 2020 </t>
  </si>
  <si>
    <t>for the period 01.01.2020.to 31.03.2020.</t>
  </si>
  <si>
    <t>for the period 01.01.2020. To 31.03.2020.</t>
  </si>
  <si>
    <t xml:space="preserve">NOTES TO FINANCIAL STATEMENTS - TFI
(drawn up for quarterly reporting periods)
Name of the issuer:   FTB TURIZAM d.d.
Personal identification number (OIB):  82344583628
Reporting period: 01.01.2020. to 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</si>
</sst>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0" fontId="4" fillId="12" borderId="49"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8"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4" fillId="12" borderId="49" xfId="4" applyFont="1" applyFill="1" applyBorder="1" applyAlignment="1" applyProtection="1">
      <alignment horizontal="lef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4" fillId="12" borderId="51" xfId="4" applyFont="1" applyFill="1" applyBorder="1" applyAlignment="1" applyProtection="1">
      <alignment horizontal="center" vertical="center"/>
      <protection locked="0"/>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54129436-5291-4F40-B651-B6C89E5B171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50" xr6:uid="{00000000-000C-0000-FFFF-FFFF2C000000}" r="I28" connectionId="0">
    <xmlCellPr id="1" xr6:uid="{00000000-0010-0000-2C00-000001000000}" uniqueName="P1074912">
      <xmlPr mapId="1" xpath="/TFI-IZD-POD/IFP-GFI-IZD-POD_1000374/P1074912" xmlDataType="decimal"/>
    </xmlCellPr>
  </singleXmlCell>
  <singleXmlCell id="51" xr6:uid="{00000000-000C-0000-FFFF-FFFF2D000000}" r="H29" connectionId="0">
    <xmlCellPr id="1" xr6:uid="{00000000-0010-0000-2D00-000001000000}" uniqueName="P1074914">
      <xmlPr mapId="1" xpath="/TFI-IZD-POD/IFP-GFI-IZD-POD_1000374/P1074914" xmlDataType="decimal"/>
    </xmlCellPr>
  </singleXmlCell>
  <singleXmlCell id="52" xr6:uid="{00000000-000C-0000-FFFF-FFFF2E000000}" r="I29" connectionId="0">
    <xmlCellPr id="1" xr6:uid="{00000000-0010-0000-2E00-000001000000}" uniqueName="P1074916">
      <xmlPr mapId="1" xpath="/TFI-IZD-POD/IFP-GFI-IZD-POD_1000374/P1074916" xmlDataType="decimal"/>
    </xmlCellPr>
  </singleXmlCell>
  <singleXmlCell id="53" xr6:uid="{00000000-000C-0000-FFFF-FFFF2F000000}" r="H30" connectionId="0">
    <xmlCellPr id="1" xr6:uid="{00000000-0010-0000-2F00-000001000000}" uniqueName="P1074918">
      <xmlPr mapId="1" xpath="/TFI-IZD-POD/IFP-GFI-IZD-POD_1000374/P1074918" xmlDataType="decimal"/>
    </xmlCellPr>
  </singleXmlCell>
  <singleXmlCell id="54" xr6:uid="{00000000-000C-0000-FFFF-FFFF30000000}" r="I30" connectionId="0">
    <xmlCellPr id="1" xr6:uid="{00000000-0010-0000-3000-000001000000}" uniqueName="P1074921">
      <xmlPr mapId="1" xpath="/TFI-IZD-POD/IFP-GFI-IZD-POD_1000374/P1074921" xmlDataType="decimal"/>
    </xmlCellPr>
  </singleXmlCell>
  <singleXmlCell id="55" xr6:uid="{00000000-000C-0000-FFFF-FFFF31000000}" r="H31" connectionId="0">
    <xmlCellPr id="1" xr6:uid="{00000000-0010-0000-3100-000001000000}" uniqueName="P1074927">
      <xmlPr mapId="1" xpath="/TFI-IZD-POD/IFP-GFI-IZD-POD_1000374/P1074927" xmlDataType="decimal"/>
    </xmlCellPr>
  </singleXmlCell>
  <singleXmlCell id="56" xr6:uid="{00000000-000C-0000-FFFF-FFFF32000000}" r="I31" connectionId="0">
    <xmlCellPr id="1" xr6:uid="{00000000-0010-0000-3200-000001000000}" uniqueName="P1074947">
      <xmlPr mapId="1" xpath="/TFI-IZD-POD/IFP-GFI-IZD-POD_1000374/P1074947" xmlDataType="decimal"/>
    </xmlCellPr>
  </singleXmlCell>
  <singleXmlCell id="57" xr6:uid="{00000000-000C-0000-FFFF-FFFF33000000}" r="H32" connectionId="0">
    <xmlCellPr id="1" xr6:uid="{00000000-0010-0000-3300-000001000000}" uniqueName="P1074949">
      <xmlPr mapId="1" xpath="/TFI-IZD-POD/IFP-GFI-IZD-POD_1000374/P1074949" xmlDataType="decimal"/>
    </xmlCellPr>
  </singleXmlCell>
  <singleXmlCell id="58" xr6:uid="{00000000-000C-0000-FFFF-FFFF34000000}" r="I32" connectionId="0">
    <xmlCellPr id="1" xr6:uid="{00000000-0010-0000-3400-000001000000}" uniqueName="P1074951">
      <xmlPr mapId="1" xpath="/TFI-IZD-POD/IFP-GFI-IZD-POD_1000374/P1074951" xmlDataType="decimal"/>
    </xmlCellPr>
  </singleXmlCell>
  <singleXmlCell id="59" xr6:uid="{00000000-000C-0000-FFFF-FFFF35000000}" r="H33" connectionId="0">
    <xmlCellPr id="1" xr6:uid="{00000000-0010-0000-3500-000001000000}" uniqueName="P1074954">
      <xmlPr mapId="1" xpath="/TFI-IZD-POD/IFP-GFI-IZD-POD_1000374/P1074954" xmlDataType="decimal"/>
    </xmlCellPr>
  </singleXmlCell>
  <singleXmlCell id="60" xr6:uid="{00000000-000C-0000-FFFF-FFFF36000000}" r="I33" connectionId="0">
    <xmlCellPr id="1" xr6:uid="{00000000-0010-0000-3600-000001000000}" uniqueName="P1074956">
      <xmlPr mapId="1" xpath="/TFI-IZD-POD/IFP-GFI-IZD-POD_1000374/P1074956" xmlDataType="decimal"/>
    </xmlCellPr>
  </singleXmlCell>
  <singleXmlCell id="61" xr6:uid="{00000000-000C-0000-FFFF-FFFF37000000}" r="H34" connectionId="0">
    <xmlCellPr id="1" xr6:uid="{00000000-0010-0000-3700-000001000000}" uniqueName="P1074958">
      <xmlPr mapId="1" xpath="/TFI-IZD-POD/IFP-GFI-IZD-POD_1000374/P1074958" xmlDataType="decimal"/>
    </xmlCellPr>
  </singleXmlCell>
  <singleXmlCell id="62" xr6:uid="{00000000-000C-0000-FFFF-FFFF38000000}" r="I34" connectionId="0">
    <xmlCellPr id="1" xr6:uid="{00000000-0010-0000-3800-000001000000}" uniqueName="P1074960">
      <xmlPr mapId="1" xpath="/TFI-IZD-POD/IFP-GFI-IZD-POD_1000374/P1074960" xmlDataType="decimal"/>
    </xmlCellPr>
  </singleXmlCell>
  <singleXmlCell id="63" xr6:uid="{00000000-000C-0000-FFFF-FFFF39000000}" r="H35" connectionId="0">
    <xmlCellPr id="1" xr6:uid="{00000000-0010-0000-3900-000001000000}" uniqueName="P1074962">
      <xmlPr mapId="1" xpath="/TFI-IZD-POD/IFP-GFI-IZD-POD_1000374/P1074962" xmlDataType="decimal"/>
    </xmlCellPr>
  </singleXmlCell>
  <singleXmlCell id="64" xr6:uid="{00000000-000C-0000-FFFF-FFFF3A000000}" r="I35" connectionId="0">
    <xmlCellPr id="1" xr6:uid="{00000000-0010-0000-3A00-000001000000}" uniqueName="P1074964">
      <xmlPr mapId="1" xpath="/TFI-IZD-POD/IFP-GFI-IZD-POD_1000374/P1074964" xmlDataType="decimal"/>
    </xmlCellPr>
  </singleXmlCell>
  <singleXmlCell id="65" xr6:uid="{00000000-000C-0000-FFFF-FFFF3B000000}" r="H36" connectionId="0">
    <xmlCellPr id="1" xr6:uid="{00000000-0010-0000-3B00-000001000000}" uniqueName="P1074923">
      <xmlPr mapId="1" xpath="/TFI-IZD-POD/IFP-GFI-IZD-POD_1000374/P1074923" xmlDataType="decimal"/>
    </xmlCellPr>
  </singleXmlCell>
  <singleXmlCell id="66" xr6:uid="{00000000-000C-0000-FFFF-FFFF3C000000}" r="I36" connectionId="0">
    <xmlCellPr id="1" xr6:uid="{00000000-0010-0000-3C00-000001000000}" uniqueName="P1074925">
      <xmlPr mapId="1" xpath="/TFI-IZD-POD/IFP-GFI-IZD-POD_1000374/P1074925" xmlDataType="decimal"/>
    </xmlCellPr>
  </singleXmlCell>
  <singleXmlCell id="67" xr6:uid="{00000000-000C-0000-FFFF-FFFF3D000000}" r="H37" connectionId="0">
    <xmlCellPr id="1" xr6:uid="{00000000-0010-0000-3D00-000001000000}" uniqueName="P1084406">
      <xmlPr mapId="1" xpath="/TFI-IZD-POD/IFP-GFI-IZD-POD_1000374/P1084406" xmlDataType="decimal"/>
    </xmlCellPr>
  </singleXmlCell>
  <singleXmlCell id="68" xr6:uid="{00000000-000C-0000-FFFF-FFFF3E000000}" r="I37" connectionId="0">
    <xmlCellPr id="1" xr6:uid="{00000000-0010-0000-3E00-000001000000}" uniqueName="P1084407">
      <xmlPr mapId="1" xpath="/TFI-IZD-POD/IFP-GFI-IZD-POD_1000374/P1084407" xmlDataType="decimal"/>
    </xmlCellPr>
  </singleXmlCell>
  <singleXmlCell id="69" xr6:uid="{00000000-000C-0000-FFFF-FFFF3F000000}" r="H38" connectionId="0">
    <xmlCellPr id="1" xr6:uid="{00000000-0010-0000-3F00-000001000000}" uniqueName="P1074967">
      <xmlPr mapId="1" xpath="/TFI-IZD-POD/IFP-GFI-IZD-POD_1000374/P1074967" xmlDataType="decimal"/>
    </xmlCellPr>
  </singleXmlCell>
  <singleXmlCell id="70" xr6:uid="{00000000-000C-0000-FFFF-FFFF40000000}" r="I38" connectionId="0">
    <xmlCellPr id="1" xr6:uid="{00000000-0010-0000-4000-000001000000}" uniqueName="P1074973">
      <xmlPr mapId="1" xpath="/TFI-IZD-POD/IFP-GFI-IZD-POD_1000374/P1074973" xmlDataType="decimal"/>
    </xmlCellPr>
  </singleXmlCell>
  <singleXmlCell id="71" xr6:uid="{00000000-000C-0000-FFFF-FFFF41000000}" r="H39" connectionId="0">
    <xmlCellPr id="1" xr6:uid="{00000000-0010-0000-4100-000001000000}" uniqueName="P1074975">
      <xmlPr mapId="1" xpath="/TFI-IZD-POD/IFP-GFI-IZD-POD_1000374/P1074975" xmlDataType="decimal"/>
    </xmlCellPr>
  </singleXmlCell>
  <singleXmlCell id="72" xr6:uid="{00000000-000C-0000-FFFF-FFFF42000000}" r="I39" connectionId="0">
    <xmlCellPr id="1" xr6:uid="{00000000-0010-0000-4200-000001000000}" uniqueName="P1074979">
      <xmlPr mapId="1" xpath="/TFI-IZD-POD/IFP-GFI-IZD-POD_1000374/P1074979" xmlDataType="decimal"/>
    </xmlCellPr>
  </singleXmlCell>
  <singleXmlCell id="73" xr6:uid="{00000000-000C-0000-FFFF-FFFF43000000}" r="H40" connectionId="0">
    <xmlCellPr id="1" xr6:uid="{00000000-0010-0000-4300-000001000000}" uniqueName="P1074981">
      <xmlPr mapId="1" xpath="/TFI-IZD-POD/IFP-GFI-IZD-POD_1000374/P1074981" xmlDataType="decimal"/>
    </xmlCellPr>
  </singleXmlCell>
  <singleXmlCell id="74" xr6:uid="{00000000-000C-0000-FFFF-FFFF44000000}" r="I40" connectionId="0">
    <xmlCellPr id="1" xr6:uid="{00000000-0010-0000-4400-000001000000}" uniqueName="P1074983">
      <xmlPr mapId="1" xpath="/TFI-IZD-POD/IFP-GFI-IZD-POD_1000374/P1074983" xmlDataType="decimal"/>
    </xmlCellPr>
  </singleXmlCell>
  <singleXmlCell id="75" xr6:uid="{00000000-000C-0000-FFFF-FFFF45000000}" r="H41" connectionId="0">
    <xmlCellPr id="1" xr6:uid="{00000000-0010-0000-4500-000001000000}" uniqueName="P1074985">
      <xmlPr mapId="1" xpath="/TFI-IZD-POD/IFP-GFI-IZD-POD_1000374/P1074985" xmlDataType="decimal"/>
    </xmlCellPr>
  </singleXmlCell>
  <singleXmlCell id="76" xr6:uid="{00000000-000C-0000-FFFF-FFFF46000000}" r="I41" connectionId="0">
    <xmlCellPr id="1" xr6:uid="{00000000-0010-0000-4600-000001000000}" uniqueName="P1074987">
      <xmlPr mapId="1" xpath="/TFI-IZD-POD/IFP-GFI-IZD-POD_1000374/P1074987" xmlDataType="decimal"/>
    </xmlCellPr>
  </singleXmlCell>
  <singleXmlCell id="77" xr6:uid="{00000000-000C-0000-FFFF-FFFF47000000}" r="H42" connectionId="0">
    <xmlCellPr id="1" xr6:uid="{00000000-0010-0000-4700-000001000000}" uniqueName="P1074989">
      <xmlPr mapId="1" xpath="/TFI-IZD-POD/IFP-GFI-IZD-POD_1000374/P1074989" xmlDataType="decimal"/>
    </xmlCellPr>
  </singleXmlCell>
  <singleXmlCell id="78" xr6:uid="{00000000-000C-0000-FFFF-FFFF48000000}" r="I42" connectionId="0">
    <xmlCellPr id="1" xr6:uid="{00000000-0010-0000-4800-000001000000}" uniqueName="P1074991">
      <xmlPr mapId="1" xpath="/TFI-IZD-POD/IFP-GFI-IZD-POD_1000374/P1074991" xmlDataType="decimal"/>
    </xmlCellPr>
  </singleXmlCell>
  <singleXmlCell id="79" xr6:uid="{00000000-000C-0000-FFFF-FFFF49000000}" r="H43" connectionId="0">
    <xmlCellPr id="1" xr6:uid="{00000000-0010-0000-4900-000001000000}" uniqueName="P1074994">
      <xmlPr mapId="1" xpath="/TFI-IZD-POD/IFP-GFI-IZD-POD_1000374/P1074994" xmlDataType="decimal"/>
    </xmlCellPr>
  </singleXmlCell>
  <singleXmlCell id="80" xr6:uid="{00000000-000C-0000-FFFF-FFFF4A000000}" r="I43" connectionId="0">
    <xmlCellPr id="1" xr6:uid="{00000000-0010-0000-4A00-000001000000}" uniqueName="P1074997">
      <xmlPr mapId="1" xpath="/TFI-IZD-POD/IFP-GFI-IZD-POD_1000374/P1074997" xmlDataType="decimal"/>
    </xmlCellPr>
  </singleXmlCell>
  <singleXmlCell id="81" xr6:uid="{00000000-000C-0000-FFFF-FFFF4B000000}" r="H44" connectionId="0">
    <xmlCellPr id="1" xr6:uid="{00000000-0010-0000-4B00-000001000000}" uniqueName="P1074998">
      <xmlPr mapId="1" xpath="/TFI-IZD-POD/IFP-GFI-IZD-POD_1000374/P1074998" xmlDataType="decimal"/>
    </xmlCellPr>
  </singleXmlCell>
  <singleXmlCell id="82" xr6:uid="{00000000-000C-0000-FFFF-FFFF4C000000}" r="I44" connectionId="0">
    <xmlCellPr id="1" xr6:uid="{00000000-0010-0000-4C00-000001000000}" uniqueName="P1075000">
      <xmlPr mapId="1" xpath="/TFI-IZD-POD/IFP-GFI-IZD-POD_1000374/P1075000" xmlDataType="decimal"/>
    </xmlCellPr>
  </singleXmlCell>
  <singleXmlCell id="83" xr6:uid="{00000000-000C-0000-FFFF-FFFF4D000000}" r="H45" connectionId="0">
    <xmlCellPr id="1" xr6:uid="{00000000-0010-0000-4D00-000001000000}" uniqueName="P1075001">
      <xmlPr mapId="1" xpath="/TFI-IZD-POD/IFP-GFI-IZD-POD_1000374/P1075001" xmlDataType="decimal"/>
    </xmlCellPr>
  </singleXmlCell>
  <singleXmlCell id="84" xr6:uid="{00000000-000C-0000-FFFF-FFFF4E000000}" r="I45" connectionId="0">
    <xmlCellPr id="1" xr6:uid="{00000000-0010-0000-4E00-000001000000}" uniqueName="P1075003">
      <xmlPr mapId="1" xpath="/TFI-IZD-POD/IFP-GFI-IZD-POD_1000374/P1075003" xmlDataType="decimal"/>
    </xmlCellPr>
  </singleXmlCell>
  <singleXmlCell id="85" xr6:uid="{00000000-000C-0000-FFFF-FFFF4F000000}" r="H46" connectionId="0">
    <xmlCellPr id="1" xr6:uid="{00000000-0010-0000-4F00-000001000000}" uniqueName="P1075005">
      <xmlPr mapId="1" xpath="/TFI-IZD-POD/IFP-GFI-IZD-POD_1000374/P1075005" xmlDataType="decimal"/>
    </xmlCellPr>
  </singleXmlCell>
  <singleXmlCell id="86" xr6:uid="{00000000-000C-0000-FFFF-FFFF50000000}" r="I46" connectionId="0">
    <xmlCellPr id="1" xr6:uid="{00000000-0010-0000-5000-000001000000}" uniqueName="P1075007">
      <xmlPr mapId="1" xpath="/TFI-IZD-POD/IFP-GFI-IZD-POD_1000374/P1075007" xmlDataType="decimal"/>
    </xmlCellPr>
  </singleXmlCell>
  <singleXmlCell id="87" xr6:uid="{00000000-000C-0000-FFFF-FFFF51000000}" r="H47" connectionId="0">
    <xmlCellPr id="1" xr6:uid="{00000000-0010-0000-5100-000001000000}" uniqueName="P1075009">
      <xmlPr mapId="1" xpath="/TFI-IZD-POD/IFP-GFI-IZD-POD_1000374/P1075009" xmlDataType="decimal"/>
    </xmlCellPr>
  </singleXmlCell>
  <singleXmlCell id="88" xr6:uid="{00000000-000C-0000-FFFF-FFFF52000000}" r="I47" connectionId="0">
    <xmlCellPr id="1" xr6:uid="{00000000-0010-0000-5200-000001000000}" uniqueName="P1075011">
      <xmlPr mapId="1" xpath="/TFI-IZD-POD/IFP-GFI-IZD-POD_1000374/P1075011" xmlDataType="decimal"/>
    </xmlCellPr>
  </singleXmlCell>
  <singleXmlCell id="89" xr6:uid="{00000000-000C-0000-FFFF-FFFF53000000}" r="H48" connectionId="0">
    <xmlCellPr id="1" xr6:uid="{00000000-0010-0000-5300-000001000000}" uniqueName="P1075012">
      <xmlPr mapId="1" xpath="/TFI-IZD-POD/IFP-GFI-IZD-POD_1000374/P1075012" xmlDataType="decimal"/>
    </xmlCellPr>
  </singleXmlCell>
  <singleXmlCell id="90" xr6:uid="{00000000-000C-0000-FFFF-FFFF54000000}" r="I48" connectionId="0">
    <xmlCellPr id="1" xr6:uid="{00000000-0010-0000-5400-000001000000}" uniqueName="P1075014">
      <xmlPr mapId="1" xpath="/TFI-IZD-POD/IFP-GFI-IZD-POD_1000374/P1075014" xmlDataType="decimal"/>
    </xmlCellPr>
  </singleXmlCell>
  <singleXmlCell id="91" xr6:uid="{00000000-000C-0000-FFFF-FFFF55000000}" r="H49" connectionId="0">
    <xmlCellPr id="1" xr6:uid="{00000000-0010-0000-5500-000001000000}" uniqueName="P1075016">
      <xmlPr mapId="1" xpath="/TFI-IZD-POD/IFP-GFI-IZD-POD_1000374/P1075016" xmlDataType="decimal"/>
    </xmlCellPr>
  </singleXmlCell>
  <singleXmlCell id="92" xr6:uid="{00000000-000C-0000-FFFF-FFFF56000000}" r="I49" connectionId="0">
    <xmlCellPr id="1" xr6:uid="{00000000-0010-0000-5600-000001000000}" uniqueName="P1075018">
      <xmlPr mapId="1" xpath="/TFI-IZD-POD/IFP-GFI-IZD-POD_1000374/P1075018" xmlDataType="decimal"/>
    </xmlCellPr>
  </singleXmlCell>
  <singleXmlCell id="93" xr6:uid="{00000000-000C-0000-FFFF-FFFF57000000}" r="H50" connectionId="0">
    <xmlCellPr id="1" xr6:uid="{00000000-0010-0000-5700-000001000000}" uniqueName="P1075020">
      <xmlPr mapId="1" xpath="/TFI-IZD-POD/IFP-GFI-IZD-POD_1000374/P1075020" xmlDataType="decimal"/>
    </xmlCellPr>
  </singleXmlCell>
  <singleXmlCell id="94" xr6:uid="{00000000-000C-0000-FFFF-FFFF58000000}" r="I50" connectionId="0">
    <xmlCellPr id="1" xr6:uid="{00000000-0010-0000-5800-000001000000}" uniqueName="P1075023">
      <xmlPr mapId="1" xpath="/TFI-IZD-POD/IFP-GFI-IZD-POD_1000374/P1075023" xmlDataType="decimal"/>
    </xmlCellPr>
  </singleXmlCell>
  <singleXmlCell id="95" xr6:uid="{00000000-000C-0000-FFFF-FFFF59000000}" r="H51" connectionId="0">
    <xmlCellPr id="1" xr6:uid="{00000000-0010-0000-5900-000001000000}" uniqueName="P1075026">
      <xmlPr mapId="1" xpath="/TFI-IZD-POD/IFP-GFI-IZD-POD_1000374/P1075026" xmlDataType="decimal"/>
    </xmlCellPr>
  </singleXmlCell>
  <singleXmlCell id="96" xr6:uid="{00000000-000C-0000-FFFF-FFFF5A000000}" r="I51" connectionId="0">
    <xmlCellPr id="1" xr6:uid="{00000000-0010-0000-5A00-000001000000}" uniqueName="P1075028">
      <xmlPr mapId="1" xpath="/TFI-IZD-POD/IFP-GFI-IZD-POD_1000374/P1075028" xmlDataType="decimal"/>
    </xmlCellPr>
  </singleXmlCell>
  <singleXmlCell id="97" xr6:uid="{00000000-000C-0000-FFFF-FFFF5B000000}" r="H52" connectionId="0">
    <xmlCellPr id="1" xr6:uid="{00000000-0010-0000-5B00-000001000000}" uniqueName="P1075031">
      <xmlPr mapId="1" xpath="/TFI-IZD-POD/IFP-GFI-IZD-POD_1000374/P1075031" xmlDataType="decimal"/>
    </xmlCellPr>
  </singleXmlCell>
  <singleXmlCell id="98" xr6:uid="{00000000-000C-0000-FFFF-FFFF5C000000}" r="I52" connectionId="0">
    <xmlCellPr id="1" xr6:uid="{00000000-0010-0000-5C00-000001000000}" uniqueName="P1075033">
      <xmlPr mapId="1" xpath="/TFI-IZD-POD/IFP-GFI-IZD-POD_1000374/P1075033" xmlDataType="decimal"/>
    </xmlCellPr>
  </singleXmlCell>
  <singleXmlCell id="99" xr6:uid="{00000000-000C-0000-FFFF-FFFF5D000000}" r="H53" connectionId="0">
    <xmlCellPr id="1" xr6:uid="{00000000-0010-0000-5D00-000001000000}" uniqueName="P1075035">
      <xmlPr mapId="1" xpath="/TFI-IZD-POD/IFP-GFI-IZD-POD_1000374/P1075035" xmlDataType="decimal"/>
    </xmlCellPr>
  </singleXmlCell>
  <singleXmlCell id="100" xr6:uid="{00000000-000C-0000-FFFF-FFFF5E000000}" r="I53" connectionId="0">
    <xmlCellPr id="1" xr6:uid="{00000000-0010-0000-5E00-000001000000}" uniqueName="P1075037">
      <xmlPr mapId="1" xpath="/TFI-IZD-POD/IFP-GFI-IZD-POD_1000374/P1075037" xmlDataType="decimal"/>
    </xmlCellPr>
  </singleXmlCell>
  <singleXmlCell id="101" xr6:uid="{00000000-000C-0000-FFFF-FFFF5F000000}" r="H54" connectionId="0">
    <xmlCellPr id="1" xr6:uid="{00000000-0010-0000-5F00-000001000000}" uniqueName="P1075039">
      <xmlPr mapId="1" xpath="/TFI-IZD-POD/IFP-GFI-IZD-POD_1000374/P1075039" xmlDataType="decimal"/>
    </xmlCellPr>
  </singleXmlCell>
  <singleXmlCell id="102" xr6:uid="{00000000-000C-0000-FFFF-FFFF60000000}" r="I54" connectionId="0">
    <xmlCellPr id="1" xr6:uid="{00000000-0010-0000-6000-000001000000}" uniqueName="P1075043">
      <xmlPr mapId="1" xpath="/TFI-IZD-POD/IFP-GFI-IZD-POD_1000374/P1075043" xmlDataType="decimal"/>
    </xmlCellPr>
  </singleXmlCell>
  <singleXmlCell id="103" xr6:uid="{00000000-000C-0000-FFFF-FFFF61000000}" r="H55" connectionId="0">
    <xmlCellPr id="1" xr6:uid="{00000000-0010-0000-6100-000001000000}" uniqueName="P1075055">
      <xmlPr mapId="1" xpath="/TFI-IZD-POD/IFP-GFI-IZD-POD_1000374/P1075055" xmlDataType="decimal"/>
    </xmlCellPr>
  </singleXmlCell>
  <singleXmlCell id="104" xr6:uid="{00000000-000C-0000-FFFF-FFFF62000000}" r="I55" connectionId="0">
    <xmlCellPr id="1" xr6:uid="{00000000-0010-0000-6200-000001000000}" uniqueName="P1075057">
      <xmlPr mapId="1" xpath="/TFI-IZD-POD/IFP-GFI-IZD-POD_1000374/P1075057" xmlDataType="decimal"/>
    </xmlCellPr>
  </singleXmlCell>
  <singleXmlCell id="105" xr6:uid="{00000000-000C-0000-FFFF-FFFF63000000}" r="H56" connectionId="0">
    <xmlCellPr id="1" xr6:uid="{00000000-0010-0000-6300-000001000000}" uniqueName="P1075058">
      <xmlPr mapId="1" xpath="/TFI-IZD-POD/IFP-GFI-IZD-POD_1000374/P1075058" xmlDataType="decimal"/>
    </xmlCellPr>
  </singleXmlCell>
  <singleXmlCell id="106" xr6:uid="{00000000-000C-0000-FFFF-FFFF64000000}" r="I56" connectionId="0">
    <xmlCellPr id="1" xr6:uid="{00000000-0010-0000-6400-000001000000}" uniqueName="P1075060">
      <xmlPr mapId="1" xpath="/TFI-IZD-POD/IFP-GFI-IZD-POD_1000374/P1075060" xmlDataType="decimal"/>
    </xmlCellPr>
  </singleXmlCell>
  <singleXmlCell id="107" xr6:uid="{00000000-000C-0000-FFFF-FFFF65000000}" r="H57" connectionId="0">
    <xmlCellPr id="1" xr6:uid="{00000000-0010-0000-6500-000001000000}" uniqueName="P1075063">
      <xmlPr mapId="1" xpath="/TFI-IZD-POD/IFP-GFI-IZD-POD_1000374/P1075063" xmlDataType="decimal"/>
    </xmlCellPr>
  </singleXmlCell>
  <singleXmlCell id="108" xr6:uid="{00000000-000C-0000-FFFF-FFFF66000000}" r="I57" connectionId="0">
    <xmlCellPr id="1" xr6:uid="{00000000-0010-0000-6600-000001000000}" uniqueName="P1075065">
      <xmlPr mapId="1" xpath="/TFI-IZD-POD/IFP-GFI-IZD-POD_1000374/P1075065" xmlDataType="decimal"/>
    </xmlCellPr>
  </singleXmlCell>
  <singleXmlCell id="109" xr6:uid="{00000000-000C-0000-FFFF-FFFF67000000}" r="H58" connectionId="0">
    <xmlCellPr id="1" xr6:uid="{00000000-0010-0000-6700-000001000000}" uniqueName="P1075067">
      <xmlPr mapId="1" xpath="/TFI-IZD-POD/IFP-GFI-IZD-POD_1000374/P1075067" xmlDataType="decimal"/>
    </xmlCellPr>
  </singleXmlCell>
  <singleXmlCell id="110" xr6:uid="{00000000-000C-0000-FFFF-FFFF68000000}" r="I58" connectionId="0">
    <xmlCellPr id="1" xr6:uid="{00000000-0010-0000-6800-000001000000}" uniqueName="P1075071">
      <xmlPr mapId="1" xpath="/TFI-IZD-POD/IFP-GFI-IZD-POD_1000374/P1075071" xmlDataType="decimal"/>
    </xmlCellPr>
  </singleXmlCell>
  <singleXmlCell id="111" xr6:uid="{00000000-000C-0000-FFFF-FFFF69000000}" r="H59" connectionId="0">
    <xmlCellPr id="1" xr6:uid="{00000000-0010-0000-6900-000001000000}" uniqueName="P1075076">
      <xmlPr mapId="1" xpath="/TFI-IZD-POD/IFP-GFI-IZD-POD_1000374/P1075076" xmlDataType="decimal"/>
    </xmlCellPr>
  </singleXmlCell>
  <singleXmlCell id="112" xr6:uid="{00000000-000C-0000-FFFF-FFFF6A000000}" r="I59" connectionId="0">
    <xmlCellPr id="1" xr6:uid="{00000000-0010-0000-6A00-000001000000}" uniqueName="P1075080">
      <xmlPr mapId="1" xpath="/TFI-IZD-POD/IFP-GFI-IZD-POD_1000374/P1075080" xmlDataType="decimal"/>
    </xmlCellPr>
  </singleXmlCell>
  <singleXmlCell id="113" xr6:uid="{00000000-000C-0000-FFFF-FFFF6B000000}" r="H60" connectionId="0">
    <xmlCellPr id="1" xr6:uid="{00000000-0010-0000-6B00-000001000000}" uniqueName="P1075083">
      <xmlPr mapId="1" xpath="/TFI-IZD-POD/IFP-GFI-IZD-POD_1000374/P1075083" xmlDataType="decimal"/>
    </xmlCellPr>
  </singleXmlCell>
  <singleXmlCell id="114" xr6:uid="{00000000-000C-0000-FFFF-FFFF6C000000}" r="I60" connectionId="0">
    <xmlCellPr id="1" xr6:uid="{00000000-0010-0000-6C00-000001000000}" uniqueName="P1075085">
      <xmlPr mapId="1" xpath="/TFI-IZD-POD/IFP-GFI-IZD-POD_1000374/P1075085" xmlDataType="decimal"/>
    </xmlCellPr>
  </singleXmlCell>
  <singleXmlCell id="115" xr6:uid="{00000000-000C-0000-FFFF-FFFF6D000000}" r="H61" connectionId="0">
    <xmlCellPr id="1" xr6:uid="{00000000-0010-0000-6D00-000001000000}" uniqueName="P1075091">
      <xmlPr mapId="1" xpath="/TFI-IZD-POD/IFP-GFI-IZD-POD_1000374/P1075091" xmlDataType="decimal"/>
    </xmlCellPr>
  </singleXmlCell>
  <singleXmlCell id="116" xr6:uid="{00000000-000C-0000-FFFF-FFFF6E000000}" r="I61" connectionId="0">
    <xmlCellPr id="1" xr6:uid="{00000000-0010-0000-6E00-000001000000}" uniqueName="P1075093">
      <xmlPr mapId="1" xpath="/TFI-IZD-POD/IFP-GFI-IZD-POD_1000374/P1075093" xmlDataType="decimal"/>
    </xmlCellPr>
  </singleXmlCell>
  <singleXmlCell id="117" xr6:uid="{00000000-000C-0000-FFFF-FFFF6F000000}" r="H62" connectionId="0">
    <xmlCellPr id="1" xr6:uid="{00000000-0010-0000-6F00-000001000000}" uniqueName="P1075095">
      <xmlPr mapId="1" xpath="/TFI-IZD-POD/IFP-GFI-IZD-POD_1000374/P1075095" xmlDataType="decimal"/>
    </xmlCellPr>
  </singleXmlCell>
  <singleXmlCell id="118" xr6:uid="{00000000-000C-0000-FFFF-FFFF70000000}" r="I62" connectionId="0">
    <xmlCellPr id="1" xr6:uid="{00000000-0010-0000-7000-000001000000}" uniqueName="P1075097">
      <xmlPr mapId="1" xpath="/TFI-IZD-POD/IFP-GFI-IZD-POD_1000374/P1075097" xmlDataType="decimal"/>
    </xmlCellPr>
  </singleXmlCell>
  <singleXmlCell id="119" xr6:uid="{00000000-000C-0000-FFFF-FFFF71000000}" r="H63" connectionId="0">
    <xmlCellPr id="1" xr6:uid="{00000000-0010-0000-7100-000001000000}" uniqueName="P1075099">
      <xmlPr mapId="1" xpath="/TFI-IZD-POD/IFP-GFI-IZD-POD_1000374/P1075099" xmlDataType="decimal"/>
    </xmlCellPr>
  </singleXmlCell>
  <singleXmlCell id="120" xr6:uid="{00000000-000C-0000-FFFF-FFFF72000000}" r="I63" connectionId="0">
    <xmlCellPr id="1" xr6:uid="{00000000-0010-0000-7200-000001000000}" uniqueName="P1075100">
      <xmlPr mapId="1" xpath="/TFI-IZD-POD/IFP-GFI-IZD-POD_1000374/P1075100" xmlDataType="decimal"/>
    </xmlCellPr>
  </singleXmlCell>
  <singleXmlCell id="121" xr6:uid="{00000000-000C-0000-FFFF-FFFF73000000}" r="H64" connectionId="0">
    <xmlCellPr id="1" xr6:uid="{00000000-0010-0000-7300-000001000000}" uniqueName="P1075101">
      <xmlPr mapId="1" xpath="/TFI-IZD-POD/IFP-GFI-IZD-POD_1000374/P1075101" xmlDataType="decimal"/>
    </xmlCellPr>
  </singleXmlCell>
  <singleXmlCell id="122" xr6:uid="{00000000-000C-0000-FFFF-FFFF74000000}" r="I64" connectionId="0">
    <xmlCellPr id="1" xr6:uid="{00000000-0010-0000-7400-000001000000}" uniqueName="P1075102">
      <xmlPr mapId="1" xpath="/TFI-IZD-POD/IFP-GFI-IZD-POD_1000374/P1075102" xmlDataType="decimal"/>
    </xmlCellPr>
  </singleXmlCell>
  <singleXmlCell id="123" xr6:uid="{00000000-000C-0000-FFFF-FFFF75000000}" r="H65" connectionId="0">
    <xmlCellPr id="1" xr6:uid="{00000000-0010-0000-7500-000001000000}" uniqueName="P1075103">
      <xmlPr mapId="1" xpath="/TFI-IZD-POD/IFP-GFI-IZD-POD_1000374/P1075103" xmlDataType="decimal"/>
    </xmlCellPr>
  </singleXmlCell>
  <singleXmlCell id="124" xr6:uid="{00000000-000C-0000-FFFF-FFFF76000000}" r="I65" connectionId="0">
    <xmlCellPr id="1" xr6:uid="{00000000-0010-0000-7600-000001000000}" uniqueName="P1075104">
      <xmlPr mapId="1" xpath="/TFI-IZD-POD/IFP-GFI-IZD-POD_1000374/P1075104" xmlDataType="decimal"/>
    </xmlCellPr>
  </singleXmlCell>
  <singleXmlCell id="125" xr6:uid="{00000000-000C-0000-FFFF-FFFF77000000}" r="H66" connectionId="0">
    <xmlCellPr id="1" xr6:uid="{00000000-0010-0000-7700-000001000000}" uniqueName="P1075105">
      <xmlPr mapId="1" xpath="/TFI-IZD-POD/IFP-GFI-IZD-POD_1000374/P1075105" xmlDataType="decimal"/>
    </xmlCellPr>
  </singleXmlCell>
  <singleXmlCell id="126" xr6:uid="{00000000-000C-0000-FFFF-FFFF78000000}" r="I66" connectionId="0">
    <xmlCellPr id="1" xr6:uid="{00000000-0010-0000-7800-000001000000}" uniqueName="P1075106">
      <xmlPr mapId="1" xpath="/TFI-IZD-POD/IFP-GFI-IZD-POD_1000374/P1075106" xmlDataType="decimal"/>
    </xmlCellPr>
  </singleXmlCell>
  <singleXmlCell id="127" xr6:uid="{00000000-000C-0000-FFFF-FFFF79000000}" r="H67" connectionId="0">
    <xmlCellPr id="1" xr6:uid="{00000000-0010-0000-7900-000001000000}" uniqueName="P1075107">
      <xmlPr mapId="1" xpath="/TFI-IZD-POD/IFP-GFI-IZD-POD_1000374/P1075107" xmlDataType="decimal"/>
    </xmlCellPr>
  </singleXmlCell>
  <singleXmlCell id="128" xr6:uid="{00000000-000C-0000-FFFF-FFFF7A000000}" r="I67" connectionId="0">
    <xmlCellPr id="1" xr6:uid="{00000000-0010-0000-7A00-000001000000}" uniqueName="P1075108">
      <xmlPr mapId="1" xpath="/TFI-IZD-POD/IFP-GFI-IZD-POD_1000374/P1075108" xmlDataType="decimal"/>
    </xmlCellPr>
  </singleXmlCell>
  <singleXmlCell id="129" xr6:uid="{00000000-000C-0000-FFFF-FFFF7B000000}" r="H68" connectionId="0">
    <xmlCellPr id="1" xr6:uid="{00000000-0010-0000-7B00-000001000000}" uniqueName="P1075109">
      <xmlPr mapId="1" xpath="/TFI-IZD-POD/IFP-GFI-IZD-POD_1000374/P1075109" xmlDataType="decimal"/>
    </xmlCellPr>
  </singleXmlCell>
  <singleXmlCell id="130" xr6:uid="{00000000-000C-0000-FFFF-FFFF7C000000}" r="I68" connectionId="0">
    <xmlCellPr id="1" xr6:uid="{00000000-0010-0000-7C00-000001000000}" uniqueName="P1075110">
      <xmlPr mapId="1" xpath="/TFI-IZD-POD/IFP-GFI-IZD-POD_1000374/P1075110" xmlDataType="decimal"/>
    </xmlCellPr>
  </singleXmlCell>
  <singleXmlCell id="131" xr6:uid="{00000000-000C-0000-FFFF-FFFF7D000000}" r="H69" connectionId="0">
    <xmlCellPr id="1" xr6:uid="{00000000-0010-0000-7D00-000001000000}" uniqueName="P1075111">
      <xmlPr mapId="1" xpath="/TFI-IZD-POD/IFP-GFI-IZD-POD_1000374/P1075111" xmlDataType="decimal"/>
    </xmlCellPr>
  </singleXmlCell>
  <singleXmlCell id="132" xr6:uid="{00000000-000C-0000-FFFF-FFFF7E000000}" r="I69" connectionId="0">
    <xmlCellPr id="1" xr6:uid="{00000000-0010-0000-7E00-000001000000}" uniqueName="P1075112">
      <xmlPr mapId="1" xpath="/TFI-IZD-POD/IFP-GFI-IZD-POD_1000374/P1075112" xmlDataType="decimal"/>
    </xmlCellPr>
  </singleXmlCell>
  <singleXmlCell id="133" xr6:uid="{00000000-000C-0000-FFFF-FFFF7F000000}" r="H70" connectionId="0">
    <xmlCellPr id="1" xr6:uid="{00000000-0010-0000-7F00-000001000000}" uniqueName="P1075113">
      <xmlPr mapId="1" xpath="/TFI-IZD-POD/IFP-GFI-IZD-POD_1000374/P1075113" xmlDataType="decimal"/>
    </xmlCellPr>
  </singleXmlCell>
  <singleXmlCell id="134" xr6:uid="{00000000-000C-0000-FFFF-FFFF80000000}" r="I70" connectionId="0">
    <xmlCellPr id="1" xr6:uid="{00000000-0010-0000-8000-000001000000}" uniqueName="P1075114">
      <xmlPr mapId="1" xpath="/TFI-IZD-POD/IFP-GFI-IZD-POD_1000374/P1075114" xmlDataType="decimal"/>
    </xmlCellPr>
  </singleXmlCell>
  <singleXmlCell id="135" xr6:uid="{00000000-000C-0000-FFFF-FFFF81000000}" r="H71" connectionId="0">
    <xmlCellPr id="1" xr6:uid="{00000000-0010-0000-8100-000001000000}" uniqueName="P1075115">
      <xmlPr mapId="1" xpath="/TFI-IZD-POD/IFP-GFI-IZD-POD_1000374/P1075115" xmlDataType="decimal"/>
    </xmlCellPr>
  </singleXmlCell>
  <singleXmlCell id="136" xr6:uid="{00000000-000C-0000-FFFF-FFFF82000000}" r="I71" connectionId="0">
    <xmlCellPr id="1" xr6:uid="{00000000-0010-0000-8200-000001000000}" uniqueName="P1075116">
      <xmlPr mapId="1" xpath="/TFI-IZD-POD/IFP-GFI-IZD-POD_1000374/P1075116" xmlDataType="decimal"/>
    </xmlCellPr>
  </singleXmlCell>
  <singleXmlCell id="137" xr6:uid="{00000000-000C-0000-FFFF-FFFF83000000}" r="H72" connectionId="0">
    <xmlCellPr id="1" xr6:uid="{00000000-0010-0000-8300-000001000000}" uniqueName="P1075117">
      <xmlPr mapId="1" xpath="/TFI-IZD-POD/IFP-GFI-IZD-POD_1000374/P1075117" xmlDataType="decimal"/>
    </xmlCellPr>
  </singleXmlCell>
  <singleXmlCell id="138" xr6:uid="{00000000-000C-0000-FFFF-FFFF84000000}" r="I72" connectionId="0">
    <xmlCellPr id="1" xr6:uid="{00000000-0010-0000-8400-000001000000}" uniqueName="P1075118">
      <xmlPr mapId="1" xpath="/TFI-IZD-POD/IFP-GFI-IZD-POD_1000374/P1075118" xmlDataType="decimal"/>
    </xmlCellPr>
  </singleXmlCell>
  <singleXmlCell id="139" xr6:uid="{00000000-000C-0000-FFFF-FFFF85000000}" r="H73" connectionId="0">
    <xmlCellPr id="1" xr6:uid="{00000000-0010-0000-8500-000001000000}" uniqueName="P1075119">
      <xmlPr mapId="1" xpath="/TFI-IZD-POD/IFP-GFI-IZD-POD_1000374/P1075119" xmlDataType="decimal"/>
    </xmlCellPr>
  </singleXmlCell>
  <singleXmlCell id="140" xr6:uid="{00000000-000C-0000-FFFF-FFFF86000000}" r="I73" connectionId="0">
    <xmlCellPr id="1" xr6:uid="{00000000-0010-0000-8600-000001000000}" uniqueName="P1075120">
      <xmlPr mapId="1" xpath="/TFI-IZD-POD/IFP-GFI-IZD-POD_1000374/P1075120" xmlDataType="decimal"/>
    </xmlCellPr>
  </singleXmlCell>
  <singleXmlCell id="141" xr6:uid="{00000000-000C-0000-FFFF-FFFF87000000}" r="H75" connectionId="0">
    <xmlCellPr id="1" xr6:uid="{00000000-0010-0000-8700-000001000000}" uniqueName="P1075121">
      <xmlPr mapId="1" xpath="/TFI-IZD-POD/IFP-GFI-IZD-POD_1000374/P1075121" xmlDataType="decimal"/>
    </xmlCellPr>
  </singleXmlCell>
  <singleXmlCell id="142" xr6:uid="{00000000-000C-0000-FFFF-FFFF88000000}" r="I75" connectionId="0">
    <xmlCellPr id="1" xr6:uid="{00000000-0010-0000-8800-000001000000}" uniqueName="P1075229">
      <xmlPr mapId="1" xpath="/TFI-IZD-POD/IFP-GFI-IZD-POD_1000374/P1075229" xmlDataType="decimal"/>
    </xmlCellPr>
  </singleXmlCell>
  <singleXmlCell id="143" xr6:uid="{00000000-000C-0000-FFFF-FFFF89000000}" r="H76" connectionId="0">
    <xmlCellPr id="1" xr6:uid="{00000000-0010-0000-8900-000001000000}" uniqueName="P1075230">
      <xmlPr mapId="1" xpath="/TFI-IZD-POD/IFP-GFI-IZD-POD_1000374/P1075230" xmlDataType="decimal"/>
    </xmlCellPr>
  </singleXmlCell>
  <singleXmlCell id="144" xr6:uid="{00000000-000C-0000-FFFF-FFFF8A000000}" r="I76" connectionId="0">
    <xmlCellPr id="1" xr6:uid="{00000000-0010-0000-8A00-000001000000}" uniqueName="P1075231">
      <xmlPr mapId="1" xpath="/TFI-IZD-POD/IFP-GFI-IZD-POD_1000374/P1075231" xmlDataType="decimal"/>
    </xmlCellPr>
  </singleXmlCell>
  <singleXmlCell id="145" xr6:uid="{00000000-000C-0000-FFFF-FFFF8B000000}" r="H77" connectionId="0">
    <xmlCellPr id="1" xr6:uid="{00000000-0010-0000-8B00-000001000000}" uniqueName="P1075232">
      <xmlPr mapId="1" xpath="/TFI-IZD-POD/IFP-GFI-IZD-POD_1000374/P1075232" xmlDataType="decimal"/>
    </xmlCellPr>
  </singleXmlCell>
  <singleXmlCell id="146" xr6:uid="{00000000-000C-0000-FFFF-FFFF8C000000}" r="I77" connectionId="0">
    <xmlCellPr id="1" xr6:uid="{00000000-0010-0000-8C00-000001000000}" uniqueName="P1075233">
      <xmlPr mapId="1" xpath="/TFI-IZD-POD/IFP-GFI-IZD-POD_1000374/P1075233" xmlDataType="decimal"/>
    </xmlCellPr>
  </singleXmlCell>
  <singleXmlCell id="147" xr6:uid="{00000000-000C-0000-FFFF-FFFF8D000000}" r="H78" connectionId="0">
    <xmlCellPr id="1" xr6:uid="{00000000-0010-0000-8D00-000001000000}" uniqueName="P1075234">
      <xmlPr mapId="1" xpath="/TFI-IZD-POD/IFP-GFI-IZD-POD_1000374/P1075234" xmlDataType="decimal"/>
    </xmlCellPr>
  </singleXmlCell>
  <singleXmlCell id="148" xr6:uid="{00000000-000C-0000-FFFF-FFFF8E000000}" r="I78" connectionId="0">
    <xmlCellPr id="1" xr6:uid="{00000000-0010-0000-8E00-000001000000}" uniqueName="P1075235">
      <xmlPr mapId="1" xpath="/TFI-IZD-POD/IFP-GFI-IZD-POD_1000374/P1075235" xmlDataType="decimal"/>
    </xmlCellPr>
  </singleXmlCell>
  <singleXmlCell id="149" xr6:uid="{00000000-000C-0000-FFFF-FFFF8F000000}" r="H79" connectionId="0">
    <xmlCellPr id="1" xr6:uid="{00000000-0010-0000-8F00-000001000000}" uniqueName="P1075236">
      <xmlPr mapId="1" xpath="/TFI-IZD-POD/IFP-GFI-IZD-POD_1000374/P1075236" xmlDataType="decimal"/>
    </xmlCellPr>
  </singleXmlCell>
  <singleXmlCell id="150" xr6:uid="{00000000-000C-0000-FFFF-FFFF90000000}" r="I79" connectionId="0">
    <xmlCellPr id="1" xr6:uid="{00000000-0010-0000-9000-000001000000}" uniqueName="P1075237">
      <xmlPr mapId="1" xpath="/TFI-IZD-POD/IFP-GFI-IZD-POD_1000374/P1075237" xmlDataType="decimal"/>
    </xmlCellPr>
  </singleXmlCell>
  <singleXmlCell id="151" xr6:uid="{00000000-000C-0000-FFFF-FFFF91000000}" r="H80" connectionId="0">
    <xmlCellPr id="1" xr6:uid="{00000000-0010-0000-9100-000001000000}" uniqueName="P1075238">
      <xmlPr mapId="1" xpath="/TFI-IZD-POD/IFP-GFI-IZD-POD_1000374/P1075238" xmlDataType="decimal"/>
    </xmlCellPr>
  </singleXmlCell>
  <singleXmlCell id="152" xr6:uid="{00000000-000C-0000-FFFF-FFFF92000000}" r="I80" connectionId="0">
    <xmlCellPr id="1" xr6:uid="{00000000-0010-0000-9200-000001000000}" uniqueName="P1075239">
      <xmlPr mapId="1" xpath="/TFI-IZD-POD/IFP-GFI-IZD-POD_1000374/P1075239" xmlDataType="decimal"/>
    </xmlCellPr>
  </singleXmlCell>
  <singleXmlCell id="153" xr6:uid="{00000000-000C-0000-FFFF-FFFF93000000}" r="H81" connectionId="0">
    <xmlCellPr id="1" xr6:uid="{00000000-0010-0000-9300-000001000000}" uniqueName="P1075240">
      <xmlPr mapId="1" xpath="/TFI-IZD-POD/IFP-GFI-IZD-POD_1000374/P1075240" xmlDataType="decimal"/>
    </xmlCellPr>
  </singleXmlCell>
  <singleXmlCell id="154" xr6:uid="{00000000-000C-0000-FFFF-FFFF94000000}" r="I81" connectionId="0">
    <xmlCellPr id="1" xr6:uid="{00000000-0010-0000-9400-000001000000}" uniqueName="P1075241">
      <xmlPr mapId="1" xpath="/TFI-IZD-POD/IFP-GFI-IZD-POD_1000374/P1075241" xmlDataType="decimal"/>
    </xmlCellPr>
  </singleXmlCell>
  <singleXmlCell id="155" xr6:uid="{00000000-000C-0000-FFFF-FFFF95000000}" r="H82" connectionId="0">
    <xmlCellPr id="1" xr6:uid="{00000000-0010-0000-9500-000001000000}" uniqueName="P1075242">
      <xmlPr mapId="1" xpath="/TFI-IZD-POD/IFP-GFI-IZD-POD_1000374/P1075242" xmlDataType="decimal"/>
    </xmlCellPr>
  </singleXmlCell>
  <singleXmlCell id="156" xr6:uid="{00000000-000C-0000-FFFF-FFFF96000000}" r="I82" connectionId="0">
    <xmlCellPr id="1" xr6:uid="{00000000-0010-0000-9600-000001000000}" uniqueName="P1075243">
      <xmlPr mapId="1" xpath="/TFI-IZD-POD/IFP-GFI-IZD-POD_1000374/P1075243" xmlDataType="decimal"/>
    </xmlCellPr>
  </singleXmlCell>
  <singleXmlCell id="157" xr6:uid="{00000000-000C-0000-FFFF-FFFF97000000}" r="H83" connectionId="0">
    <xmlCellPr id="1" xr6:uid="{00000000-0010-0000-9700-000001000000}" uniqueName="P1075244">
      <xmlPr mapId="1" xpath="/TFI-IZD-POD/IFP-GFI-IZD-POD_1000374/P1075244" xmlDataType="decimal"/>
    </xmlCellPr>
  </singleXmlCell>
  <singleXmlCell id="158" xr6:uid="{00000000-000C-0000-FFFF-FFFF98000000}" r="I83" connectionId="0">
    <xmlCellPr id="1" xr6:uid="{00000000-0010-0000-9800-000001000000}" uniqueName="P1075245">
      <xmlPr mapId="1" xpath="/TFI-IZD-POD/IFP-GFI-IZD-POD_1000374/P1075245" xmlDataType="decimal"/>
    </xmlCellPr>
  </singleXmlCell>
  <singleXmlCell id="159" xr6:uid="{00000000-000C-0000-FFFF-FFFF99000000}" r="H84" connectionId="0">
    <xmlCellPr id="1" xr6:uid="{00000000-0010-0000-9900-000001000000}" uniqueName="P1075246">
      <xmlPr mapId="1" xpath="/TFI-IZD-POD/IFP-GFI-IZD-POD_1000374/P1075246" xmlDataType="decimal"/>
    </xmlCellPr>
  </singleXmlCell>
  <singleXmlCell id="160" xr6:uid="{00000000-000C-0000-FFFF-FFFF9A000000}" r="I84" connectionId="0">
    <xmlCellPr id="1" xr6:uid="{00000000-0010-0000-9A00-000001000000}" uniqueName="P1075247">
      <xmlPr mapId="1" xpath="/TFI-IZD-POD/IFP-GFI-IZD-POD_1000374/P1075247" xmlDataType="decimal"/>
    </xmlCellPr>
  </singleXmlCell>
  <singleXmlCell id="161" xr6:uid="{00000000-000C-0000-FFFF-FFFF9B000000}" r="H85" connectionId="0">
    <xmlCellPr id="1" xr6:uid="{00000000-0010-0000-9B00-000001000000}" uniqueName="P1075248">
      <xmlPr mapId="1" xpath="/TFI-IZD-POD/IFP-GFI-IZD-POD_1000374/P1075248" xmlDataType="decimal"/>
    </xmlCellPr>
  </singleXmlCell>
  <singleXmlCell id="162" xr6:uid="{00000000-000C-0000-FFFF-FFFF9C000000}" r="I85" connectionId="0">
    <xmlCellPr id="1" xr6:uid="{00000000-0010-0000-9C00-000001000000}" uniqueName="P1075249">
      <xmlPr mapId="1" xpath="/TFI-IZD-POD/IFP-GFI-IZD-POD_1000374/P1075249" xmlDataType="decimal"/>
    </xmlCellPr>
  </singleXmlCell>
  <singleXmlCell id="163" xr6:uid="{00000000-000C-0000-FFFF-FFFF9D000000}" r="H86" connectionId="0">
    <xmlCellPr id="1" xr6:uid="{00000000-0010-0000-9D00-000001000000}" uniqueName="P1075250">
      <xmlPr mapId="1" xpath="/TFI-IZD-POD/IFP-GFI-IZD-POD_1000374/P1075250" xmlDataType="decimal"/>
    </xmlCellPr>
  </singleXmlCell>
  <singleXmlCell id="164" xr6:uid="{00000000-000C-0000-FFFF-FFFF9E000000}" r="I86" connectionId="0">
    <xmlCellPr id="1" xr6:uid="{00000000-0010-0000-9E00-000001000000}" uniqueName="P1075251">
      <xmlPr mapId="1" xpath="/TFI-IZD-POD/IFP-GFI-IZD-POD_1000374/P1075251" xmlDataType="decimal"/>
    </xmlCellPr>
  </singleXmlCell>
  <singleXmlCell id="165" xr6:uid="{00000000-000C-0000-FFFF-FFFF9F000000}" r="H87" connectionId="0">
    <xmlCellPr id="1" xr6:uid="{00000000-0010-0000-9F00-000001000000}" uniqueName="P1075252">
      <xmlPr mapId="1" xpath="/TFI-IZD-POD/IFP-GFI-IZD-POD_1000374/P1075252" xmlDataType="decimal"/>
    </xmlCellPr>
  </singleXmlCell>
  <singleXmlCell id="166" xr6:uid="{00000000-000C-0000-FFFF-FFFFA0000000}" r="I87" connectionId="0">
    <xmlCellPr id="1" xr6:uid="{00000000-0010-0000-A000-000001000000}" uniqueName="P1075253">
      <xmlPr mapId="1" xpath="/TFI-IZD-POD/IFP-GFI-IZD-POD_1000374/P1075253" xmlDataType="decimal"/>
    </xmlCellPr>
  </singleXmlCell>
  <singleXmlCell id="167" xr6:uid="{00000000-000C-0000-FFFF-FFFFA1000000}" r="H88" connectionId="0">
    <xmlCellPr id="1" xr6:uid="{00000000-0010-0000-A100-000001000000}" uniqueName="P1075254">
      <xmlPr mapId="1" xpath="/TFI-IZD-POD/IFP-GFI-IZD-POD_1000374/P1075254" xmlDataType="decimal"/>
    </xmlCellPr>
  </singleXmlCell>
  <singleXmlCell id="168" xr6:uid="{00000000-000C-0000-FFFF-FFFFA2000000}" r="I88" connectionId="0">
    <xmlCellPr id="1" xr6:uid="{00000000-0010-0000-A200-000001000000}" uniqueName="P1075255">
      <xmlPr mapId="1" xpath="/TFI-IZD-POD/IFP-GFI-IZD-POD_1000374/P1075255" xmlDataType="decimal"/>
    </xmlCellPr>
  </singleXmlCell>
  <singleXmlCell id="169" xr6:uid="{00000000-000C-0000-FFFF-FFFFA3000000}" r="H89" connectionId="0">
    <xmlCellPr id="1" xr6:uid="{00000000-0010-0000-A300-000001000000}" uniqueName="P1075256">
      <xmlPr mapId="1" xpath="/TFI-IZD-POD/IFP-GFI-IZD-POD_1000374/P1075256" xmlDataType="decimal"/>
    </xmlCellPr>
  </singleXmlCell>
  <singleXmlCell id="170" xr6:uid="{00000000-000C-0000-FFFF-FFFFA4000000}" r="I89" connectionId="0">
    <xmlCellPr id="1" xr6:uid="{00000000-0010-0000-A400-000001000000}" uniqueName="P1075257">
      <xmlPr mapId="1" xpath="/TFI-IZD-POD/IFP-GFI-IZD-POD_1000374/P1075257" xmlDataType="decimal"/>
    </xmlCellPr>
  </singleXmlCell>
  <singleXmlCell id="171" xr6:uid="{00000000-000C-0000-FFFF-FFFFA5000000}" r="H90" connectionId="0">
    <xmlCellPr id="1" xr6:uid="{00000000-0010-0000-A500-000001000000}" uniqueName="P1075258">
      <xmlPr mapId="1" xpath="/TFI-IZD-POD/IFP-GFI-IZD-POD_1000374/P1075258" xmlDataType="decimal"/>
    </xmlCellPr>
  </singleXmlCell>
  <singleXmlCell id="172" xr6:uid="{00000000-000C-0000-FFFF-FFFFA6000000}" r="I90" connectionId="0">
    <xmlCellPr id="1" xr6:uid="{00000000-0010-0000-A600-000001000000}" uniqueName="P1075259">
      <xmlPr mapId="1" xpath="/TFI-IZD-POD/IFP-GFI-IZD-POD_1000374/P1075259" xmlDataType="decimal"/>
    </xmlCellPr>
  </singleXmlCell>
  <singleXmlCell id="173" xr6:uid="{00000000-000C-0000-FFFF-FFFFA7000000}" r="H91" connectionId="0">
    <xmlCellPr id="1" xr6:uid="{00000000-0010-0000-A700-000001000000}" uniqueName="P1075260">
      <xmlPr mapId="1" xpath="/TFI-IZD-POD/IFP-GFI-IZD-POD_1000374/P1075260" xmlDataType="decimal"/>
    </xmlCellPr>
  </singleXmlCell>
  <singleXmlCell id="174" xr6:uid="{00000000-000C-0000-FFFF-FFFFA8000000}" r="I91" connectionId="0">
    <xmlCellPr id="1" xr6:uid="{00000000-0010-0000-A800-000001000000}" uniqueName="P1075261">
      <xmlPr mapId="1" xpath="/TFI-IZD-POD/IFP-GFI-IZD-POD_1000374/P1075261" xmlDataType="decimal"/>
    </xmlCellPr>
  </singleXmlCell>
  <singleXmlCell id="175" xr6:uid="{00000000-000C-0000-FFFF-FFFFA9000000}" r="H92" connectionId="0">
    <xmlCellPr id="1" xr6:uid="{00000000-0010-0000-A900-000001000000}" uniqueName="P1075262">
      <xmlPr mapId="1" xpath="/TFI-IZD-POD/IFP-GFI-IZD-POD_1000374/P1075262" xmlDataType="decimal"/>
    </xmlCellPr>
  </singleXmlCell>
  <singleXmlCell id="176" xr6:uid="{00000000-000C-0000-FFFF-FFFFAA000000}" r="I92" connectionId="0">
    <xmlCellPr id="1" xr6:uid="{00000000-0010-0000-AA00-000001000000}" uniqueName="P1075263">
      <xmlPr mapId="1" xpath="/TFI-IZD-POD/IFP-GFI-IZD-POD_1000374/P1075263" xmlDataType="decimal"/>
    </xmlCellPr>
  </singleXmlCell>
  <singleXmlCell id="177" xr6:uid="{00000000-000C-0000-FFFF-FFFFAB000000}" r="H93" connectionId="0">
    <xmlCellPr id="1" xr6:uid="{00000000-0010-0000-AB00-000001000000}" uniqueName="P1075264">
      <xmlPr mapId="1" xpath="/TFI-IZD-POD/IFP-GFI-IZD-POD_1000374/P1075264" xmlDataType="decimal"/>
    </xmlCellPr>
  </singleXmlCell>
  <singleXmlCell id="178" xr6:uid="{00000000-000C-0000-FFFF-FFFFAC000000}" r="I93" connectionId="0">
    <xmlCellPr id="1" xr6:uid="{00000000-0010-0000-AC00-000001000000}" uniqueName="P1075265">
      <xmlPr mapId="1" xpath="/TFI-IZD-POD/IFP-GFI-IZD-POD_1000374/P1075265" xmlDataType="decimal"/>
    </xmlCellPr>
  </singleXmlCell>
  <singleXmlCell id="179" xr6:uid="{00000000-000C-0000-FFFF-FFFFAD000000}" r="H94" connectionId="0">
    <xmlCellPr id="1" xr6:uid="{00000000-0010-0000-AD00-000001000000}" uniqueName="P1075266">
      <xmlPr mapId="1" xpath="/TFI-IZD-POD/IFP-GFI-IZD-POD_1000374/P1075266" xmlDataType="decimal"/>
    </xmlCellPr>
  </singleXmlCell>
  <singleXmlCell id="180" xr6:uid="{00000000-000C-0000-FFFF-FFFFAE000000}" r="I94" connectionId="0">
    <xmlCellPr id="1" xr6:uid="{00000000-0010-0000-AE00-000001000000}" uniqueName="P1075267">
      <xmlPr mapId="1" xpath="/TFI-IZD-POD/IFP-GFI-IZD-POD_1000374/P1075267"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B000000}" r="H8" connectionId="0">
    <xmlCellPr id="1" xr6:uid="{00000000-0010-0000-FB00-000001000000}" uniqueName="P1076024">
      <xmlPr mapId="1" xpath="/TFI-IZD-POD/ISD-GFI-IZD-POD_1000375/P1076024" xmlDataType="decimal"/>
    </xmlCellPr>
  </singleXmlCell>
  <singleXmlCell id="258" xr6:uid="{00000000-000C-0000-FFFF-FFFFFC000000}" r="I8" connectionId="0">
    <xmlCellPr id="1" xr6:uid="{00000000-0010-0000-FC00-000001000000}" uniqueName="P1082291">
      <xmlPr mapId="1" xpath="/TFI-IZD-POD/ISD-GFI-IZD-POD_1000375/P1082291" xmlDataType="decimal"/>
    </xmlCellPr>
  </singleXmlCell>
  <singleXmlCell id="259" xr6:uid="{00000000-000C-0000-FFFF-FFFFFD000000}" r="J8" connectionId="0">
    <xmlCellPr id="1" xr6:uid="{00000000-0010-0000-FD00-000001000000}" uniqueName="P1076032">
      <xmlPr mapId="1" xpath="/TFI-IZD-POD/ISD-GFI-IZD-POD_1000375/P1076032" xmlDataType="decimal"/>
    </xmlCellPr>
  </singleXmlCell>
  <singleXmlCell id="260" xr6:uid="{00000000-000C-0000-FFFF-FFFFFE000000}" r="K8" connectionId="0">
    <xmlCellPr id="1" xr6:uid="{00000000-0010-0000-FE00-000001000000}" uniqueName="P1082293">
      <xmlPr mapId="1" xpath="/TFI-IZD-POD/ISD-GFI-IZD-POD_1000375/P1082293" xmlDataType="decimal"/>
    </xmlCellPr>
  </singleXmlCell>
  <singleXmlCell id="261" xr6:uid="{00000000-000C-0000-FFFF-FFFFFF000000}" r="H9" connectionId="0">
    <xmlCellPr id="1" xr6:uid="{00000000-0010-0000-FF00-000001000000}" uniqueName="P1076039">
      <xmlPr mapId="1" xpath="/TFI-IZD-POD/ISD-GFI-IZD-POD_1000375/P1076039" xmlDataType="decimal"/>
    </xmlCellPr>
  </singleXmlCell>
  <singleXmlCell id="262" xr6:uid="{00000000-000C-0000-FFFF-FFFF00010000}" r="I9" connectionId="0">
    <xmlCellPr id="1" xr6:uid="{00000000-0010-0000-0001-000001000000}" uniqueName="P1082294">
      <xmlPr mapId="1" xpath="/TFI-IZD-POD/ISD-GFI-IZD-POD_1000375/P1082294"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5" xr6:uid="{00000000-000C-0000-FFFF-FFFF03010000}" r="H10" connectionId="0">
    <xmlCellPr id="1" xr6:uid="{00000000-0010-0000-0301-000001000000}" uniqueName="P1076043">
      <xmlPr mapId="1" xpath="/TFI-IZD-POD/ISD-GFI-IZD-POD_1000375/P1076043" xmlDataType="decimal"/>
    </xmlCellPr>
  </singleXmlCell>
  <singleXmlCell id="266" xr6:uid="{00000000-000C-0000-FFFF-FFFF04010000}" r="I10" connectionId="0">
    <xmlCellPr id="1" xr6:uid="{00000000-0010-0000-0401-000001000000}" uniqueName="P1082297">
      <xmlPr mapId="1" xpath="/TFI-IZD-POD/ISD-GFI-IZD-POD_1000375/P1082297" xmlDataType="decimal"/>
    </xmlCellPr>
  </singleXmlCell>
  <singleXmlCell id="267" xr6:uid="{00000000-000C-0000-FFFF-FFFF05010000}" r="J10" connectionId="0">
    <xmlCellPr id="1" xr6:uid="{00000000-0010-0000-0501-000001000000}" uniqueName="P1076046">
      <xmlPr mapId="1" xpath="/TFI-IZD-POD/ISD-GFI-IZD-POD_1000375/P1076046" xmlDataType="decimal"/>
    </xmlCellPr>
  </singleXmlCell>
  <singleXmlCell id="268" xr6:uid="{00000000-000C-0000-FFFF-FFFF06010000}" r="K10" connectionId="0">
    <xmlCellPr id="1" xr6:uid="{00000000-0010-0000-0601-000001000000}" uniqueName="P1082299">
      <xmlPr mapId="1" xpath="/TFI-IZD-POD/ISD-GFI-IZD-POD_1000375/P1082299" xmlDataType="decimal"/>
    </xmlCellPr>
  </singleXmlCell>
  <singleXmlCell id="269" xr6:uid="{00000000-000C-0000-FFFF-FFFF07010000}" r="H11" connectionId="0">
    <xmlCellPr id="1" xr6:uid="{00000000-0010-0000-0701-000001000000}" uniqueName="P1076048">
      <xmlPr mapId="1" xpath="/TFI-IZD-POD/ISD-GFI-IZD-POD_1000375/P1076048" xmlDataType="decimal"/>
    </xmlCellPr>
  </singleXmlCell>
  <singleXmlCell id="270" xr6:uid="{00000000-000C-0000-FFFF-FFFF08010000}" r="I11" connectionId="0">
    <xmlCellPr id="1" xr6:uid="{00000000-0010-0000-0801-000001000000}" uniqueName="P1082302">
      <xmlPr mapId="1" xpath="/TFI-IZD-POD/ISD-GFI-IZD-POD_1000375/P1082302" xmlDataType="decimal"/>
    </xmlCellPr>
  </singleXmlCell>
  <singleXmlCell id="271" xr6:uid="{00000000-000C-0000-FFFF-FFFF09010000}" r="J11" connectionId="0">
    <xmlCellPr id="1" xr6:uid="{00000000-0010-0000-0901-000001000000}" uniqueName="P1076052">
      <xmlPr mapId="1" xpath="/TFI-IZD-POD/ISD-GFI-IZD-POD_1000375/P1076052" xmlDataType="decimal"/>
    </xmlCellPr>
  </singleXmlCell>
  <singleXmlCell id="272" xr6:uid="{00000000-000C-0000-FFFF-FFFF0A010000}" r="K11" connectionId="0">
    <xmlCellPr id="1" xr6:uid="{00000000-0010-0000-0A01-000001000000}" uniqueName="P1082303">
      <xmlPr mapId="1" xpath="/TFI-IZD-POD/ISD-GFI-IZD-POD_1000375/P1082303" xmlDataType="decimal"/>
    </xmlCellPr>
  </singleXmlCell>
  <singleXmlCell id="273" xr6:uid="{00000000-000C-0000-FFFF-FFFF0B010000}" r="H12" connectionId="0">
    <xmlCellPr id="1" xr6:uid="{00000000-0010-0000-0B01-000001000000}" uniqueName="P1076056">
      <xmlPr mapId="1" xpath="/TFI-IZD-POD/ISD-GFI-IZD-POD_1000375/P1076056" xmlDataType="decimal"/>
    </xmlCellPr>
  </singleXmlCell>
  <singleXmlCell id="274" xr6:uid="{00000000-000C-0000-FFFF-FFFF0C010000}" r="I12" connectionId="0">
    <xmlCellPr id="1" xr6:uid="{00000000-0010-0000-0C01-000001000000}" uniqueName="P1082305">
      <xmlPr mapId="1" xpath="/TFI-IZD-POD/ISD-GFI-IZD-POD_1000375/P1082305" xmlDataType="decimal"/>
    </xmlCellPr>
  </singleXmlCell>
  <singleXmlCell id="275" xr6:uid="{00000000-000C-0000-FFFF-FFFF0D010000}" r="J12" connectionId="0">
    <xmlCellPr id="1" xr6:uid="{00000000-0010-0000-0D01-000001000000}" uniqueName="P1076058">
      <xmlPr mapId="1" xpath="/TFI-IZD-POD/ISD-GFI-IZD-POD_1000375/P1076058" xmlDataType="decimal"/>
    </xmlCellPr>
  </singleXmlCell>
  <singleXmlCell id="276" xr6:uid="{00000000-000C-0000-FFFF-FFFF0E010000}" r="K12" connectionId="0">
    <xmlCellPr id="1" xr6:uid="{00000000-0010-0000-0E01-000001000000}" uniqueName="P1082307">
      <xmlPr mapId="1" xpath="/TFI-IZD-POD/ISD-GFI-IZD-POD_1000375/P1082307" xmlDataType="decimal"/>
    </xmlCellPr>
  </singleXmlCell>
  <singleXmlCell id="277" xr6:uid="{00000000-000C-0000-FFFF-FFFF0F010000}" r="H13" connectionId="0">
    <xmlCellPr id="1" xr6:uid="{00000000-0010-0000-0F01-000001000000}" uniqueName="P1076060">
      <xmlPr mapId="1" xpath="/TFI-IZD-POD/ISD-GFI-IZD-POD_1000375/P1076060" xmlDataType="decimal"/>
    </xmlCellPr>
  </singleXmlCell>
  <singleXmlCell id="278" xr6:uid="{00000000-000C-0000-FFFF-FFFF10010000}" r="I13" connectionId="0">
    <xmlCellPr id="1" xr6:uid="{00000000-0010-0000-1001-000001000000}" uniqueName="P1082308">
      <xmlPr mapId="1" xpath="/TFI-IZD-POD/ISD-GFI-IZD-POD_1000375/P1082308" xmlDataType="decimal"/>
    </xmlCellPr>
  </singleXmlCell>
  <singleXmlCell id="279" xr6:uid="{00000000-000C-0000-FFFF-FFFF11010000}" r="J13" connectionId="0">
    <xmlCellPr id="1" xr6:uid="{00000000-0010-0000-1101-000001000000}" uniqueName="P1076062">
      <xmlPr mapId="1" xpath="/TFI-IZD-POD/ISD-GFI-IZD-POD_1000375/P1076062" xmlDataType="decimal"/>
    </xmlCellPr>
  </singleXmlCell>
  <singleXmlCell id="280" xr6:uid="{00000000-000C-0000-FFFF-FFFF12010000}" r="K13" connectionId="0">
    <xmlCellPr id="1" xr6:uid="{00000000-0010-0000-1201-000001000000}" uniqueName="P1082310">
      <xmlPr mapId="1" xpath="/TFI-IZD-POD/ISD-GFI-IZD-POD_1000375/P1082310" xmlDataType="decimal"/>
    </xmlCellPr>
  </singleXmlCell>
  <singleXmlCell id="281" xr6:uid="{00000000-000C-0000-FFFF-FFFF13010000}" r="H14" connectionId="0">
    <xmlCellPr id="1" xr6:uid="{00000000-0010-0000-1301-000001000000}" uniqueName="P1076064">
      <xmlPr mapId="1" xpath="/TFI-IZD-POD/ISD-GFI-IZD-POD_1000375/P1076064" xmlDataType="decimal"/>
    </xmlCellPr>
  </singleXmlCell>
  <singleXmlCell id="282" xr6:uid="{00000000-000C-0000-FFFF-FFFF14010000}" r="I14" connectionId="0">
    <xmlCellPr id="1" xr6:uid="{00000000-0010-0000-1401-000001000000}" uniqueName="P1082311">
      <xmlPr mapId="1" xpath="/TFI-IZD-POD/ISD-GFI-IZD-POD_1000375/P1082311" xmlDataType="decimal"/>
    </xmlCellPr>
  </singleXmlCell>
  <singleXmlCell id="283" xr6:uid="{00000000-000C-0000-FFFF-FFFF15010000}" r="J14" connectionId="0">
    <xmlCellPr id="1" xr6:uid="{00000000-0010-0000-1501-000001000000}" uniqueName="P1076066">
      <xmlPr mapId="1" xpath="/TFI-IZD-POD/ISD-GFI-IZD-POD_1000375/P1076066" xmlDataType="decimal"/>
    </xmlCellPr>
  </singleXmlCell>
  <singleXmlCell id="284" xr6:uid="{00000000-000C-0000-FFFF-FFFF16010000}" r="K14" connectionId="0">
    <xmlCellPr id="1" xr6:uid="{00000000-0010-0000-1601-000001000000}" uniqueName="P1082313">
      <xmlPr mapId="1" xpath="/TFI-IZD-POD/ISD-GFI-IZD-POD_1000375/P1082313" xmlDataType="decimal"/>
    </xmlCellPr>
  </singleXmlCell>
  <singleXmlCell id="285" xr6:uid="{00000000-000C-0000-FFFF-FFFF17010000}" r="H15" connectionId="0">
    <xmlCellPr id="1" xr6:uid="{00000000-0010-0000-1701-000001000000}" uniqueName="P1076069">
      <xmlPr mapId="1" xpath="/TFI-IZD-POD/ISD-GFI-IZD-POD_1000375/P1076069" xmlDataType="decimal"/>
    </xmlCellPr>
  </singleXmlCell>
  <singleXmlCell id="286" xr6:uid="{00000000-000C-0000-FFFF-FFFF18010000}" r="I15" connectionId="0">
    <xmlCellPr id="1" xr6:uid="{00000000-0010-0000-1801-000001000000}" uniqueName="P1082315">
      <xmlPr mapId="1" xpath="/TFI-IZD-POD/ISD-GFI-IZD-POD_1000375/P1082315" xmlDataType="decimal"/>
    </xmlCellPr>
  </singleXmlCell>
  <singleXmlCell id="287" xr6:uid="{00000000-000C-0000-FFFF-FFFF19010000}" r="J15" connectionId="0">
    <xmlCellPr id="1" xr6:uid="{00000000-0010-0000-1901-000001000000}" uniqueName="P1076071">
      <xmlPr mapId="1" xpath="/TFI-IZD-POD/ISD-GFI-IZD-POD_1000375/P1076071" xmlDataType="decimal"/>
    </xmlCellPr>
  </singleXmlCell>
  <singleXmlCell id="288" xr6:uid="{00000000-000C-0000-FFFF-FFFF1A010000}" r="K15" connectionId="0">
    <xmlCellPr id="1" xr6:uid="{00000000-0010-0000-1A01-000001000000}" uniqueName="P1082316">
      <xmlPr mapId="1" xpath="/TFI-IZD-POD/ISD-GFI-IZD-POD_1000375/P1082316" xmlDataType="decimal"/>
    </xmlCellPr>
  </singleXmlCell>
  <singleXmlCell id="289" xr6:uid="{00000000-000C-0000-FFFF-FFFF1B010000}" r="H16" connectionId="0">
    <xmlCellPr id="1" xr6:uid="{00000000-0010-0000-1B01-000001000000}" uniqueName="P1076073">
      <xmlPr mapId="1" xpath="/TFI-IZD-POD/ISD-GFI-IZD-POD_1000375/P1076073" xmlDataType="decimal"/>
    </xmlCellPr>
  </singleXmlCell>
  <singleXmlCell id="290" xr6:uid="{00000000-000C-0000-FFFF-FFFF1C010000}" r="I16" connectionId="0">
    <xmlCellPr id="1" xr6:uid="{00000000-0010-0000-1C01-000001000000}" uniqueName="P1082318">
      <xmlPr mapId="1" xpath="/TFI-IZD-POD/ISD-GFI-IZD-POD_1000375/P1082318" xmlDataType="decimal"/>
    </xmlCellPr>
  </singleXmlCell>
  <singleXmlCell id="291" xr6:uid="{00000000-000C-0000-FFFF-FFFF1D010000}" r="J16" connectionId="0">
    <xmlCellPr id="1" xr6:uid="{00000000-0010-0000-1D01-000001000000}" uniqueName="P1076076">
      <xmlPr mapId="1" xpath="/TFI-IZD-POD/ISD-GFI-IZD-POD_1000375/P1076076" xmlDataType="decimal"/>
    </xmlCellPr>
  </singleXmlCell>
  <singleXmlCell id="292" xr6:uid="{00000000-000C-0000-FFFF-FFFF1E010000}" r="K16" connectionId="0">
    <xmlCellPr id="1" xr6:uid="{00000000-0010-0000-1E01-000001000000}" uniqueName="P1082319">
      <xmlPr mapId="1" xpath="/TFI-IZD-POD/ISD-GFI-IZD-POD_1000375/P1082319" xmlDataType="decimal"/>
    </xmlCellPr>
  </singleXmlCell>
  <singleXmlCell id="293" xr6:uid="{00000000-000C-0000-FFFF-FFFF1F010000}" r="H17" connectionId="0">
    <xmlCellPr id="1" xr6:uid="{00000000-0010-0000-1F01-000001000000}" uniqueName="P1076078">
      <xmlPr mapId="1" xpath="/TFI-IZD-POD/ISD-GFI-IZD-POD_1000375/P1076078" xmlDataType="decimal"/>
    </xmlCellPr>
  </singleXmlCell>
  <singleXmlCell id="294" xr6:uid="{00000000-000C-0000-FFFF-FFFF20010000}" r="I17" connectionId="0">
    <xmlCellPr id="1" xr6:uid="{00000000-0010-0000-2001-000001000000}" uniqueName="P1082321">
      <xmlPr mapId="1" xpath="/TFI-IZD-POD/ISD-GFI-IZD-POD_1000375/P1082321" xmlDataType="decimal"/>
    </xmlCellPr>
  </singleXmlCell>
  <singleXmlCell id="295" xr6:uid="{00000000-000C-0000-FFFF-FFFF21010000}" r="J17" connectionId="0">
    <xmlCellPr id="1" xr6:uid="{00000000-0010-0000-2101-000001000000}" uniqueName="P1076080">
      <xmlPr mapId="1" xpath="/TFI-IZD-POD/ISD-GFI-IZD-POD_1000375/P1076080" xmlDataType="decimal"/>
    </xmlCellPr>
  </singleXmlCell>
  <singleXmlCell id="296" xr6:uid="{00000000-000C-0000-FFFF-FFFF22010000}" r="K17" connectionId="0">
    <xmlCellPr id="1" xr6:uid="{00000000-0010-0000-2201-000001000000}" uniqueName="P1082324">
      <xmlPr mapId="1" xpath="/TFI-IZD-POD/ISD-GFI-IZD-POD_1000375/P1082324" xmlDataType="decimal"/>
    </xmlCellPr>
  </singleXmlCell>
  <singleXmlCell id="297" xr6:uid="{00000000-000C-0000-FFFF-FFFF23010000}" r="H18" connectionId="0">
    <xmlCellPr id="1" xr6:uid="{00000000-0010-0000-2301-000001000000}" uniqueName="P1076082">
      <xmlPr mapId="1" xpath="/TFI-IZD-POD/ISD-GFI-IZD-POD_1000375/P1076082" xmlDataType="decimal"/>
    </xmlCellPr>
  </singleXmlCell>
  <singleXmlCell id="298" xr6:uid="{00000000-000C-0000-FFFF-FFFF24010000}" r="I18" connectionId="0">
    <xmlCellPr id="1" xr6:uid="{00000000-0010-0000-2401-000001000000}" uniqueName="P1082326">
      <xmlPr mapId="1" xpath="/TFI-IZD-POD/ISD-GFI-IZD-POD_1000375/P1082326" xmlDataType="decimal"/>
    </xmlCellPr>
  </singleXmlCell>
  <singleXmlCell id="299" xr6:uid="{00000000-000C-0000-FFFF-FFFF25010000}" r="J18" connectionId="0">
    <xmlCellPr id="1" xr6:uid="{00000000-0010-0000-2501-000001000000}" uniqueName="P1076084">
      <xmlPr mapId="1" xpath="/TFI-IZD-POD/ISD-GFI-IZD-POD_1000375/P1076084" xmlDataType="decimal"/>
    </xmlCellPr>
  </singleXmlCell>
  <singleXmlCell id="300" xr6:uid="{00000000-000C-0000-FFFF-FFFF26010000}" r="K18" connectionId="0">
    <xmlCellPr id="1" xr6:uid="{00000000-0010-0000-2601-000001000000}" uniqueName="P1082327">
      <xmlPr mapId="1" xpath="/TFI-IZD-POD/ISD-GFI-IZD-POD_1000375/P1082327" xmlDataType="decimal"/>
    </xmlCellPr>
  </singleXmlCell>
  <singleXmlCell id="301" xr6:uid="{00000000-000C-0000-FFFF-FFFF27010000}" r="H19" connectionId="0">
    <xmlCellPr id="1" xr6:uid="{00000000-0010-0000-2701-000001000000}" uniqueName="P1076087">
      <xmlPr mapId="1" xpath="/TFI-IZD-POD/ISD-GFI-IZD-POD_1000375/P1076087" xmlDataType="decimal"/>
    </xmlCellPr>
  </singleXmlCell>
  <singleXmlCell id="302" xr6:uid="{00000000-000C-0000-FFFF-FFFF28010000}" r="I19" connectionId="0">
    <xmlCellPr id="1" xr6:uid="{00000000-0010-0000-2801-000001000000}" uniqueName="P1082329">
      <xmlPr mapId="1" xpath="/TFI-IZD-POD/ISD-GFI-IZD-POD_1000375/P1082329" xmlDataType="decimal"/>
    </xmlCellPr>
  </singleXmlCell>
  <singleXmlCell id="303" xr6:uid="{00000000-000C-0000-FFFF-FFFF29010000}" r="J19" connectionId="0">
    <xmlCellPr id="1" xr6:uid="{00000000-0010-0000-2901-000001000000}" uniqueName="P1076090">
      <xmlPr mapId="1" xpath="/TFI-IZD-POD/ISD-GFI-IZD-POD_1000375/P1076090" xmlDataType="decimal"/>
    </xmlCellPr>
  </singleXmlCell>
  <singleXmlCell id="304" xr6:uid="{00000000-000C-0000-FFFF-FFFF2A010000}" r="K19" connectionId="0">
    <xmlCellPr id="1" xr6:uid="{00000000-0010-0000-2A01-000001000000}" uniqueName="P1082330">
      <xmlPr mapId="1" xpath="/TFI-IZD-POD/ISD-GFI-IZD-POD_1000375/P1082330" xmlDataType="decimal"/>
    </xmlCellPr>
  </singleXmlCell>
  <singleXmlCell id="305" xr6:uid="{00000000-000C-0000-FFFF-FFFF2B010000}" r="H20" connectionId="0">
    <xmlCellPr id="1" xr6:uid="{00000000-0010-0000-2B01-000001000000}" uniqueName="P1076092">
      <xmlPr mapId="1" xpath="/TFI-IZD-POD/ISD-GFI-IZD-POD_1000375/P1076092" xmlDataType="decimal"/>
    </xmlCellPr>
  </singleXmlCell>
  <singleXmlCell id="306" xr6:uid="{00000000-000C-0000-FFFF-FFFF2C010000}" r="I20" connectionId="0">
    <xmlCellPr id="1" xr6:uid="{00000000-0010-0000-2C01-000001000000}" uniqueName="P1082332">
      <xmlPr mapId="1" xpath="/TFI-IZD-POD/ISD-GFI-IZD-POD_1000375/P1082332" xmlDataType="decimal"/>
    </xmlCellPr>
  </singleXmlCell>
  <singleXmlCell id="307" xr6:uid="{00000000-000C-0000-FFFF-FFFF2D010000}" r="J20" connectionId="0">
    <xmlCellPr id="1" xr6:uid="{00000000-0010-0000-2D01-000001000000}" uniqueName="P1076094">
      <xmlPr mapId="1" xpath="/TFI-IZD-POD/ISD-GFI-IZD-POD_1000375/P1076094" xmlDataType="decimal"/>
    </xmlCellPr>
  </singleXmlCell>
  <singleXmlCell id="308" xr6:uid="{00000000-000C-0000-FFFF-FFFF2E010000}" r="K20" connectionId="0">
    <xmlCellPr id="1" xr6:uid="{00000000-0010-0000-2E01-000001000000}" uniqueName="P1082334">
      <xmlPr mapId="1" xpath="/TFI-IZD-POD/ISD-GFI-IZD-POD_1000375/P1082334" xmlDataType="decimal"/>
    </xmlCellPr>
  </singleXmlCell>
  <singleXmlCell id="309" xr6:uid="{00000000-000C-0000-FFFF-FFFF2F010000}" r="H21" connectionId="0">
    <xmlCellPr id="1" xr6:uid="{00000000-0010-0000-2F01-000001000000}" uniqueName="P1076095">
      <xmlPr mapId="1" xpath="/TFI-IZD-POD/ISD-GFI-IZD-POD_1000375/P1076095" xmlDataType="decimal"/>
    </xmlCellPr>
  </singleXmlCell>
  <singleXmlCell id="310" xr6:uid="{00000000-000C-0000-FFFF-FFFF30010000}" r="I21" connectionId="0">
    <xmlCellPr id="1" xr6:uid="{00000000-0010-0000-3001-000001000000}" uniqueName="P1082335">
      <xmlPr mapId="1" xpath="/TFI-IZD-POD/ISD-GFI-IZD-POD_1000375/P1082335" xmlDataType="decimal"/>
    </xmlCellPr>
  </singleXmlCell>
  <singleXmlCell id="311" xr6:uid="{00000000-000C-0000-FFFF-FFFF31010000}" r="J21" connectionId="0">
    <xmlCellPr id="1" xr6:uid="{00000000-0010-0000-3101-000001000000}" uniqueName="P1076098">
      <xmlPr mapId="1" xpath="/TFI-IZD-POD/ISD-GFI-IZD-POD_1000375/P1076098" xmlDataType="decimal"/>
    </xmlCellPr>
  </singleXmlCell>
  <singleXmlCell id="312" xr6:uid="{00000000-000C-0000-FFFF-FFFF32010000}" r="K21" connectionId="0">
    <xmlCellPr id="1" xr6:uid="{00000000-0010-0000-3201-000001000000}" uniqueName="P1082337">
      <xmlPr mapId="1" xpath="/TFI-IZD-POD/ISD-GFI-IZD-POD_1000375/P1082337" xmlDataType="decimal"/>
    </xmlCellPr>
  </singleXmlCell>
  <singleXmlCell id="313" xr6:uid="{00000000-000C-0000-FFFF-FFFF33010000}" r="H22" connectionId="0">
    <xmlCellPr id="1" xr6:uid="{00000000-0010-0000-3301-000001000000}" uniqueName="P1076101">
      <xmlPr mapId="1" xpath="/TFI-IZD-POD/ISD-GFI-IZD-POD_1000375/P1076101" xmlDataType="decimal"/>
    </xmlCellPr>
  </singleXmlCell>
  <singleXmlCell id="314" xr6:uid="{00000000-000C-0000-FFFF-FFFF34010000}" r="I22" connectionId="0">
    <xmlCellPr id="1" xr6:uid="{00000000-0010-0000-3401-000001000000}" uniqueName="P1082339">
      <xmlPr mapId="1" xpath="/TFI-IZD-POD/ISD-GFI-IZD-POD_1000375/P1082339" xmlDataType="decimal"/>
    </xmlCellPr>
  </singleXmlCell>
  <singleXmlCell id="315" xr6:uid="{00000000-000C-0000-FFFF-FFFF35010000}" r="J22" connectionId="0">
    <xmlCellPr id="1" xr6:uid="{00000000-0010-0000-3501-000001000000}" uniqueName="P1076103">
      <xmlPr mapId="1" xpath="/TFI-IZD-POD/ISD-GFI-IZD-POD_1000375/P1076103" xmlDataType="decimal"/>
    </xmlCellPr>
  </singleXmlCell>
  <singleXmlCell id="316" xr6:uid="{00000000-000C-0000-FFFF-FFFF36010000}" r="K22" connectionId="0">
    <xmlCellPr id="1" xr6:uid="{00000000-0010-0000-3601-000001000000}" uniqueName="P1082340">
      <xmlPr mapId="1" xpath="/TFI-IZD-POD/ISD-GFI-IZD-POD_1000375/P1082340" xmlDataType="decimal"/>
    </xmlCellPr>
  </singleXmlCell>
  <singleXmlCell id="317" xr6:uid="{00000000-000C-0000-FFFF-FFFF37010000}" r="H23" connectionId="0">
    <xmlCellPr id="1" xr6:uid="{00000000-0010-0000-3701-000001000000}" uniqueName="P1076105">
      <xmlPr mapId="1" xpath="/TFI-IZD-POD/ISD-GFI-IZD-POD_1000375/P1076105" xmlDataType="decimal"/>
    </xmlCellPr>
  </singleXmlCell>
  <singleXmlCell id="318" xr6:uid="{00000000-000C-0000-FFFF-FFFF38010000}" r="I23" connectionId="0">
    <xmlCellPr id="1" xr6:uid="{00000000-0010-0000-3801-000001000000}" uniqueName="P1082342">
      <xmlPr mapId="1" xpath="/TFI-IZD-POD/ISD-GFI-IZD-POD_1000375/P1082342" xmlDataType="decimal"/>
    </xmlCellPr>
  </singleXmlCell>
  <singleXmlCell id="319" xr6:uid="{00000000-000C-0000-FFFF-FFFF39010000}" r="J23" connectionId="0">
    <xmlCellPr id="1" xr6:uid="{00000000-0010-0000-3901-000001000000}" uniqueName="P1076107">
      <xmlPr mapId="1" xpath="/TFI-IZD-POD/ISD-GFI-IZD-POD_1000375/P1076107" xmlDataType="decimal"/>
    </xmlCellPr>
  </singleXmlCell>
  <singleXmlCell id="320" xr6:uid="{00000000-000C-0000-FFFF-FFFF3A010000}" r="K23" connectionId="0">
    <xmlCellPr id="1" xr6:uid="{00000000-0010-0000-3A01-000001000000}" uniqueName="P1082345">
      <xmlPr mapId="1" xpath="/TFI-IZD-POD/ISD-GFI-IZD-POD_1000375/P1082345" xmlDataType="decimal"/>
    </xmlCellPr>
  </singleXmlCell>
  <singleXmlCell id="321" xr6:uid="{00000000-000C-0000-FFFF-FFFF3B010000}" r="H24" connectionId="0">
    <xmlCellPr id="1" xr6:uid="{00000000-0010-0000-3B01-000001000000}" uniqueName="P1076109">
      <xmlPr mapId="1" xpath="/TFI-IZD-POD/ISD-GFI-IZD-POD_1000375/P1076109" xmlDataType="decimal"/>
    </xmlCellPr>
  </singleXmlCell>
  <singleXmlCell id="322" xr6:uid="{00000000-000C-0000-FFFF-FFFF3C010000}" r="I24" connectionId="0">
    <xmlCellPr id="1" xr6:uid="{00000000-0010-0000-3C01-000001000000}" uniqueName="P1082347">
      <xmlPr mapId="1" xpath="/TFI-IZD-POD/ISD-GFI-IZD-POD_1000375/P1082347" xmlDataType="decimal"/>
    </xmlCellPr>
  </singleXmlCell>
  <singleXmlCell id="323" xr6:uid="{00000000-000C-0000-FFFF-FFFF3D010000}" r="J24" connectionId="0">
    <xmlCellPr id="1" xr6:uid="{00000000-0010-0000-3D01-000001000000}" uniqueName="P1076111">
      <xmlPr mapId="1" xpath="/TFI-IZD-POD/ISD-GFI-IZD-POD_1000375/P1076111" xmlDataType="decimal"/>
    </xmlCellPr>
  </singleXmlCell>
  <singleXmlCell id="324" xr6:uid="{00000000-000C-0000-FFFF-FFFF3E010000}" r="K24" connectionId="0">
    <xmlCellPr id="1" xr6:uid="{00000000-0010-0000-3E01-000001000000}" uniqueName="P1082348">
      <xmlPr mapId="1" xpath="/TFI-IZD-POD/ISD-GFI-IZD-POD_1000375/P1082348" xmlDataType="decimal"/>
    </xmlCellPr>
  </singleXmlCell>
  <singleXmlCell id="325" xr6:uid="{00000000-000C-0000-FFFF-FFFF3F010000}" r="H25" connectionId="0">
    <xmlCellPr id="1" xr6:uid="{00000000-0010-0000-3F01-000001000000}" uniqueName="P1076113">
      <xmlPr mapId="1" xpath="/TFI-IZD-POD/ISD-GFI-IZD-POD_1000375/P1076113" xmlDataType="decimal"/>
    </xmlCellPr>
  </singleXmlCell>
  <singleXmlCell id="326" xr6:uid="{00000000-000C-0000-FFFF-FFFF40010000}" r="I25" connectionId="0">
    <xmlCellPr id="1" xr6:uid="{00000000-0010-0000-4001-000001000000}" uniqueName="P1082350">
      <xmlPr mapId="1" xpath="/TFI-IZD-POD/ISD-GFI-IZD-POD_1000375/P1082350" xmlDataType="decimal"/>
    </xmlCellPr>
  </singleXmlCell>
  <singleXmlCell id="327" xr6:uid="{00000000-000C-0000-FFFF-FFFF41010000}" r="J25" connectionId="0">
    <xmlCellPr id="1" xr6:uid="{00000000-0010-0000-4101-000001000000}" uniqueName="P1076115">
      <xmlPr mapId="1" xpath="/TFI-IZD-POD/ISD-GFI-IZD-POD_1000375/P1076115" xmlDataType="decimal"/>
    </xmlCellPr>
  </singleXmlCell>
  <singleXmlCell id="328" xr6:uid="{00000000-000C-0000-FFFF-FFFF42010000}" r="K25" connectionId="0">
    <xmlCellPr id="1" xr6:uid="{00000000-0010-0000-4201-000001000000}" uniqueName="P1082352">
      <xmlPr mapId="1" xpath="/TFI-IZD-POD/ISD-GFI-IZD-POD_1000375/P1082352" xmlDataType="decimal"/>
    </xmlCellPr>
  </singleXmlCell>
  <singleXmlCell id="329" xr6:uid="{00000000-000C-0000-FFFF-FFFF43010000}" r="H26" connectionId="0">
    <xmlCellPr id="1" xr6:uid="{00000000-0010-0000-4301-000001000000}" uniqueName="P1076117">
      <xmlPr mapId="1" xpath="/TFI-IZD-POD/ISD-GFI-IZD-POD_1000375/P1076117" xmlDataType="decimal"/>
    </xmlCellPr>
  </singleXmlCell>
  <singleXmlCell id="330" xr6:uid="{00000000-000C-0000-FFFF-FFFF44010000}" r="I26" connectionId="0">
    <xmlCellPr id="1" xr6:uid="{00000000-0010-0000-4401-000001000000}" uniqueName="P1082353">
      <xmlPr mapId="1" xpath="/TFI-IZD-POD/ISD-GFI-IZD-POD_1000375/P1082353" xmlDataType="decimal"/>
    </xmlCellPr>
  </singleXmlCell>
  <singleXmlCell id="331" xr6:uid="{00000000-000C-0000-FFFF-FFFF45010000}" r="J26" connectionId="0">
    <xmlCellPr id="1" xr6:uid="{00000000-0010-0000-4501-000001000000}" uniqueName="P1076122">
      <xmlPr mapId="1" xpath="/TFI-IZD-POD/ISD-GFI-IZD-POD_1000375/P1076122" xmlDataType="decimal"/>
    </xmlCellPr>
  </singleXmlCell>
  <singleXmlCell id="332" xr6:uid="{00000000-000C-0000-FFFF-FFFF46010000}" r="K26" connectionId="0">
    <xmlCellPr id="1" xr6:uid="{00000000-0010-0000-4601-000001000000}" uniqueName="P1082355">
      <xmlPr mapId="1" xpath="/TFI-IZD-POD/ISD-GFI-IZD-POD_1000375/P1082355" xmlDataType="decimal"/>
    </xmlCellPr>
  </singleXmlCell>
  <singleXmlCell id="333" xr6:uid="{00000000-000C-0000-FFFF-FFFF47010000}" r="H27" connectionId="0">
    <xmlCellPr id="1" xr6:uid="{00000000-0010-0000-4701-000001000000}" uniqueName="P1076126">
      <xmlPr mapId="1" xpath="/TFI-IZD-POD/ISD-GFI-IZD-POD_1000375/P1076126" xmlDataType="decimal"/>
    </xmlCellPr>
  </singleXmlCell>
  <singleXmlCell id="334" xr6:uid="{00000000-000C-0000-FFFF-FFFF48010000}" r="I27" connectionId="0">
    <xmlCellPr id="1" xr6:uid="{00000000-0010-0000-4801-000001000000}" uniqueName="P1082357">
      <xmlPr mapId="1" xpath="/TFI-IZD-POD/ISD-GFI-IZD-POD_1000375/P1082357" xmlDataType="decimal"/>
    </xmlCellPr>
  </singleXmlCell>
  <singleXmlCell id="335" xr6:uid="{00000000-000C-0000-FFFF-FFFF49010000}" r="J27" connectionId="0">
    <xmlCellPr id="1" xr6:uid="{00000000-0010-0000-4901-000001000000}" uniqueName="P1076128">
      <xmlPr mapId="1" xpath="/TFI-IZD-POD/ISD-GFI-IZD-POD_1000375/P1076128" xmlDataType="decimal"/>
    </xmlCellPr>
  </singleXmlCell>
  <singleXmlCell id="336" xr6:uid="{00000000-000C-0000-FFFF-FFFF4A010000}" r="K27" connectionId="0">
    <xmlCellPr id="1" xr6:uid="{00000000-0010-0000-4A01-000001000000}" uniqueName="P1082359">
      <xmlPr mapId="1" xpath="/TFI-IZD-POD/ISD-GFI-IZD-POD_1000375/P1082359" xmlDataType="decimal"/>
    </xmlCellPr>
  </singleXmlCell>
  <singleXmlCell id="337" xr6:uid="{00000000-000C-0000-FFFF-FFFF4B010000}" r="H28" connectionId="0">
    <xmlCellPr id="1" xr6:uid="{00000000-0010-0000-4B01-000001000000}" uniqueName="P1076130">
      <xmlPr mapId="1" xpath="/TFI-IZD-POD/ISD-GFI-IZD-POD_1000375/P1076130" xmlDataType="decimal"/>
    </xmlCellPr>
  </singleXmlCell>
  <singleXmlCell id="338" xr6:uid="{00000000-000C-0000-FFFF-FFFF4C010000}" r="I28" connectionId="0">
    <xmlCellPr id="1" xr6:uid="{00000000-0010-0000-4C01-000001000000}" uniqueName="P1082363">
      <xmlPr mapId="1" xpath="/TFI-IZD-POD/ISD-GFI-IZD-POD_1000375/P1082363" xmlDataType="decimal"/>
    </xmlCellPr>
  </singleXmlCell>
  <singleXmlCell id="339" xr6:uid="{00000000-000C-0000-FFFF-FFFF4D010000}" r="J28" connectionId="0">
    <xmlCellPr id="1" xr6:uid="{00000000-0010-0000-4D01-000001000000}" uniqueName="P1076132">
      <xmlPr mapId="1" xpath="/TFI-IZD-POD/ISD-GFI-IZD-POD_1000375/P1076132" xmlDataType="decimal"/>
    </xmlCellPr>
  </singleXmlCell>
  <singleXmlCell id="340" xr6:uid="{00000000-000C-0000-FFFF-FFFF4E010000}" r="K28" connectionId="0">
    <xmlCellPr id="1" xr6:uid="{00000000-0010-0000-4E01-000001000000}" uniqueName="P1082371">
      <xmlPr mapId="1" xpath="/TFI-IZD-POD/ISD-GFI-IZD-POD_1000375/P1082371" xmlDataType="decimal"/>
    </xmlCellPr>
  </singleXmlCell>
  <singleXmlCell id="341" xr6:uid="{00000000-000C-0000-FFFF-FFFF4F010000}" r="H29" connectionId="0">
    <xmlCellPr id="1" xr6:uid="{00000000-0010-0000-4F01-000001000000}" uniqueName="P1076134">
      <xmlPr mapId="1" xpath="/TFI-IZD-POD/ISD-GFI-IZD-POD_1000375/P1076134" xmlDataType="decimal"/>
    </xmlCellPr>
  </singleXmlCell>
  <singleXmlCell id="342" xr6:uid="{00000000-000C-0000-FFFF-FFFF50010000}" r="I29" connectionId="0">
    <xmlCellPr id="1" xr6:uid="{00000000-0010-0000-5001-000001000000}" uniqueName="P1082373">
      <xmlPr mapId="1" xpath="/TFI-IZD-POD/ISD-GFI-IZD-POD_1000375/P1082373" xmlDataType="decimal"/>
    </xmlCellPr>
  </singleXmlCell>
  <singleXmlCell id="343" xr6:uid="{00000000-000C-0000-FFFF-FFFF51010000}" r="J29" connectionId="0">
    <xmlCellPr id="1" xr6:uid="{00000000-0010-0000-5101-000001000000}" uniqueName="P1076136">
      <xmlPr mapId="1" xpath="/TFI-IZD-POD/ISD-GFI-IZD-POD_1000375/P1076136" xmlDataType="decimal"/>
    </xmlCellPr>
  </singleXmlCell>
  <singleXmlCell id="344" xr6:uid="{00000000-000C-0000-FFFF-FFFF52010000}" r="K29" connectionId="0">
    <xmlCellPr id="1" xr6:uid="{00000000-0010-0000-5201-000001000000}" uniqueName="P1082375">
      <xmlPr mapId="1" xpath="/TFI-IZD-POD/ISD-GFI-IZD-POD_1000375/P1082375" xmlDataType="decimal"/>
    </xmlCellPr>
  </singleXmlCell>
  <singleXmlCell id="345" xr6:uid="{00000000-000C-0000-FFFF-FFFF53010000}" r="H30" connectionId="0">
    <xmlCellPr id="1" xr6:uid="{00000000-0010-0000-5301-000001000000}" uniqueName="P1076138">
      <xmlPr mapId="1" xpath="/TFI-IZD-POD/ISD-GFI-IZD-POD_1000375/P1076138" xmlDataType="decimal"/>
    </xmlCellPr>
  </singleXmlCell>
  <singleXmlCell id="346" xr6:uid="{00000000-000C-0000-FFFF-FFFF54010000}" r="I30" connectionId="0">
    <xmlCellPr id="1" xr6:uid="{00000000-0010-0000-5401-000001000000}" uniqueName="P1082377">
      <xmlPr mapId="1" xpath="/TFI-IZD-POD/ISD-GFI-IZD-POD_1000375/P1082377" xmlDataType="decimal"/>
    </xmlCellPr>
  </singleXmlCell>
  <singleXmlCell id="347" xr6:uid="{00000000-000C-0000-FFFF-FFFF55010000}" r="J30" connectionId="0">
    <xmlCellPr id="1" xr6:uid="{00000000-0010-0000-5501-000001000000}" uniqueName="P1076140">
      <xmlPr mapId="1" xpath="/TFI-IZD-POD/ISD-GFI-IZD-POD_1000375/P1076140" xmlDataType="decimal"/>
    </xmlCellPr>
  </singleXmlCell>
  <singleXmlCell id="348" xr6:uid="{00000000-000C-0000-FFFF-FFFF56010000}" r="K30" connectionId="0">
    <xmlCellPr id="1" xr6:uid="{00000000-0010-0000-5601-000001000000}" uniqueName="P1082379">
      <xmlPr mapId="1" xpath="/TFI-IZD-POD/ISD-GFI-IZD-POD_1000375/P1082379" xmlDataType="decimal"/>
    </xmlCellPr>
  </singleXmlCell>
  <singleXmlCell id="349" xr6:uid="{00000000-000C-0000-FFFF-FFFF57010000}" r="H31" connectionId="0">
    <xmlCellPr id="1" xr6:uid="{00000000-0010-0000-5701-000001000000}" uniqueName="P1076142">
      <xmlPr mapId="1" xpath="/TFI-IZD-POD/ISD-GFI-IZD-POD_1000375/P1076142" xmlDataType="decimal"/>
    </xmlCellPr>
  </singleXmlCell>
  <singleXmlCell id="350" xr6:uid="{00000000-000C-0000-FFFF-FFFF58010000}" r="I31" connectionId="0">
    <xmlCellPr id="1" xr6:uid="{00000000-0010-0000-5801-000001000000}" uniqueName="P1082380">
      <xmlPr mapId="1" xpath="/TFI-IZD-POD/ISD-GFI-IZD-POD_1000375/P1082380" xmlDataType="decimal"/>
    </xmlCellPr>
  </singleXmlCell>
  <singleXmlCell id="351" xr6:uid="{00000000-000C-0000-FFFF-FFFF59010000}" r="J31" connectionId="0">
    <xmlCellPr id="1" xr6:uid="{00000000-0010-0000-5901-000001000000}" uniqueName="P1076144">
      <xmlPr mapId="1" xpath="/TFI-IZD-POD/ISD-GFI-IZD-POD_1000375/P1076144" xmlDataType="decimal"/>
    </xmlCellPr>
  </singleXmlCell>
  <singleXmlCell id="352" xr6:uid="{00000000-000C-0000-FFFF-FFFF5A010000}" r="K31" connectionId="0">
    <xmlCellPr id="1" xr6:uid="{00000000-0010-0000-5A01-000001000000}" uniqueName="P1082382">
      <xmlPr mapId="1" xpath="/TFI-IZD-POD/ISD-GFI-IZD-POD_1000375/P1082382" xmlDataType="decimal"/>
    </xmlCellPr>
  </singleXmlCell>
  <singleXmlCell id="353" xr6:uid="{00000000-000C-0000-FFFF-FFFF5B010000}" r="H32" connectionId="0">
    <xmlCellPr id="1" xr6:uid="{00000000-0010-0000-5B01-000001000000}" uniqueName="P1076147">
      <xmlPr mapId="1" xpath="/TFI-IZD-POD/ISD-GFI-IZD-POD_1000375/P1076147" xmlDataType="decimal"/>
    </xmlCellPr>
  </singleXmlCell>
  <singleXmlCell id="354" xr6:uid="{00000000-000C-0000-FFFF-FFFF5C010000}" r="I32" connectionId="0">
    <xmlCellPr id="1" xr6:uid="{00000000-0010-0000-5C01-000001000000}" uniqueName="P1082384">
      <xmlPr mapId="1" xpath="/TFI-IZD-POD/ISD-GFI-IZD-POD_1000375/P1082384" xmlDataType="decimal"/>
    </xmlCellPr>
  </singleXmlCell>
  <singleXmlCell id="355" xr6:uid="{00000000-000C-0000-FFFF-FFFF5D010000}" r="J32" connectionId="0">
    <xmlCellPr id="1" xr6:uid="{00000000-0010-0000-5D01-000001000000}" uniqueName="P1076150">
      <xmlPr mapId="1" xpath="/TFI-IZD-POD/ISD-GFI-IZD-POD_1000375/P1076150" xmlDataType="decimal"/>
    </xmlCellPr>
  </singleXmlCell>
  <singleXmlCell id="356" xr6:uid="{00000000-000C-0000-FFFF-FFFF5E010000}" r="K32" connectionId="0">
    <xmlCellPr id="1" xr6:uid="{00000000-0010-0000-5E01-000001000000}" uniqueName="P1082386">
      <xmlPr mapId="1" xpath="/TFI-IZD-POD/ISD-GFI-IZD-POD_1000375/P1082386" xmlDataType="decimal"/>
    </xmlCellPr>
  </singleXmlCell>
  <singleXmlCell id="357" xr6:uid="{00000000-000C-0000-FFFF-FFFF5F010000}" r="H33" connectionId="0">
    <xmlCellPr id="1" xr6:uid="{00000000-0010-0000-5F01-000001000000}" uniqueName="P1076152">
      <xmlPr mapId="1" xpath="/TFI-IZD-POD/ISD-GFI-IZD-POD_1000375/P1076152" xmlDataType="decimal"/>
    </xmlCellPr>
  </singleXmlCell>
  <singleXmlCell id="358" xr6:uid="{00000000-000C-0000-FFFF-FFFF60010000}" r="I33" connectionId="0">
    <xmlCellPr id="1" xr6:uid="{00000000-0010-0000-6001-000001000000}" uniqueName="P1082387">
      <xmlPr mapId="1" xpath="/TFI-IZD-POD/ISD-GFI-IZD-POD_1000375/P1082387" xmlDataType="decimal"/>
    </xmlCellPr>
  </singleXmlCell>
  <singleXmlCell id="359" xr6:uid="{00000000-000C-0000-FFFF-FFFF61010000}" r="J33" connectionId="0">
    <xmlCellPr id="1" xr6:uid="{00000000-0010-0000-6101-000001000000}" uniqueName="P1076154">
      <xmlPr mapId="1" xpath="/TFI-IZD-POD/ISD-GFI-IZD-POD_1000375/P1076154" xmlDataType="decimal"/>
    </xmlCellPr>
  </singleXmlCell>
  <singleXmlCell id="360" xr6:uid="{00000000-000C-0000-FFFF-FFFF62010000}" r="K33" connectionId="0">
    <xmlCellPr id="1" xr6:uid="{00000000-0010-0000-6201-000001000000}" uniqueName="P1082389">
      <xmlPr mapId="1" xpath="/TFI-IZD-POD/ISD-GFI-IZD-POD_1000375/P1082389" xmlDataType="decimal"/>
    </xmlCellPr>
  </singleXmlCell>
  <singleXmlCell id="361" xr6:uid="{00000000-000C-0000-FFFF-FFFF63010000}" r="H34" connectionId="0">
    <xmlCellPr id="1" xr6:uid="{00000000-0010-0000-6301-000001000000}" uniqueName="P1076156">
      <xmlPr mapId="1" xpath="/TFI-IZD-POD/ISD-GFI-IZD-POD_1000375/P1076156" xmlDataType="decimal"/>
    </xmlCellPr>
  </singleXmlCell>
  <singleXmlCell id="362" xr6:uid="{00000000-000C-0000-FFFF-FFFF64010000}" r="I34" connectionId="0">
    <xmlCellPr id="1" xr6:uid="{00000000-0010-0000-6401-000001000000}" uniqueName="P1082391">
      <xmlPr mapId="1" xpath="/TFI-IZD-POD/ISD-GFI-IZD-POD_1000375/P1082391" xmlDataType="decimal"/>
    </xmlCellPr>
  </singleXmlCell>
  <singleXmlCell id="363" xr6:uid="{00000000-000C-0000-FFFF-FFFF65010000}" r="J34" connectionId="0">
    <xmlCellPr id="1" xr6:uid="{00000000-0010-0000-6501-000001000000}" uniqueName="P1076158">
      <xmlPr mapId="1" xpath="/TFI-IZD-POD/ISD-GFI-IZD-POD_1000375/P1076158" xmlDataType="decimal"/>
    </xmlCellPr>
  </singleXmlCell>
  <singleXmlCell id="364" xr6:uid="{00000000-000C-0000-FFFF-FFFF66010000}" r="K34" connectionId="0">
    <xmlCellPr id="1" xr6:uid="{00000000-0010-0000-6601-000001000000}" uniqueName="P1082393">
      <xmlPr mapId="1" xpath="/TFI-IZD-POD/ISD-GFI-IZD-POD_1000375/P1082393" xmlDataType="decimal"/>
    </xmlCellPr>
  </singleXmlCell>
  <singleXmlCell id="365" xr6:uid="{00000000-000C-0000-FFFF-FFFF67010000}" r="H35" connectionId="0">
    <xmlCellPr id="1" xr6:uid="{00000000-0010-0000-6701-000001000000}" uniqueName="P1076162">
      <xmlPr mapId="1" xpath="/TFI-IZD-POD/ISD-GFI-IZD-POD_1000375/P1076162" xmlDataType="decimal"/>
    </xmlCellPr>
  </singleXmlCell>
  <singleXmlCell id="366" xr6:uid="{00000000-000C-0000-FFFF-FFFF68010000}" r="I35" connectionId="0">
    <xmlCellPr id="1" xr6:uid="{00000000-0010-0000-6801-000001000000}" uniqueName="P1082395">
      <xmlPr mapId="1" xpath="/TFI-IZD-POD/ISD-GFI-IZD-POD_1000375/P1082395" xmlDataType="decimal"/>
    </xmlCellPr>
  </singleXmlCell>
  <singleXmlCell id="367" xr6:uid="{00000000-000C-0000-FFFF-FFFF69010000}" r="J35" connectionId="0">
    <xmlCellPr id="1" xr6:uid="{00000000-0010-0000-6901-000001000000}" uniqueName="P1076164">
      <xmlPr mapId="1" xpath="/TFI-IZD-POD/ISD-GFI-IZD-POD_1000375/P1076164" xmlDataType="decimal"/>
    </xmlCellPr>
  </singleXmlCell>
  <singleXmlCell id="368" xr6:uid="{00000000-000C-0000-FFFF-FFFF6A010000}" r="K35" connectionId="0">
    <xmlCellPr id="1" xr6:uid="{00000000-0010-0000-6A01-000001000000}" uniqueName="P1082397">
      <xmlPr mapId="1" xpath="/TFI-IZD-POD/ISD-GFI-IZD-POD_1000375/P1082397" xmlDataType="decimal"/>
    </xmlCellPr>
  </singleXmlCell>
  <singleXmlCell id="369" xr6:uid="{00000000-000C-0000-FFFF-FFFF6B010000}" r="H36" connectionId="0">
    <xmlCellPr id="1" xr6:uid="{00000000-0010-0000-6B01-000001000000}" uniqueName="P1076166">
      <xmlPr mapId="1" xpath="/TFI-IZD-POD/ISD-GFI-IZD-POD_1000375/P1076166" xmlDataType="decimal"/>
    </xmlCellPr>
  </singleXmlCell>
  <singleXmlCell id="370" xr6:uid="{00000000-000C-0000-FFFF-FFFF6C010000}" r="I36" connectionId="0">
    <xmlCellPr id="1" xr6:uid="{00000000-0010-0000-6C01-000001000000}" uniqueName="P1082399">
      <xmlPr mapId="1" xpath="/TFI-IZD-POD/ISD-GFI-IZD-POD_1000375/P1082399" xmlDataType="decimal"/>
    </xmlCellPr>
  </singleXmlCell>
  <singleXmlCell id="371" xr6:uid="{00000000-000C-0000-FFFF-FFFF6D010000}" r="J36" connectionId="0">
    <xmlCellPr id="1" xr6:uid="{00000000-0010-0000-6D01-000001000000}" uniqueName="P1076168">
      <xmlPr mapId="1" xpath="/TFI-IZD-POD/ISD-GFI-IZD-POD_1000375/P1076168" xmlDataType="decimal"/>
    </xmlCellPr>
  </singleXmlCell>
  <singleXmlCell id="372" xr6:uid="{00000000-000C-0000-FFFF-FFFF6E010000}" r="K36" connectionId="0">
    <xmlCellPr id="1" xr6:uid="{00000000-0010-0000-6E01-000001000000}" uniqueName="P1082400">
      <xmlPr mapId="1" xpath="/TFI-IZD-POD/ISD-GFI-IZD-POD_1000375/P1082400" xmlDataType="decimal"/>
    </xmlCellPr>
  </singleXmlCell>
  <singleXmlCell id="373" xr6:uid="{00000000-000C-0000-FFFF-FFFF6F010000}" r="H37" connectionId="0">
    <xmlCellPr id="1" xr6:uid="{00000000-0010-0000-6F01-000001000000}" uniqueName="P1076170">
      <xmlPr mapId="1" xpath="/TFI-IZD-POD/ISD-GFI-IZD-POD_1000375/P1076170" xmlDataType="decimal"/>
    </xmlCellPr>
  </singleXmlCell>
  <singleXmlCell id="374" xr6:uid="{00000000-000C-0000-FFFF-FFFF70010000}" r="I37" connectionId="0">
    <xmlCellPr id="1" xr6:uid="{00000000-0010-0000-7001-000001000000}" uniqueName="P1082402">
      <xmlPr mapId="1" xpath="/TFI-IZD-POD/ISD-GFI-IZD-POD_1000375/P1082402" xmlDataType="decimal"/>
    </xmlCellPr>
  </singleXmlCell>
  <singleXmlCell id="375" xr6:uid="{00000000-000C-0000-FFFF-FFFF71010000}" r="J37" connectionId="0">
    <xmlCellPr id="1" xr6:uid="{00000000-0010-0000-7101-000001000000}" uniqueName="P1076173">
      <xmlPr mapId="1" xpath="/TFI-IZD-POD/ISD-GFI-IZD-POD_1000375/P1076173" xmlDataType="decimal"/>
    </xmlCellPr>
  </singleXmlCell>
  <singleXmlCell id="376" xr6:uid="{00000000-000C-0000-FFFF-FFFF72010000}" r="K37" connectionId="0">
    <xmlCellPr id="1" xr6:uid="{00000000-0010-0000-7201-000001000000}" uniqueName="P1082404">
      <xmlPr mapId="1" xpath="/TFI-IZD-POD/ISD-GFI-IZD-POD_1000375/P1082404" xmlDataType="decimal"/>
    </xmlCellPr>
  </singleXmlCell>
  <singleXmlCell id="377" xr6:uid="{00000000-000C-0000-FFFF-FFFF73010000}" r="H38" connectionId="0">
    <xmlCellPr id="1" xr6:uid="{00000000-0010-0000-7301-000001000000}" uniqueName="P1076175">
      <xmlPr mapId="1" xpath="/TFI-IZD-POD/ISD-GFI-IZD-POD_1000375/P1076175" xmlDataType="decimal"/>
    </xmlCellPr>
  </singleXmlCell>
  <singleXmlCell id="378" xr6:uid="{00000000-000C-0000-FFFF-FFFF74010000}" r="I38" connectionId="0">
    <xmlCellPr id="1" xr6:uid="{00000000-0010-0000-7401-000001000000}" uniqueName="P1082405">
      <xmlPr mapId="1" xpath="/TFI-IZD-POD/ISD-GFI-IZD-POD_1000375/P1082405" xmlDataType="decimal"/>
    </xmlCellPr>
  </singleXmlCell>
  <singleXmlCell id="379" xr6:uid="{00000000-000C-0000-FFFF-FFFF75010000}" r="J38" connectionId="0">
    <xmlCellPr id="1" xr6:uid="{00000000-0010-0000-7501-000001000000}" uniqueName="P1076178">
      <xmlPr mapId="1" xpath="/TFI-IZD-POD/ISD-GFI-IZD-POD_1000375/P1076178" xmlDataType="decimal"/>
    </xmlCellPr>
  </singleXmlCell>
  <singleXmlCell id="380" xr6:uid="{00000000-000C-0000-FFFF-FFFF76010000}" r="K38" connectionId="0">
    <xmlCellPr id="1" xr6:uid="{00000000-0010-0000-7601-000001000000}" uniqueName="P1082407">
      <xmlPr mapId="1" xpath="/TFI-IZD-POD/ISD-GFI-IZD-POD_1000375/P1082407" xmlDataType="decimal"/>
    </xmlCellPr>
  </singleXmlCell>
  <singleXmlCell id="381" xr6:uid="{00000000-000C-0000-FFFF-FFFF77010000}" r="H39" connectionId="0">
    <xmlCellPr id="1" xr6:uid="{00000000-0010-0000-7701-000001000000}" uniqueName="P1076180">
      <xmlPr mapId="1" xpath="/TFI-IZD-POD/ISD-GFI-IZD-POD_1000375/P1076180" xmlDataType="decimal"/>
    </xmlCellPr>
  </singleXmlCell>
  <singleXmlCell id="382" xr6:uid="{00000000-000C-0000-FFFF-FFFF78010000}" r="I39" connectionId="0">
    <xmlCellPr id="1" xr6:uid="{00000000-0010-0000-7801-000001000000}" uniqueName="P1082409">
      <xmlPr mapId="1" xpath="/TFI-IZD-POD/ISD-GFI-IZD-POD_1000375/P1082409" xmlDataType="decimal"/>
    </xmlCellPr>
  </singleXmlCell>
  <singleXmlCell id="383" xr6:uid="{00000000-000C-0000-FFFF-FFFF79010000}" r="J39" connectionId="0">
    <xmlCellPr id="1" xr6:uid="{00000000-0010-0000-7901-000001000000}" uniqueName="P1076182">
      <xmlPr mapId="1" xpath="/TFI-IZD-POD/ISD-GFI-IZD-POD_1000375/P1076182" xmlDataType="decimal"/>
    </xmlCellPr>
  </singleXmlCell>
  <singleXmlCell id="384" xr6:uid="{00000000-000C-0000-FFFF-FFFF7A010000}" r="K39" connectionId="0">
    <xmlCellPr id="1" xr6:uid="{00000000-0010-0000-7A01-000001000000}" uniqueName="P1082411">
      <xmlPr mapId="1" xpath="/TFI-IZD-POD/ISD-GFI-IZD-POD_1000375/P1082411" xmlDataType="decimal"/>
    </xmlCellPr>
  </singleXmlCell>
  <singleXmlCell id="385" xr6:uid="{00000000-000C-0000-FFFF-FFFF7B010000}" r="H40" connectionId="0">
    <xmlCellPr id="1" xr6:uid="{00000000-0010-0000-7B01-000001000000}" uniqueName="P1076234">
      <xmlPr mapId="1" xpath="/TFI-IZD-POD/ISD-GFI-IZD-POD_1000375/P1076234" xmlDataType="decimal"/>
    </xmlCellPr>
  </singleXmlCell>
  <singleXmlCell id="386" xr6:uid="{00000000-000C-0000-FFFF-FFFF7C010000}" r="I40" connectionId="0">
    <xmlCellPr id="1" xr6:uid="{00000000-0010-0000-7C01-000001000000}" uniqueName="P1082413">
      <xmlPr mapId="1" xpath="/TFI-IZD-POD/ISD-GFI-IZD-POD_1000375/P1082413" xmlDataType="decimal"/>
    </xmlCellPr>
  </singleXmlCell>
  <singleXmlCell id="387" xr6:uid="{00000000-000C-0000-FFFF-FFFF7D010000}" r="J40" connectionId="0">
    <xmlCellPr id="1" xr6:uid="{00000000-0010-0000-7D01-000001000000}" uniqueName="P1076236">
      <xmlPr mapId="1" xpath="/TFI-IZD-POD/ISD-GFI-IZD-POD_1000375/P1076236" xmlDataType="decimal"/>
    </xmlCellPr>
  </singleXmlCell>
  <singleXmlCell id="388" xr6:uid="{00000000-000C-0000-FFFF-FFFF7E010000}" r="K40" connectionId="0">
    <xmlCellPr id="1" xr6:uid="{00000000-0010-0000-7E01-000001000000}" uniqueName="P1082414">
      <xmlPr mapId="1" xpath="/TFI-IZD-POD/ISD-GFI-IZD-POD_1000375/P1082414" xmlDataType="decimal"/>
    </xmlCellPr>
  </singleXmlCell>
  <singleXmlCell id="389" xr6:uid="{00000000-000C-0000-FFFF-FFFF7F010000}" r="H41" connectionId="0">
    <xmlCellPr id="1" xr6:uid="{00000000-0010-0000-7F01-000001000000}" uniqueName="P1076240">
      <xmlPr mapId="1" xpath="/TFI-IZD-POD/ISD-GFI-IZD-POD_1000375/P1076240" xmlDataType="decimal"/>
    </xmlCellPr>
  </singleXmlCell>
  <singleXmlCell id="390" xr6:uid="{00000000-000C-0000-FFFF-FFFF80010000}" r="I41" connectionId="0">
    <xmlCellPr id="1" xr6:uid="{00000000-0010-0000-8001-000001000000}" uniqueName="P1082421">
      <xmlPr mapId="1" xpath="/TFI-IZD-POD/ISD-GFI-IZD-POD_1000375/P1082421" xmlDataType="decimal"/>
    </xmlCellPr>
  </singleXmlCell>
  <singleXmlCell id="391" xr6:uid="{00000000-000C-0000-FFFF-FFFF81010000}" r="J41" connectionId="0">
    <xmlCellPr id="1" xr6:uid="{00000000-0010-0000-8101-000001000000}" uniqueName="P1076243">
      <xmlPr mapId="1" xpath="/TFI-IZD-POD/ISD-GFI-IZD-POD_1000375/P1076243" xmlDataType="decimal"/>
    </xmlCellPr>
  </singleXmlCell>
  <singleXmlCell id="392" xr6:uid="{00000000-000C-0000-FFFF-FFFF82010000}" r="K41" connectionId="0">
    <xmlCellPr id="1" xr6:uid="{00000000-0010-0000-8201-000001000000}" uniqueName="P1082424">
      <xmlPr mapId="1" xpath="/TFI-IZD-POD/ISD-GFI-IZD-POD_1000375/P1082424" xmlDataType="decimal"/>
    </xmlCellPr>
  </singleXmlCell>
  <singleXmlCell id="393" xr6:uid="{00000000-000C-0000-FFFF-FFFF83010000}" r="H42" connectionId="0">
    <xmlCellPr id="1" xr6:uid="{00000000-0010-0000-8301-000001000000}" uniqueName="P1076245">
      <xmlPr mapId="1" xpath="/TFI-IZD-POD/ISD-GFI-IZD-POD_1000375/P1076245" xmlDataType="decimal"/>
    </xmlCellPr>
  </singleXmlCell>
  <singleXmlCell id="394" xr6:uid="{00000000-000C-0000-FFFF-FFFF84010000}" r="I42" connectionId="0">
    <xmlCellPr id="1" xr6:uid="{00000000-0010-0000-8401-000001000000}" uniqueName="P1082426">
      <xmlPr mapId="1" xpath="/TFI-IZD-POD/ISD-GFI-IZD-POD_1000375/P1082426" xmlDataType="decimal"/>
    </xmlCellPr>
  </singleXmlCell>
  <singleXmlCell id="395" xr6:uid="{00000000-000C-0000-FFFF-FFFF85010000}" r="J42" connectionId="0">
    <xmlCellPr id="1" xr6:uid="{00000000-0010-0000-8501-000001000000}" uniqueName="P1076247">
      <xmlPr mapId="1" xpath="/TFI-IZD-POD/ISD-GFI-IZD-POD_1000375/P1076247" xmlDataType="decimal"/>
    </xmlCellPr>
  </singleXmlCell>
  <singleXmlCell id="396" xr6:uid="{00000000-000C-0000-FFFF-FFFF86010000}" r="K42" connectionId="0">
    <xmlCellPr id="1" xr6:uid="{00000000-0010-0000-8601-000001000000}" uniqueName="P1082427">
      <xmlPr mapId="1" xpath="/TFI-IZD-POD/ISD-GFI-IZD-POD_1000375/P1082427" xmlDataType="decimal"/>
    </xmlCellPr>
  </singleXmlCell>
  <singleXmlCell id="397" xr6:uid="{00000000-000C-0000-FFFF-FFFF87010000}" r="H43" connectionId="0">
    <xmlCellPr id="1" xr6:uid="{00000000-0010-0000-8701-000001000000}" uniqueName="P1076249">
      <xmlPr mapId="1" xpath="/TFI-IZD-POD/ISD-GFI-IZD-POD_1000375/P1076249" xmlDataType="decimal"/>
    </xmlCellPr>
  </singleXmlCell>
  <singleXmlCell id="398" xr6:uid="{00000000-000C-0000-FFFF-FFFF88010000}" r="I43" connectionId="0">
    <xmlCellPr id="1" xr6:uid="{00000000-0010-0000-8801-000001000000}" uniqueName="P1082431">
      <xmlPr mapId="1" xpath="/TFI-IZD-POD/ISD-GFI-IZD-POD_1000375/P1082431" xmlDataType="decimal"/>
    </xmlCellPr>
  </singleXmlCell>
  <singleXmlCell id="399" xr6:uid="{00000000-000C-0000-FFFF-FFFF89010000}" r="J43" connectionId="0">
    <xmlCellPr id="1" xr6:uid="{00000000-0010-0000-8901-000001000000}" uniqueName="P1076251">
      <xmlPr mapId="1" xpath="/TFI-IZD-POD/ISD-GFI-IZD-POD_1000375/P1076251" xmlDataType="decimal"/>
    </xmlCellPr>
  </singleXmlCell>
  <singleXmlCell id="400" xr6:uid="{00000000-000C-0000-FFFF-FFFF8A010000}" r="K43" connectionId="0">
    <xmlCellPr id="1" xr6:uid="{00000000-0010-0000-8A01-000001000000}" uniqueName="P1082432">
      <xmlPr mapId="1" xpath="/TFI-IZD-POD/ISD-GFI-IZD-POD_1000375/P1082432" xmlDataType="decimal"/>
    </xmlCellPr>
  </singleXmlCell>
  <singleXmlCell id="401" xr6:uid="{00000000-000C-0000-FFFF-FFFF8B010000}" r="H44" connectionId="0">
    <xmlCellPr id="1" xr6:uid="{00000000-0010-0000-8B01-000001000000}" uniqueName="P1076253">
      <xmlPr mapId="1" xpath="/TFI-IZD-POD/ISD-GFI-IZD-POD_1000375/P1076253" xmlDataType="decimal"/>
    </xmlCellPr>
  </singleXmlCell>
  <singleXmlCell id="402" xr6:uid="{00000000-000C-0000-FFFF-FFFF8C010000}" r="I44" connectionId="0">
    <xmlCellPr id="1" xr6:uid="{00000000-0010-0000-8C01-000001000000}" uniqueName="P1082434">
      <xmlPr mapId="1" xpath="/TFI-IZD-POD/ISD-GFI-IZD-POD_1000375/P1082434" xmlDataType="decimal"/>
    </xmlCellPr>
  </singleXmlCell>
  <singleXmlCell id="403" xr6:uid="{00000000-000C-0000-FFFF-FFFF8D010000}" r="J44" connectionId="0">
    <xmlCellPr id="1" xr6:uid="{00000000-0010-0000-8D01-000001000000}" uniqueName="P1076255">
      <xmlPr mapId="1" xpath="/TFI-IZD-POD/ISD-GFI-IZD-POD_1000375/P1076255" xmlDataType="decimal"/>
    </xmlCellPr>
  </singleXmlCell>
  <singleXmlCell id="404" xr6:uid="{00000000-000C-0000-FFFF-FFFF8E010000}" r="K44" connectionId="0">
    <xmlCellPr id="1" xr6:uid="{00000000-0010-0000-8E01-000001000000}" uniqueName="P1082436">
      <xmlPr mapId="1" xpath="/TFI-IZD-POD/ISD-GFI-IZD-POD_1000375/P1082436" xmlDataType="decimal"/>
    </xmlCellPr>
  </singleXmlCell>
  <singleXmlCell id="405" xr6:uid="{00000000-000C-0000-FFFF-FFFF8F010000}" r="H45" connectionId="0">
    <xmlCellPr id="1" xr6:uid="{00000000-0010-0000-8F01-000001000000}" uniqueName="P1076257">
      <xmlPr mapId="1" xpath="/TFI-IZD-POD/ISD-GFI-IZD-POD_1000375/P1076257" xmlDataType="decimal"/>
    </xmlCellPr>
  </singleXmlCell>
  <singleXmlCell id="406" xr6:uid="{00000000-000C-0000-FFFF-FFFF90010000}" r="I45" connectionId="0">
    <xmlCellPr id="1" xr6:uid="{00000000-0010-0000-9001-000001000000}" uniqueName="P1082438">
      <xmlPr mapId="1" xpath="/TFI-IZD-POD/ISD-GFI-IZD-POD_1000375/P1082438" xmlDataType="decimal"/>
    </xmlCellPr>
  </singleXmlCell>
  <singleXmlCell id="407" xr6:uid="{00000000-000C-0000-FFFF-FFFF91010000}" r="J45" connectionId="0">
    <xmlCellPr id="1" xr6:uid="{00000000-0010-0000-9101-000001000000}" uniqueName="P1076259">
      <xmlPr mapId="1" xpath="/TFI-IZD-POD/ISD-GFI-IZD-POD_1000375/P1076259" xmlDataType="decimal"/>
    </xmlCellPr>
  </singleXmlCell>
  <singleXmlCell id="408" xr6:uid="{00000000-000C-0000-FFFF-FFFF92010000}" r="K45" connectionId="0">
    <xmlCellPr id="1" xr6:uid="{00000000-0010-0000-9201-000001000000}" uniqueName="P1082439">
      <xmlPr mapId="1" xpath="/TFI-IZD-POD/ISD-GFI-IZD-POD_1000375/P1082439" xmlDataType="decimal"/>
    </xmlCellPr>
  </singleXmlCell>
  <singleXmlCell id="409" xr6:uid="{00000000-000C-0000-FFFF-FFFF93010000}" r="H46" connectionId="0">
    <xmlCellPr id="1" xr6:uid="{00000000-0010-0000-9301-000001000000}" uniqueName="P1076262">
      <xmlPr mapId="1" xpath="/TFI-IZD-POD/ISD-GFI-IZD-POD_1000375/P1076262" xmlDataType="decimal"/>
    </xmlCellPr>
  </singleXmlCell>
  <singleXmlCell id="410" xr6:uid="{00000000-000C-0000-FFFF-FFFF94010000}" r="I46" connectionId="0">
    <xmlCellPr id="1" xr6:uid="{00000000-0010-0000-9401-000001000000}" uniqueName="P1082441">
      <xmlPr mapId="1" xpath="/TFI-IZD-POD/ISD-GFI-IZD-POD_1000375/P1082441" xmlDataType="decimal"/>
    </xmlCellPr>
  </singleXmlCell>
  <singleXmlCell id="411" xr6:uid="{00000000-000C-0000-FFFF-FFFF95010000}" r="J46" connectionId="0">
    <xmlCellPr id="1" xr6:uid="{00000000-0010-0000-9501-000001000000}" uniqueName="P1076264">
      <xmlPr mapId="1" xpath="/TFI-IZD-POD/ISD-GFI-IZD-POD_1000375/P1076264" xmlDataType="decimal"/>
    </xmlCellPr>
  </singleXmlCell>
  <singleXmlCell id="412" xr6:uid="{00000000-000C-0000-FFFF-FFFF96010000}" r="K46" connectionId="0">
    <xmlCellPr id="1" xr6:uid="{00000000-0010-0000-9601-000001000000}" uniqueName="P1082443">
      <xmlPr mapId="1" xpath="/TFI-IZD-POD/ISD-GFI-IZD-POD_1000375/P1082443" xmlDataType="decimal"/>
    </xmlCellPr>
  </singleXmlCell>
  <singleXmlCell id="413" xr6:uid="{00000000-000C-0000-FFFF-FFFF97010000}" r="H47" connectionId="0">
    <xmlCellPr id="1" xr6:uid="{00000000-0010-0000-9701-000001000000}" uniqueName="P1076274">
      <xmlPr mapId="1" xpath="/TFI-IZD-POD/ISD-GFI-IZD-POD_1000375/P1076274" xmlDataType="decimal"/>
    </xmlCellPr>
  </singleXmlCell>
  <singleXmlCell id="414" xr6:uid="{00000000-000C-0000-FFFF-FFFF98010000}" r="I47" connectionId="0">
    <xmlCellPr id="1" xr6:uid="{00000000-0010-0000-9801-000001000000}" uniqueName="P1082444">
      <xmlPr mapId="1" xpath="/TFI-IZD-POD/ISD-GFI-IZD-POD_1000375/P1082444" xmlDataType="decimal"/>
    </xmlCellPr>
  </singleXmlCell>
  <singleXmlCell id="415" xr6:uid="{00000000-000C-0000-FFFF-FFFF99010000}" r="J47" connectionId="0">
    <xmlCellPr id="1" xr6:uid="{00000000-0010-0000-9901-000001000000}" uniqueName="P1076276">
      <xmlPr mapId="1" xpath="/TFI-IZD-POD/ISD-GFI-IZD-POD_1000375/P1076276" xmlDataType="decimal"/>
    </xmlCellPr>
  </singleXmlCell>
  <singleXmlCell id="416" xr6:uid="{00000000-000C-0000-FFFF-FFFF9A010000}" r="K47" connectionId="0">
    <xmlCellPr id="1" xr6:uid="{00000000-0010-0000-9A01-000001000000}" uniqueName="P1082446">
      <xmlPr mapId="1" xpath="/TFI-IZD-POD/ISD-GFI-IZD-POD_1000375/P1082446" xmlDataType="decimal"/>
    </xmlCellPr>
  </singleXmlCell>
  <singleXmlCell id="417" xr6:uid="{00000000-000C-0000-FFFF-FFFF9B010000}" r="H48" connectionId="0">
    <xmlCellPr id="1" xr6:uid="{00000000-0010-0000-9B01-000001000000}" uniqueName="P1076278">
      <xmlPr mapId="1" xpath="/TFI-IZD-POD/ISD-GFI-IZD-POD_1000375/P1076278" xmlDataType="decimal"/>
    </xmlCellPr>
  </singleXmlCell>
  <singleXmlCell id="418" xr6:uid="{00000000-000C-0000-FFFF-FFFF9C010000}" r="I48" connectionId="0">
    <xmlCellPr id="1" xr6:uid="{00000000-0010-0000-9C01-000001000000}" uniqueName="P1082448">
      <xmlPr mapId="1" xpath="/TFI-IZD-POD/ISD-GFI-IZD-POD_1000375/P1082448" xmlDataType="decimal"/>
    </xmlCellPr>
  </singleXmlCell>
  <singleXmlCell id="419" xr6:uid="{00000000-000C-0000-FFFF-FFFF9D010000}" r="J48" connectionId="0">
    <xmlCellPr id="1" xr6:uid="{00000000-0010-0000-9D01-000001000000}" uniqueName="P1076280">
      <xmlPr mapId="1" xpath="/TFI-IZD-POD/ISD-GFI-IZD-POD_1000375/P1076280" xmlDataType="decimal"/>
    </xmlCellPr>
  </singleXmlCell>
  <singleXmlCell id="420" xr6:uid="{00000000-000C-0000-FFFF-FFFF9E010000}" r="K48" connectionId="0">
    <xmlCellPr id="1" xr6:uid="{00000000-0010-0000-9E01-000001000000}" uniqueName="P1082449">
      <xmlPr mapId="1" xpath="/TFI-IZD-POD/ISD-GFI-IZD-POD_1000375/P1082449" xmlDataType="decimal"/>
    </xmlCellPr>
  </singleXmlCell>
  <singleXmlCell id="421" xr6:uid="{00000000-000C-0000-FFFF-FFFF9F010000}" r="H49" connectionId="0">
    <xmlCellPr id="1" xr6:uid="{00000000-0010-0000-9F01-000001000000}" uniqueName="P1076281">
      <xmlPr mapId="1" xpath="/TFI-IZD-POD/ISD-GFI-IZD-POD_1000375/P1076281" xmlDataType="decimal"/>
    </xmlCellPr>
  </singleXmlCell>
  <singleXmlCell id="422" xr6:uid="{00000000-000C-0000-FFFF-FFFFA0010000}" r="I49" connectionId="0">
    <xmlCellPr id="1" xr6:uid="{00000000-0010-0000-A001-000001000000}" uniqueName="P1082451">
      <xmlPr mapId="1" xpath="/TFI-IZD-POD/ISD-GFI-IZD-POD_1000375/P1082451" xmlDataType="decimal"/>
    </xmlCellPr>
  </singleXmlCell>
  <singleXmlCell id="423" xr6:uid="{00000000-000C-0000-FFFF-FFFFA1010000}" r="J49" connectionId="0">
    <xmlCellPr id="1" xr6:uid="{00000000-0010-0000-A101-000001000000}" uniqueName="P1076282">
      <xmlPr mapId="1" xpath="/TFI-IZD-POD/ISD-GFI-IZD-POD_1000375/P1076282" xmlDataType="decimal"/>
    </xmlCellPr>
  </singleXmlCell>
  <singleXmlCell id="424" xr6:uid="{00000000-000C-0000-FFFF-FFFFA2010000}" r="K49" connectionId="0">
    <xmlCellPr id="1" xr6:uid="{00000000-0010-0000-A201-000001000000}" uniqueName="P1082452">
      <xmlPr mapId="1" xpath="/TFI-IZD-POD/ISD-GFI-IZD-POD_1000375/P1082452" xmlDataType="decimal"/>
    </xmlCellPr>
  </singleXmlCell>
  <singleXmlCell id="425" xr6:uid="{00000000-000C-0000-FFFF-FFFFA3010000}" r="H50" connectionId="0">
    <xmlCellPr id="1" xr6:uid="{00000000-0010-0000-A301-000001000000}" uniqueName="P1076283">
      <xmlPr mapId="1" xpath="/TFI-IZD-POD/ISD-GFI-IZD-POD_1000375/P1076283" xmlDataType="decimal"/>
    </xmlCellPr>
  </singleXmlCell>
  <singleXmlCell id="426" xr6:uid="{00000000-000C-0000-FFFF-FFFFA4010000}" r="I50" connectionId="0">
    <xmlCellPr id="1" xr6:uid="{00000000-0010-0000-A401-000001000000}" uniqueName="P1082454">
      <xmlPr mapId="1" xpath="/TFI-IZD-POD/ISD-GFI-IZD-POD_1000375/P1082454" xmlDataType="decimal"/>
    </xmlCellPr>
  </singleXmlCell>
  <singleXmlCell id="427" xr6:uid="{00000000-000C-0000-FFFF-FFFFA5010000}" r="J50" connectionId="0">
    <xmlCellPr id="1" xr6:uid="{00000000-0010-0000-A501-000001000000}" uniqueName="P1076284">
      <xmlPr mapId="1" xpath="/TFI-IZD-POD/ISD-GFI-IZD-POD_1000375/P1076284" xmlDataType="decimal"/>
    </xmlCellPr>
  </singleXmlCell>
  <singleXmlCell id="428" xr6:uid="{00000000-000C-0000-FFFF-FFFFA6010000}" r="K50" connectionId="0">
    <xmlCellPr id="1" xr6:uid="{00000000-0010-0000-A601-000001000000}" uniqueName="P1082456">
      <xmlPr mapId="1" xpath="/TFI-IZD-POD/ISD-GFI-IZD-POD_1000375/P1082456" xmlDataType="decimal"/>
    </xmlCellPr>
  </singleXmlCell>
  <singleXmlCell id="429" xr6:uid="{00000000-000C-0000-FFFF-FFFFA7010000}" r="H51" connectionId="0">
    <xmlCellPr id="1" xr6:uid="{00000000-0010-0000-A701-000001000000}" uniqueName="P1076285">
      <xmlPr mapId="1" xpath="/TFI-IZD-POD/ISD-GFI-IZD-POD_1000375/P1076285" xmlDataType="decimal"/>
    </xmlCellPr>
  </singleXmlCell>
  <singleXmlCell id="430" xr6:uid="{00000000-000C-0000-FFFF-FFFFA8010000}" r="I51" connectionId="0">
    <xmlCellPr id="1" xr6:uid="{00000000-0010-0000-A801-000001000000}" uniqueName="P1082457">
      <xmlPr mapId="1" xpath="/TFI-IZD-POD/ISD-GFI-IZD-POD_1000375/P1082457" xmlDataType="decimal"/>
    </xmlCellPr>
  </singleXmlCell>
  <singleXmlCell id="431" xr6:uid="{00000000-000C-0000-FFFF-FFFFA9010000}" r="J51" connectionId="0">
    <xmlCellPr id="1" xr6:uid="{00000000-0010-0000-A901-000001000000}" uniqueName="P1076286">
      <xmlPr mapId="1" xpath="/TFI-IZD-POD/ISD-GFI-IZD-POD_1000375/P1076286" xmlDataType="decimal"/>
    </xmlCellPr>
  </singleXmlCell>
  <singleXmlCell id="432" xr6:uid="{00000000-000C-0000-FFFF-FFFFAA010000}" r="K51" connectionId="0">
    <xmlCellPr id="1" xr6:uid="{00000000-0010-0000-AA01-000001000000}" uniqueName="P1082459">
      <xmlPr mapId="1" xpath="/TFI-IZD-POD/ISD-GFI-IZD-POD_1000375/P1082459" xmlDataType="decimal"/>
    </xmlCellPr>
  </singleXmlCell>
  <singleXmlCell id="433" xr6:uid="{00000000-000C-0000-FFFF-FFFFAB010000}" r="H52" connectionId="0">
    <xmlCellPr id="1" xr6:uid="{00000000-0010-0000-AB01-000001000000}" uniqueName="P1076287">
      <xmlPr mapId="1" xpath="/TFI-IZD-POD/ISD-GFI-IZD-POD_1000375/P1076287" xmlDataType="decimal"/>
    </xmlCellPr>
  </singleXmlCell>
  <singleXmlCell id="434" xr6:uid="{00000000-000C-0000-FFFF-FFFFAC010000}" r="I52" connectionId="0">
    <xmlCellPr id="1" xr6:uid="{00000000-0010-0000-AC01-000001000000}" uniqueName="P1082476">
      <xmlPr mapId="1" xpath="/TFI-IZD-POD/ISD-GFI-IZD-POD_1000375/P1082476" xmlDataType="decimal"/>
    </xmlCellPr>
  </singleXmlCell>
  <singleXmlCell id="435" xr6:uid="{00000000-000C-0000-FFFF-FFFFAD010000}" r="J52" connectionId="0">
    <xmlCellPr id="1" xr6:uid="{00000000-0010-0000-AD01-000001000000}" uniqueName="P1076288">
      <xmlPr mapId="1" xpath="/TFI-IZD-POD/ISD-GFI-IZD-POD_1000375/P1076288" xmlDataType="decimal"/>
    </xmlCellPr>
  </singleXmlCell>
  <singleXmlCell id="436" xr6:uid="{00000000-000C-0000-FFFF-FFFFAE010000}" r="K52" connectionId="0">
    <xmlCellPr id="1" xr6:uid="{00000000-0010-0000-AE01-000001000000}" uniqueName="P1082478">
      <xmlPr mapId="1" xpath="/TFI-IZD-POD/ISD-GFI-IZD-POD_1000375/P1082478" xmlDataType="decimal"/>
    </xmlCellPr>
  </singleXmlCell>
  <singleXmlCell id="437" xr6:uid="{00000000-000C-0000-FFFF-FFFFAF010000}" r="H53" connectionId="0">
    <xmlCellPr id="1" xr6:uid="{00000000-0010-0000-AF01-000001000000}" uniqueName="P1076289">
      <xmlPr mapId="1" xpath="/TFI-IZD-POD/ISD-GFI-IZD-POD_1000375/P1076289" xmlDataType="decimal"/>
    </xmlCellPr>
  </singleXmlCell>
  <singleXmlCell id="438" xr6:uid="{00000000-000C-0000-FFFF-FFFFB0010000}" r="I53" connectionId="0">
    <xmlCellPr id="1" xr6:uid="{00000000-0010-0000-B001-000001000000}" uniqueName="P1082479">
      <xmlPr mapId="1" xpath="/TFI-IZD-POD/ISD-GFI-IZD-POD_1000375/P1082479" xmlDataType="decimal"/>
    </xmlCellPr>
  </singleXmlCell>
  <singleXmlCell id="439" xr6:uid="{00000000-000C-0000-FFFF-FFFFB1010000}" r="J53" connectionId="0">
    <xmlCellPr id="1" xr6:uid="{00000000-0010-0000-B101-000001000000}" uniqueName="P1076291">
      <xmlPr mapId="1" xpath="/TFI-IZD-POD/ISD-GFI-IZD-POD_1000375/P1076291" xmlDataType="decimal"/>
    </xmlCellPr>
  </singleXmlCell>
  <singleXmlCell id="440" xr6:uid="{00000000-000C-0000-FFFF-FFFFB2010000}" r="K53" connectionId="0">
    <xmlCellPr id="1" xr6:uid="{00000000-0010-0000-B201-000001000000}" uniqueName="P1082481">
      <xmlPr mapId="1" xpath="/TFI-IZD-POD/ISD-GFI-IZD-POD_1000375/P1082481" xmlDataType="decimal"/>
    </xmlCellPr>
  </singleXmlCell>
  <singleXmlCell id="441" xr6:uid="{00000000-000C-0000-FFFF-FFFFB3010000}" r="H54" connectionId="0">
    <xmlCellPr id="1" xr6:uid="{00000000-0010-0000-B301-000001000000}" uniqueName="P1076293">
      <xmlPr mapId="1" xpath="/TFI-IZD-POD/ISD-GFI-IZD-POD_1000375/P1076293" xmlDataType="decimal"/>
    </xmlCellPr>
  </singleXmlCell>
  <singleXmlCell id="442" xr6:uid="{00000000-000C-0000-FFFF-FFFFB4010000}" r="I54" connectionId="0">
    <xmlCellPr id="1" xr6:uid="{00000000-0010-0000-B401-000001000000}" uniqueName="P1082483">
      <xmlPr mapId="1" xpath="/TFI-IZD-POD/ISD-GFI-IZD-POD_1000375/P1082483" xmlDataType="decimal"/>
    </xmlCellPr>
  </singleXmlCell>
  <singleXmlCell id="443" xr6:uid="{00000000-000C-0000-FFFF-FFFFB5010000}" r="J54" connectionId="0">
    <xmlCellPr id="1" xr6:uid="{00000000-0010-0000-B501-000001000000}" uniqueName="P1076295">
      <xmlPr mapId="1" xpath="/TFI-IZD-POD/ISD-GFI-IZD-POD_1000375/P1076295" xmlDataType="decimal"/>
    </xmlCellPr>
  </singleXmlCell>
  <singleXmlCell id="444" xr6:uid="{00000000-000C-0000-FFFF-FFFFB6010000}" r="K54" connectionId="0">
    <xmlCellPr id="1" xr6:uid="{00000000-0010-0000-B601-000001000000}" uniqueName="P1082485">
      <xmlPr mapId="1" xpath="/TFI-IZD-POD/ISD-GFI-IZD-POD_1000375/P1082485" xmlDataType="decimal"/>
    </xmlCellPr>
  </singleXmlCell>
  <singleXmlCell id="445" xr6:uid="{00000000-000C-0000-FFFF-FFFFB7010000}" r="H55" connectionId="0">
    <xmlCellPr id="1" xr6:uid="{00000000-0010-0000-B701-000001000000}" uniqueName="P1076297">
      <xmlPr mapId="1" xpath="/TFI-IZD-POD/ISD-GFI-IZD-POD_1000375/P1076297" xmlDataType="decimal"/>
    </xmlCellPr>
  </singleXmlCell>
  <singleXmlCell id="446" xr6:uid="{00000000-000C-0000-FFFF-FFFFB8010000}" r="I55" connectionId="0">
    <xmlCellPr id="1" xr6:uid="{00000000-0010-0000-B801-000001000000}" uniqueName="P1082486">
      <xmlPr mapId="1" xpath="/TFI-IZD-POD/ISD-GFI-IZD-POD_1000375/P1082486" xmlDataType="decimal"/>
    </xmlCellPr>
  </singleXmlCell>
  <singleXmlCell id="447" xr6:uid="{00000000-000C-0000-FFFF-FFFFB9010000}" r="J55" connectionId="0">
    <xmlCellPr id="1" xr6:uid="{00000000-0010-0000-B901-000001000000}" uniqueName="P1076299">
      <xmlPr mapId="1" xpath="/TFI-IZD-POD/ISD-GFI-IZD-POD_1000375/P1076299" xmlDataType="decimal"/>
    </xmlCellPr>
  </singleXmlCell>
  <singleXmlCell id="448" xr6:uid="{00000000-000C-0000-FFFF-FFFFBA010000}" r="K55" connectionId="0">
    <xmlCellPr id="1" xr6:uid="{00000000-0010-0000-BA01-000001000000}" uniqueName="P1082489">
      <xmlPr mapId="1" xpath="/TFI-IZD-POD/ISD-GFI-IZD-POD_1000375/P1082489" xmlDataType="decimal"/>
    </xmlCellPr>
  </singleXmlCell>
  <singleXmlCell id="449" xr6:uid="{00000000-000C-0000-FFFF-FFFFBB010000}" r="H56" connectionId="0">
    <xmlCellPr id="1" xr6:uid="{00000000-0010-0000-BB01-000001000000}" uniqueName="P1076301">
      <xmlPr mapId="1" xpath="/TFI-IZD-POD/ISD-GFI-IZD-POD_1000375/P1076301" xmlDataType="decimal"/>
    </xmlCellPr>
  </singleXmlCell>
  <singleXmlCell id="450" xr6:uid="{00000000-000C-0000-FFFF-FFFFBC010000}" r="I56" connectionId="0">
    <xmlCellPr id="1" xr6:uid="{00000000-0010-0000-BC01-000001000000}" uniqueName="P1082491">
      <xmlPr mapId="1" xpath="/TFI-IZD-POD/ISD-GFI-IZD-POD_1000375/P1082491" xmlDataType="decimal"/>
    </xmlCellPr>
  </singleXmlCell>
  <singleXmlCell id="451" xr6:uid="{00000000-000C-0000-FFFF-FFFFBD010000}" r="J56" connectionId="0">
    <xmlCellPr id="1" xr6:uid="{00000000-0010-0000-BD01-000001000000}" uniqueName="P1076303">
      <xmlPr mapId="1" xpath="/TFI-IZD-POD/ISD-GFI-IZD-POD_1000375/P1076303" xmlDataType="decimal"/>
    </xmlCellPr>
  </singleXmlCell>
  <singleXmlCell id="452" xr6:uid="{00000000-000C-0000-FFFF-FFFFBE010000}" r="K56" connectionId="0">
    <xmlCellPr id="1" xr6:uid="{00000000-0010-0000-BE01-000001000000}" uniqueName="P1082492">
      <xmlPr mapId="1" xpath="/TFI-IZD-POD/ISD-GFI-IZD-POD_1000375/P1082492" xmlDataType="decimal"/>
    </xmlCellPr>
  </singleXmlCell>
  <singleXmlCell id="453" xr6:uid="{00000000-000C-0000-FFFF-FFFFBF010000}" r="H57" connectionId="0">
    <xmlCellPr id="1" xr6:uid="{00000000-0010-0000-BF01-000001000000}" uniqueName="P1076315">
      <xmlPr mapId="1" xpath="/TFI-IZD-POD/ISD-GFI-IZD-POD_1000375/P1076315" xmlDataType="decimal"/>
    </xmlCellPr>
  </singleXmlCell>
  <singleXmlCell id="454" xr6:uid="{00000000-000C-0000-FFFF-FFFFC0010000}" r="I57" connectionId="0">
    <xmlCellPr id="1" xr6:uid="{00000000-0010-0000-C001-000001000000}" uniqueName="P1082494">
      <xmlPr mapId="1" xpath="/TFI-IZD-POD/ISD-GFI-IZD-POD_1000375/P1082494" xmlDataType="decimal"/>
    </xmlCellPr>
  </singleXmlCell>
  <singleXmlCell id="455" xr6:uid="{00000000-000C-0000-FFFF-FFFFC1010000}" r="J57" connectionId="0">
    <xmlCellPr id="1" xr6:uid="{00000000-0010-0000-C101-000001000000}" uniqueName="P1076317">
      <xmlPr mapId="1" xpath="/TFI-IZD-POD/ISD-GFI-IZD-POD_1000375/P1076317" xmlDataType="decimal"/>
    </xmlCellPr>
  </singleXmlCell>
  <singleXmlCell id="456" xr6:uid="{00000000-000C-0000-FFFF-FFFFC2010000}" r="K57" connectionId="0">
    <xmlCellPr id="1" xr6:uid="{00000000-0010-0000-C201-000001000000}" uniqueName="P1082495">
      <xmlPr mapId="1" xpath="/TFI-IZD-POD/ISD-GFI-IZD-POD_1000375/P1082495" xmlDataType="decimal"/>
    </xmlCellPr>
  </singleXmlCell>
  <singleXmlCell id="457" xr6:uid="{00000000-000C-0000-FFFF-FFFFC3010000}" r="H58" connectionId="0">
    <xmlCellPr id="1" xr6:uid="{00000000-0010-0000-C301-000001000000}" uniqueName="P1076322">
      <xmlPr mapId="1" xpath="/TFI-IZD-POD/ISD-GFI-IZD-POD_1000375/P1076322" xmlDataType="decimal"/>
    </xmlCellPr>
  </singleXmlCell>
  <singleXmlCell id="458" xr6:uid="{00000000-000C-0000-FFFF-FFFFC4010000}" r="I58" connectionId="0">
    <xmlCellPr id="1" xr6:uid="{00000000-0010-0000-C401-000001000000}" uniqueName="P1082496">
      <xmlPr mapId="1" xpath="/TFI-IZD-POD/ISD-GFI-IZD-POD_1000375/P1082496" xmlDataType="decimal"/>
    </xmlCellPr>
  </singleXmlCell>
  <singleXmlCell id="459" xr6:uid="{00000000-000C-0000-FFFF-FFFFC5010000}" r="J58" connectionId="0">
    <xmlCellPr id="1" xr6:uid="{00000000-0010-0000-C501-000001000000}" uniqueName="P1076324">
      <xmlPr mapId="1" xpath="/TFI-IZD-POD/ISD-GFI-IZD-POD_1000375/P1076324" xmlDataType="decimal"/>
    </xmlCellPr>
  </singleXmlCell>
  <singleXmlCell id="460" xr6:uid="{00000000-000C-0000-FFFF-FFFFC6010000}" r="K58" connectionId="0">
    <xmlCellPr id="1" xr6:uid="{00000000-0010-0000-C601-000001000000}" uniqueName="P1082499">
      <xmlPr mapId="1" xpath="/TFI-IZD-POD/ISD-GFI-IZD-POD_1000375/P1082499" xmlDataType="decimal"/>
    </xmlCellPr>
  </singleXmlCell>
  <singleXmlCell id="461" xr6:uid="{00000000-000C-0000-FFFF-FFFFC7010000}" r="H59" connectionId="0">
    <xmlCellPr id="1" xr6:uid="{00000000-0010-0000-C701-000001000000}" uniqueName="P1076326">
      <xmlPr mapId="1" xpath="/TFI-IZD-POD/ISD-GFI-IZD-POD_1000375/P1076326" xmlDataType="decimal"/>
    </xmlCellPr>
  </singleXmlCell>
  <singleXmlCell id="462" xr6:uid="{00000000-000C-0000-FFFF-FFFFC8010000}" r="I59" connectionId="0">
    <xmlCellPr id="1" xr6:uid="{00000000-0010-0000-C801-000001000000}" uniqueName="P1082500">
      <xmlPr mapId="1" xpath="/TFI-IZD-POD/ISD-GFI-IZD-POD_1000375/P1082500" xmlDataType="decimal"/>
    </xmlCellPr>
  </singleXmlCell>
  <singleXmlCell id="463" xr6:uid="{00000000-000C-0000-FFFF-FFFFC9010000}" r="J59" connectionId="0">
    <xmlCellPr id="1" xr6:uid="{00000000-0010-0000-C901-000001000000}" uniqueName="P1076330">
      <xmlPr mapId="1" xpath="/TFI-IZD-POD/ISD-GFI-IZD-POD_1000375/P1076330" xmlDataType="decimal"/>
    </xmlCellPr>
  </singleXmlCell>
  <singleXmlCell id="464" xr6:uid="{00000000-000C-0000-FFFF-FFFFCA010000}" r="K59" connectionId="0">
    <xmlCellPr id="1" xr6:uid="{00000000-0010-0000-CA01-000001000000}" uniqueName="P1082502">
      <xmlPr mapId="1" xpath="/TFI-IZD-POD/ISD-GFI-IZD-POD_1000375/P1082502" xmlDataType="decimal"/>
    </xmlCellPr>
  </singleXmlCell>
  <singleXmlCell id="465" xr6:uid="{00000000-000C-0000-FFFF-FFFFCB010000}" r="H60" connectionId="0">
    <xmlCellPr id="1" xr6:uid="{00000000-0010-0000-CB01-000001000000}" uniqueName="P1076331">
      <xmlPr mapId="1" xpath="/TFI-IZD-POD/ISD-GFI-IZD-POD_1000375/P1076331" xmlDataType="decimal"/>
    </xmlCellPr>
  </singleXmlCell>
  <singleXmlCell id="466" xr6:uid="{00000000-000C-0000-FFFF-FFFFCC010000}" r="I60" connectionId="0">
    <xmlCellPr id="1" xr6:uid="{00000000-0010-0000-CC01-000001000000}" uniqueName="P1082504">
      <xmlPr mapId="1" xpath="/TFI-IZD-POD/ISD-GFI-IZD-POD_1000375/P1082504" xmlDataType="decimal"/>
    </xmlCellPr>
  </singleXmlCell>
  <singleXmlCell id="467" xr6:uid="{00000000-000C-0000-FFFF-FFFFCD010000}" r="J60" connectionId="0">
    <xmlCellPr id="1" xr6:uid="{00000000-0010-0000-CD01-000001000000}" uniqueName="P1076332">
      <xmlPr mapId="1" xpath="/TFI-IZD-POD/ISD-GFI-IZD-POD_1000375/P1076332" xmlDataType="decimal"/>
    </xmlCellPr>
  </singleXmlCell>
  <singleXmlCell id="468" xr6:uid="{00000000-000C-0000-FFFF-FFFFCE010000}" r="K60" connectionId="0">
    <xmlCellPr id="1" xr6:uid="{00000000-0010-0000-CE01-000001000000}" uniqueName="P1082506">
      <xmlPr mapId="1" xpath="/TFI-IZD-POD/ISD-GFI-IZD-POD_1000375/P1082506" xmlDataType="decimal"/>
    </xmlCellPr>
  </singleXmlCell>
  <singleXmlCell id="469" xr6:uid="{00000000-000C-0000-FFFF-FFFFCF010000}" r="H61" connectionId="0">
    <xmlCellPr id="1" xr6:uid="{00000000-0010-0000-CF01-000001000000}" uniqueName="P1076333">
      <xmlPr mapId="1" xpath="/TFI-IZD-POD/ISD-GFI-IZD-POD_1000375/P1076333" xmlDataType="decimal"/>
    </xmlCellPr>
  </singleXmlCell>
  <singleXmlCell id="470" xr6:uid="{00000000-000C-0000-FFFF-FFFFD0010000}" r="I61" connectionId="0">
    <xmlCellPr id="1" xr6:uid="{00000000-0010-0000-D001-000001000000}" uniqueName="P1082508">
      <xmlPr mapId="1" xpath="/TFI-IZD-POD/ISD-GFI-IZD-POD_1000375/P1082508" xmlDataType="decimal"/>
    </xmlCellPr>
  </singleXmlCell>
  <singleXmlCell id="471" xr6:uid="{00000000-000C-0000-FFFF-FFFFD1010000}" r="J61" connectionId="0">
    <xmlCellPr id="1" xr6:uid="{00000000-0010-0000-D101-000001000000}" uniqueName="P1076334">
      <xmlPr mapId="1" xpath="/TFI-IZD-POD/ISD-GFI-IZD-POD_1000375/P1076334" xmlDataType="decimal"/>
    </xmlCellPr>
  </singleXmlCell>
  <singleXmlCell id="472" xr6:uid="{00000000-000C-0000-FFFF-FFFFD2010000}" r="K61" connectionId="0">
    <xmlCellPr id="1" xr6:uid="{00000000-0010-0000-D201-000001000000}" uniqueName="P1082509">
      <xmlPr mapId="1" xpath="/TFI-IZD-POD/ISD-GFI-IZD-POD_1000375/P1082509" xmlDataType="decimal"/>
    </xmlCellPr>
  </singleXmlCell>
  <singleXmlCell id="473" xr6:uid="{00000000-000C-0000-FFFF-FFFFD3010000}" r="H62" connectionId="0">
    <xmlCellPr id="1" xr6:uid="{00000000-0010-0000-D301-000001000000}" uniqueName="P1076335">
      <xmlPr mapId="1" xpath="/TFI-IZD-POD/ISD-GFI-IZD-POD_1000375/P1076335" xmlDataType="decimal"/>
    </xmlCellPr>
  </singleXmlCell>
  <singleXmlCell id="474" xr6:uid="{00000000-000C-0000-FFFF-FFFFD4010000}" r="I62" connectionId="0">
    <xmlCellPr id="1" xr6:uid="{00000000-0010-0000-D401-000001000000}" uniqueName="P1082511">
      <xmlPr mapId="1" xpath="/TFI-IZD-POD/ISD-GFI-IZD-POD_1000375/P1082511" xmlDataType="decimal"/>
    </xmlCellPr>
  </singleXmlCell>
  <singleXmlCell id="475" xr6:uid="{00000000-000C-0000-FFFF-FFFFD5010000}" r="J62" connectionId="0">
    <xmlCellPr id="1" xr6:uid="{00000000-0010-0000-D501-000001000000}" uniqueName="P1076336">
      <xmlPr mapId="1" xpath="/TFI-IZD-POD/ISD-GFI-IZD-POD_1000375/P1076336" xmlDataType="decimal"/>
    </xmlCellPr>
  </singleXmlCell>
  <singleXmlCell id="476" xr6:uid="{00000000-000C-0000-FFFF-FFFFD6010000}" r="K62" connectionId="0">
    <xmlCellPr id="1" xr6:uid="{00000000-0010-0000-D601-000001000000}" uniqueName="P1082513">
      <xmlPr mapId="1" xpath="/TFI-IZD-POD/ISD-GFI-IZD-POD_1000375/P1082513" xmlDataType="decimal"/>
    </xmlCellPr>
  </singleXmlCell>
  <singleXmlCell id="477" xr6:uid="{00000000-000C-0000-FFFF-FFFFD7010000}" r="H63" connectionId="0">
    <xmlCellPr id="1" xr6:uid="{00000000-0010-0000-D701-000001000000}" uniqueName="P1076337">
      <xmlPr mapId="1" xpath="/TFI-IZD-POD/ISD-GFI-IZD-POD_1000375/P1076337" xmlDataType="decimal"/>
    </xmlCellPr>
  </singleXmlCell>
  <singleXmlCell id="478" xr6:uid="{00000000-000C-0000-FFFF-FFFFD8010000}" r="I63" connectionId="0">
    <xmlCellPr id="1" xr6:uid="{00000000-0010-0000-D801-000001000000}" uniqueName="P1082515">
      <xmlPr mapId="1" xpath="/TFI-IZD-POD/ISD-GFI-IZD-POD_1000375/P1082515" xmlDataType="decimal"/>
    </xmlCellPr>
  </singleXmlCell>
  <singleXmlCell id="479" xr6:uid="{00000000-000C-0000-FFFF-FFFFD9010000}" r="J63" connectionId="0">
    <xmlCellPr id="1" xr6:uid="{00000000-0010-0000-D901-000001000000}" uniqueName="P1076338">
      <xmlPr mapId="1" xpath="/TFI-IZD-POD/ISD-GFI-IZD-POD_1000375/P1076338" xmlDataType="decimal"/>
    </xmlCellPr>
  </singleXmlCell>
  <singleXmlCell id="480" xr6:uid="{00000000-000C-0000-FFFF-FFFFDA010000}" r="K63" connectionId="0">
    <xmlCellPr id="1" xr6:uid="{00000000-0010-0000-DA01-000001000000}" uniqueName="P1082517">
      <xmlPr mapId="1" xpath="/TFI-IZD-POD/ISD-GFI-IZD-POD_1000375/P1082517" xmlDataType="decimal"/>
    </xmlCellPr>
  </singleXmlCell>
  <singleXmlCell id="481" xr6:uid="{00000000-000C-0000-FFFF-FFFFDB010000}" r="H64" connectionId="0">
    <xmlCellPr id="1" xr6:uid="{00000000-0010-0000-DB01-000001000000}" uniqueName="P1076339">
      <xmlPr mapId="1" xpath="/TFI-IZD-POD/ISD-GFI-IZD-POD_1000375/P1076339" xmlDataType="decimal"/>
    </xmlCellPr>
  </singleXmlCell>
  <singleXmlCell id="482" xr6:uid="{00000000-000C-0000-FFFF-FFFFDC010000}" r="I64" connectionId="0">
    <xmlCellPr id="1" xr6:uid="{00000000-0010-0000-DC01-000001000000}" uniqueName="P1082518">
      <xmlPr mapId="1" xpath="/TFI-IZD-POD/ISD-GFI-IZD-POD_1000375/P1082518" xmlDataType="decimal"/>
    </xmlCellPr>
  </singleXmlCell>
  <singleXmlCell id="483" xr6:uid="{00000000-000C-0000-FFFF-FFFFDD010000}" r="J64" connectionId="0">
    <xmlCellPr id="1" xr6:uid="{00000000-0010-0000-DD01-000001000000}" uniqueName="P1076340">
      <xmlPr mapId="1" xpath="/TFI-IZD-POD/ISD-GFI-IZD-POD_1000375/P1076340" xmlDataType="decimal"/>
    </xmlCellPr>
  </singleXmlCell>
  <singleXmlCell id="484" xr6:uid="{00000000-000C-0000-FFFF-FFFFDE010000}" r="K64" connectionId="0">
    <xmlCellPr id="1" xr6:uid="{00000000-0010-0000-DE01-000001000000}" uniqueName="P1082520">
      <xmlPr mapId="1" xpath="/TFI-IZD-POD/ISD-GFI-IZD-POD_1000375/P1082520" xmlDataType="decimal"/>
    </xmlCellPr>
  </singleXmlCell>
  <singleXmlCell id="485" xr6:uid="{00000000-000C-0000-FFFF-FFFFDF010000}" r="H65" connectionId="0">
    <xmlCellPr id="1" xr6:uid="{00000000-0010-0000-DF01-000001000000}" uniqueName="P1076341">
      <xmlPr mapId="1" xpath="/TFI-IZD-POD/ISD-GFI-IZD-POD_1000375/P1076341" xmlDataType="decimal"/>
    </xmlCellPr>
  </singleXmlCell>
  <singleXmlCell id="486" xr6:uid="{00000000-000C-0000-FFFF-FFFFE0010000}" r="I65" connectionId="0">
    <xmlCellPr id="1" xr6:uid="{00000000-0010-0000-E001-000001000000}" uniqueName="P1082522">
      <xmlPr mapId="1" xpath="/TFI-IZD-POD/ISD-GFI-IZD-POD_1000375/P1082522" xmlDataType="decimal"/>
    </xmlCellPr>
  </singleXmlCell>
  <singleXmlCell id="487" xr6:uid="{00000000-000C-0000-FFFF-FFFFE1010000}" r="J65" connectionId="0">
    <xmlCellPr id="1" xr6:uid="{00000000-0010-0000-E101-000001000000}" uniqueName="P1076342">
      <xmlPr mapId="1" xpath="/TFI-IZD-POD/ISD-GFI-IZD-POD_1000375/P1076342" xmlDataType="decimal"/>
    </xmlCellPr>
  </singleXmlCell>
  <singleXmlCell id="488" xr6:uid="{00000000-000C-0000-FFFF-FFFFE2010000}" r="K65" connectionId="0">
    <xmlCellPr id="1" xr6:uid="{00000000-0010-0000-E201-000001000000}" uniqueName="P1082524">
      <xmlPr mapId="1" xpath="/TFI-IZD-POD/ISD-GFI-IZD-POD_1000375/P1082524" xmlDataType="decimal"/>
    </xmlCellPr>
  </singleXmlCell>
  <singleXmlCell id="489" xr6:uid="{00000000-000C-0000-FFFF-FFFFE3010000}" r="H66" connectionId="0">
    <xmlCellPr id="1" xr6:uid="{00000000-0010-0000-E301-000001000000}" uniqueName="P1076343">
      <xmlPr mapId="1" xpath="/TFI-IZD-POD/ISD-GFI-IZD-POD_1000375/P1076343" xmlDataType="decimal"/>
    </xmlCellPr>
  </singleXmlCell>
  <singleXmlCell id="490" xr6:uid="{00000000-000C-0000-FFFF-FFFFE4010000}" r="I66" connectionId="0">
    <xmlCellPr id="1" xr6:uid="{00000000-0010-0000-E401-000001000000}" uniqueName="P1082526">
      <xmlPr mapId="1" xpath="/TFI-IZD-POD/ISD-GFI-IZD-POD_1000375/P1082526" xmlDataType="decimal"/>
    </xmlCellPr>
  </singleXmlCell>
  <singleXmlCell id="491" xr6:uid="{00000000-000C-0000-FFFF-FFFFE5010000}" r="J66" connectionId="0">
    <xmlCellPr id="1" xr6:uid="{00000000-0010-0000-E501-000001000000}" uniqueName="P1076344">
      <xmlPr mapId="1" xpath="/TFI-IZD-POD/ISD-GFI-IZD-POD_1000375/P1076344" xmlDataType="decimal"/>
    </xmlCellPr>
  </singleXmlCell>
  <singleXmlCell id="492" xr6:uid="{00000000-000C-0000-FFFF-FFFFE6010000}" r="K66" connectionId="0">
    <xmlCellPr id="1" xr6:uid="{00000000-0010-0000-E601-000001000000}" uniqueName="P1082531">
      <xmlPr mapId="1" xpath="/TFI-IZD-POD/ISD-GFI-IZD-POD_1000375/P1082531" xmlDataType="decimal"/>
    </xmlCellPr>
  </singleXmlCell>
  <singleXmlCell id="493" xr6:uid="{00000000-000C-0000-FFFF-FFFFE7010000}" r="H67" connectionId="0">
    <xmlCellPr id="1" xr6:uid="{00000000-0010-0000-E701-000001000000}" uniqueName="P1076345">
      <xmlPr mapId="1" xpath="/TFI-IZD-POD/ISD-GFI-IZD-POD_1000375/P1076345" xmlDataType="decimal"/>
    </xmlCellPr>
  </singleXmlCell>
  <singleXmlCell id="494" xr6:uid="{00000000-000C-0000-FFFF-FFFFE8010000}" r="I67" connectionId="0">
    <xmlCellPr id="1" xr6:uid="{00000000-0010-0000-E801-000001000000}" uniqueName="P1082534">
      <xmlPr mapId="1" xpath="/TFI-IZD-POD/ISD-GFI-IZD-POD_1000375/P1082534" xmlDataType="decimal"/>
    </xmlCellPr>
  </singleXmlCell>
  <singleXmlCell id="495" xr6:uid="{00000000-000C-0000-FFFF-FFFFE9010000}" r="J67" connectionId="0">
    <xmlCellPr id="1" xr6:uid="{00000000-0010-0000-E901-000001000000}" uniqueName="P1076346">
      <xmlPr mapId="1" xpath="/TFI-IZD-POD/ISD-GFI-IZD-POD_1000375/P1076346" xmlDataType="decimal"/>
    </xmlCellPr>
  </singleXmlCell>
  <singleXmlCell id="496" xr6:uid="{00000000-000C-0000-FFFF-FFFFEA010000}" r="K67" connectionId="0">
    <xmlCellPr id="1" xr6:uid="{00000000-0010-0000-EA01-000001000000}" uniqueName="P1082535">
      <xmlPr mapId="1" xpath="/TFI-IZD-POD/ISD-GFI-IZD-POD_1000375/P1082535" xmlDataType="decimal"/>
    </xmlCellPr>
  </singleXmlCell>
  <singleXmlCell id="497" xr6:uid="{00000000-000C-0000-FFFF-FFFFEB010000}" r="H68" connectionId="0">
    <xmlCellPr id="1" xr6:uid="{00000000-0010-0000-EB01-000001000000}" uniqueName="P1076347">
      <xmlPr mapId="1" xpath="/TFI-IZD-POD/ISD-GFI-IZD-POD_1000375/P1076347" xmlDataType="decimal"/>
    </xmlCellPr>
  </singleXmlCell>
  <singleXmlCell id="498" xr6:uid="{00000000-000C-0000-FFFF-FFFFEC010000}" r="I68" connectionId="0">
    <xmlCellPr id="1" xr6:uid="{00000000-0010-0000-EC01-000001000000}" uniqueName="P1082536">
      <xmlPr mapId="1" xpath="/TFI-IZD-POD/ISD-GFI-IZD-POD_1000375/P1082536" xmlDataType="decimal"/>
    </xmlCellPr>
  </singleXmlCell>
  <singleXmlCell id="499" xr6:uid="{00000000-000C-0000-FFFF-FFFFED010000}" r="J68" connectionId="0">
    <xmlCellPr id="1" xr6:uid="{00000000-0010-0000-ED01-000001000000}" uniqueName="P1076348">
      <xmlPr mapId="1" xpath="/TFI-IZD-POD/ISD-GFI-IZD-POD_1000375/P1076348" xmlDataType="decimal"/>
    </xmlCellPr>
  </singleXmlCell>
  <singleXmlCell id="500" xr6:uid="{00000000-000C-0000-FFFF-FFFFEE010000}" r="K68" connectionId="0">
    <xmlCellPr id="1" xr6:uid="{00000000-0010-0000-EE01-000001000000}" uniqueName="P1082537">
      <xmlPr mapId="1" xpath="/TFI-IZD-POD/ISD-GFI-IZD-POD_1000375/P1082537" xmlDataType="decimal"/>
    </xmlCellPr>
  </singleXmlCell>
  <singleXmlCell id="501" xr6:uid="{00000000-000C-0000-FFFF-FFFFEF010000}" r="H70" connectionId="0">
    <xmlCellPr id="1" xr6:uid="{00000000-0010-0000-EF01-000001000000}" uniqueName="P1076349">
      <xmlPr mapId="1" xpath="/TFI-IZD-POD/ISD-GFI-IZD-POD_1000375/P1076349" xmlDataType="decimal"/>
    </xmlCellPr>
  </singleXmlCell>
  <singleXmlCell id="502" xr6:uid="{00000000-000C-0000-FFFF-FFFFF0010000}" r="I70" connectionId="0">
    <xmlCellPr id="1" xr6:uid="{00000000-0010-0000-F001-000001000000}" uniqueName="P1082538">
      <xmlPr mapId="1" xpath="/TFI-IZD-POD/ISD-GFI-IZD-POD_1000375/P1082538" xmlDataType="decimal"/>
    </xmlCellPr>
  </singleXmlCell>
  <singleXmlCell id="503" xr6:uid="{00000000-000C-0000-FFFF-FFFFF1010000}" r="J70" connectionId="0">
    <xmlCellPr id="1" xr6:uid="{00000000-0010-0000-F101-000001000000}" uniqueName="P1076350">
      <xmlPr mapId="1" xpath="/TFI-IZD-POD/ISD-GFI-IZD-POD_1000375/P1076350" xmlDataType="decimal"/>
    </xmlCellPr>
  </singleXmlCell>
  <singleXmlCell id="504" xr6:uid="{00000000-000C-0000-FFFF-FFFFF2010000}" r="K70" connectionId="0">
    <xmlCellPr id="1" xr6:uid="{00000000-0010-0000-F201-000001000000}" uniqueName="P1082539">
      <xmlPr mapId="1" xpath="/TFI-IZD-POD/ISD-GFI-IZD-POD_1000375/P1082539" xmlDataType="decimal"/>
    </xmlCellPr>
  </singleXmlCell>
  <singleXmlCell id="505" xr6:uid="{00000000-000C-0000-FFFF-FFFFF3010000}" r="H71" connectionId="0">
    <xmlCellPr id="1" xr6:uid="{00000000-0010-0000-F301-000001000000}" uniqueName="P1076351">
      <xmlPr mapId="1" xpath="/TFI-IZD-POD/ISD-GFI-IZD-POD_1000375/P1076351" xmlDataType="decimal"/>
    </xmlCellPr>
  </singleXmlCell>
  <singleXmlCell id="506" xr6:uid="{00000000-000C-0000-FFFF-FFFFF4010000}" r="I71" connectionId="0">
    <xmlCellPr id="1" xr6:uid="{00000000-0010-0000-F401-000001000000}" uniqueName="P1082540">
      <xmlPr mapId="1" xpath="/TFI-IZD-POD/ISD-GFI-IZD-POD_1000375/P1082540" xmlDataType="decimal"/>
    </xmlCellPr>
  </singleXmlCell>
  <singleXmlCell id="507" xr6:uid="{00000000-000C-0000-FFFF-FFFFF5010000}" r="J71" connectionId="0">
    <xmlCellPr id="1" xr6:uid="{00000000-0010-0000-F501-000001000000}" uniqueName="P1076352">
      <xmlPr mapId="1" xpath="/TFI-IZD-POD/ISD-GFI-IZD-POD_1000375/P1076352" xmlDataType="decimal"/>
    </xmlCellPr>
  </singleXmlCell>
  <singleXmlCell id="508" xr6:uid="{00000000-000C-0000-FFFF-FFFFF6010000}" r="K71" connectionId="0">
    <xmlCellPr id="1" xr6:uid="{00000000-0010-0000-F601-000001000000}" uniqueName="P1082541">
      <xmlPr mapId="1" xpath="/TFI-IZD-POD/ISD-GFI-IZD-POD_1000375/P1082541" xmlDataType="decimal"/>
    </xmlCellPr>
  </singleXmlCell>
  <singleXmlCell id="509" xr6:uid="{00000000-000C-0000-FFFF-FFFFF7010000}" r="H72" connectionId="0">
    <xmlCellPr id="1" xr6:uid="{00000000-0010-0000-F701-000001000000}" uniqueName="P1076353">
      <xmlPr mapId="1" xpath="/TFI-IZD-POD/ISD-GFI-IZD-POD_1000375/P1076353" xmlDataType="decimal"/>
    </xmlCellPr>
  </singleXmlCell>
  <singleXmlCell id="510" xr6:uid="{00000000-000C-0000-FFFF-FFFFF8010000}" r="I72" connectionId="0">
    <xmlCellPr id="1" xr6:uid="{00000000-0010-0000-F801-000001000000}" uniqueName="P1082542">
      <xmlPr mapId="1" xpath="/TFI-IZD-POD/ISD-GFI-IZD-POD_1000375/P1082542"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4" xr6:uid="{00000000-000C-0000-FFFF-FFFFFC010000}" r="I73" connectionId="0">
    <xmlCellPr id="1" xr6:uid="{00000000-0010-0000-FC01-000001000000}" uniqueName="P1082544">
      <xmlPr mapId="1" xpath="/TFI-IZD-POD/ISD-GFI-IZD-POD_1000375/P1082544" xmlDataType="decimal"/>
    </xmlCellPr>
  </singleXmlCell>
  <singleXmlCell id="515" xr6:uid="{00000000-000C-0000-FFFF-FFFFFD010000}" r="J73" connectionId="0">
    <xmlCellPr id="1" xr6:uid="{00000000-0010-0000-FD01-000001000000}" uniqueName="P1076356">
      <xmlPr mapId="1" xpath="/TFI-IZD-POD/ISD-GFI-IZD-POD_1000375/P1076356" xmlDataType="decimal"/>
    </xmlCellPr>
  </singleXmlCell>
  <singleXmlCell id="516" xr6:uid="{00000000-000C-0000-FFFF-FFFFFE010000}" r="K73" connectionId="0">
    <xmlCellPr id="1" xr6:uid="{00000000-0010-0000-FE01-000001000000}" uniqueName="P1082545">
      <xmlPr mapId="1" xpath="/TFI-IZD-POD/ISD-GFI-IZD-POD_1000375/P1082545" xmlDataType="decimal"/>
    </xmlCellPr>
  </singleXmlCell>
  <singleXmlCell id="517" xr6:uid="{00000000-000C-0000-FFFF-FFFFFF010000}" r="H74" connectionId="0">
    <xmlCellPr id="1" xr6:uid="{00000000-0010-0000-FF01-000001000000}" uniqueName="P1076357">
      <xmlPr mapId="1" xpath="/TFI-IZD-POD/ISD-GFI-IZD-POD_1000375/P1076357" xmlDataType="decimal"/>
    </xmlCellPr>
  </singleXmlCell>
  <singleXmlCell id="518" xr6:uid="{00000000-000C-0000-FFFF-FFFF00020000}" r="I74" connectionId="0">
    <xmlCellPr id="1" xr6:uid="{00000000-0010-0000-0002-000001000000}" uniqueName="P1082546">
      <xmlPr mapId="1" xpath="/TFI-IZD-POD/ISD-GFI-IZD-POD_1000375/P1082546" xmlDataType="decimal"/>
    </xmlCellPr>
  </singleXmlCell>
  <singleXmlCell id="519" xr6:uid="{00000000-000C-0000-FFFF-FFFF01020000}" r="J74" connectionId="0">
    <xmlCellPr id="1" xr6:uid="{00000000-0010-0000-0102-000001000000}" uniqueName="P1076358">
      <xmlPr mapId="1" xpath="/TFI-IZD-POD/ISD-GFI-IZD-POD_1000375/P1076358" xmlDataType="decimal"/>
    </xmlCellPr>
  </singleXmlCell>
  <singleXmlCell id="520" xr6:uid="{00000000-000C-0000-FFFF-FFFF02020000}" r="K74" connectionId="0">
    <xmlCellPr id="1" xr6:uid="{00000000-0010-0000-0202-000001000000}" uniqueName="P1082547">
      <xmlPr mapId="1" xpath="/TFI-IZD-POD/ISD-GFI-IZD-POD_1000375/P1082547" xmlDataType="decimal"/>
    </xmlCellPr>
  </singleXmlCell>
  <singleXmlCell id="521" xr6:uid="{00000000-000C-0000-FFFF-FFFF03020000}" r="H75" connectionId="0">
    <xmlCellPr id="1" xr6:uid="{00000000-0010-0000-0302-000001000000}" uniqueName="P1076359">
      <xmlPr mapId="1" xpath="/TFI-IZD-POD/ISD-GFI-IZD-POD_1000375/P1076359" xmlDataType="decimal"/>
    </xmlCellPr>
  </singleXmlCell>
  <singleXmlCell id="522" xr6:uid="{00000000-000C-0000-FFFF-FFFF04020000}" r="I75" connectionId="0">
    <xmlCellPr id="1" xr6:uid="{00000000-0010-0000-0402-000001000000}" uniqueName="P1082548">
      <xmlPr mapId="1" xpath="/TFI-IZD-POD/ISD-GFI-IZD-POD_1000375/P1082548" xmlDataType="decimal"/>
    </xmlCellPr>
  </singleXmlCell>
  <singleXmlCell id="523" xr6:uid="{00000000-000C-0000-FFFF-FFFF05020000}" r="J75" connectionId="0">
    <xmlCellPr id="1" xr6:uid="{00000000-0010-0000-0502-000001000000}" uniqueName="P1076360">
      <xmlPr mapId="1" xpath="/TFI-IZD-POD/ISD-GFI-IZD-POD_1000375/P1076360" xmlDataType="decimal"/>
    </xmlCellPr>
  </singleXmlCell>
  <singleXmlCell id="524" xr6:uid="{00000000-000C-0000-FFFF-FFFF06020000}" r="K75" connectionId="0">
    <xmlCellPr id="1" xr6:uid="{00000000-0010-0000-0602-000001000000}" uniqueName="P1082549">
      <xmlPr mapId="1" xpath="/TFI-IZD-POD/ISD-GFI-IZD-POD_1000375/P1082549" xmlDataType="decimal"/>
    </xmlCellPr>
  </singleXmlCell>
  <singleXmlCell id="525" xr6:uid="{00000000-000C-0000-FFFF-FFFF07020000}" r="H77" connectionId="0">
    <xmlCellPr id="1" xr6:uid="{00000000-0010-0000-0702-000001000000}" uniqueName="P1076361">
      <xmlPr mapId="1" xpath="/TFI-IZD-POD/ISD-GFI-IZD-POD_1000375/P1076361" xmlDataType="decimal"/>
    </xmlCellPr>
  </singleXmlCell>
  <singleXmlCell id="526" xr6:uid="{00000000-000C-0000-FFFF-FFFF08020000}" r="I77" connectionId="0">
    <xmlCellPr id="1" xr6:uid="{00000000-0010-0000-0802-000001000000}" uniqueName="P1082551">
      <xmlPr mapId="1" xpath="/TFI-IZD-POD/ISD-GFI-IZD-POD_1000375/P1082551" xmlDataType="decimal"/>
    </xmlCellPr>
  </singleXmlCell>
  <singleXmlCell id="527" xr6:uid="{00000000-000C-0000-FFFF-FFFF09020000}" r="J77" connectionId="0">
    <xmlCellPr id="1" xr6:uid="{00000000-0010-0000-0902-000001000000}" uniqueName="P1076362">
      <xmlPr mapId="1" xpath="/TFI-IZD-POD/ISD-GFI-IZD-POD_1000375/P1076362" xmlDataType="decimal"/>
    </xmlCellPr>
  </singleXmlCell>
  <singleXmlCell id="528" xr6:uid="{00000000-000C-0000-FFFF-FFFF0A020000}" r="K77" connectionId="0">
    <xmlCellPr id="1" xr6:uid="{00000000-0010-0000-0A02-000001000000}" uniqueName="P1082553">
      <xmlPr mapId="1" xpath="/TFI-IZD-POD/ISD-GFI-IZD-POD_1000375/P1082553" xmlDataType="decimal"/>
    </xmlCellPr>
  </singleXmlCell>
  <singleXmlCell id="529" xr6:uid="{00000000-000C-0000-FFFF-FFFF0B020000}" r="H78" connectionId="0">
    <xmlCellPr id="1" xr6:uid="{00000000-0010-0000-0B02-000001000000}" uniqueName="P1076363">
      <xmlPr mapId="1" xpath="/TFI-IZD-POD/ISD-GFI-IZD-POD_1000375/P1076363" xmlDataType="decimal"/>
    </xmlCellPr>
  </singleXmlCell>
  <singleXmlCell id="530" xr6:uid="{00000000-000C-0000-FFFF-FFFF0C020000}" r="I78" connectionId="0">
    <xmlCellPr id="1" xr6:uid="{00000000-0010-0000-0C02-000001000000}" uniqueName="P1082555">
      <xmlPr mapId="1" xpath="/TFI-IZD-POD/ISD-GFI-IZD-POD_1000375/P1082555" xmlDataType="decimal"/>
    </xmlCellPr>
  </singleXmlCell>
  <singleXmlCell id="531" xr6:uid="{00000000-000C-0000-FFFF-FFFF0D020000}" r="J78" connectionId="0">
    <xmlCellPr id="1" xr6:uid="{00000000-0010-0000-0D02-000001000000}" uniqueName="P1076364">
      <xmlPr mapId="1" xpath="/TFI-IZD-POD/ISD-GFI-IZD-POD_1000375/P1076364" xmlDataType="decimal"/>
    </xmlCellPr>
  </singleXmlCell>
  <singleXmlCell id="532" xr6:uid="{00000000-000C-0000-FFFF-FFFF0E020000}" r="K78" connectionId="0">
    <xmlCellPr id="1" xr6:uid="{00000000-0010-0000-0E02-000001000000}" uniqueName="P1082556">
      <xmlPr mapId="1" xpath="/TFI-IZD-POD/ISD-GFI-IZD-POD_1000375/P1082556" xmlDataType="decimal"/>
    </xmlCellPr>
  </singleXmlCell>
  <singleXmlCell id="533" xr6:uid="{00000000-000C-0000-FFFF-FFFF0F020000}" r="H79" connectionId="0">
    <xmlCellPr id="1" xr6:uid="{00000000-0010-0000-0F02-000001000000}" uniqueName="P1076365">
      <xmlPr mapId="1" xpath="/TFI-IZD-POD/ISD-GFI-IZD-POD_1000375/P1076365" xmlDataType="decimal"/>
    </xmlCellPr>
  </singleXmlCell>
  <singleXmlCell id="534" xr6:uid="{00000000-000C-0000-FFFF-FFFF10020000}" r="I79" connectionId="0">
    <xmlCellPr id="1" xr6:uid="{00000000-0010-0000-1002-000001000000}" uniqueName="P1082557">
      <xmlPr mapId="1" xpath="/TFI-IZD-POD/ISD-GFI-IZD-POD_1000375/P1082557" xmlDataType="decimal"/>
    </xmlCellPr>
  </singleXmlCell>
  <singleXmlCell id="535" xr6:uid="{00000000-000C-0000-FFFF-FFFF11020000}" r="J79" connectionId="0">
    <xmlCellPr id="1" xr6:uid="{00000000-0010-0000-1102-000001000000}" uniqueName="P1076366">
      <xmlPr mapId="1" xpath="/TFI-IZD-POD/ISD-GFI-IZD-POD_1000375/P1076366" xmlDataType="decimal"/>
    </xmlCellPr>
  </singleXmlCell>
  <singleXmlCell id="536" xr6:uid="{00000000-000C-0000-FFFF-FFFF12020000}" r="K79" connectionId="0">
    <xmlCellPr id="1" xr6:uid="{00000000-0010-0000-1202-000001000000}" uniqueName="P1082559">
      <xmlPr mapId="1" xpath="/TFI-IZD-POD/ISD-GFI-IZD-POD_1000375/P1082559" xmlDataType="decimal"/>
    </xmlCellPr>
  </singleXmlCell>
  <singleXmlCell id="537" xr6:uid="{00000000-000C-0000-FFFF-FFFF13020000}" r="H80" connectionId="0">
    <xmlCellPr id="1" xr6:uid="{00000000-0010-0000-1302-000001000000}" uniqueName="P1076367">
      <xmlPr mapId="1" xpath="/TFI-IZD-POD/ISD-GFI-IZD-POD_1000375/P1076367" xmlDataType="decimal"/>
    </xmlCellPr>
  </singleXmlCell>
  <singleXmlCell id="538" xr6:uid="{00000000-000C-0000-FFFF-FFFF14020000}" r="I80" connectionId="0">
    <xmlCellPr id="1" xr6:uid="{00000000-0010-0000-1402-000001000000}" uniqueName="P1082560">
      <xmlPr mapId="1" xpath="/TFI-IZD-POD/ISD-GFI-IZD-POD_1000375/P1082560" xmlDataType="decimal"/>
    </xmlCellPr>
  </singleXmlCell>
  <singleXmlCell id="539" xr6:uid="{00000000-000C-0000-FFFF-FFFF15020000}" r="J80" connectionId="0">
    <xmlCellPr id="1" xr6:uid="{00000000-0010-0000-1502-000001000000}" uniqueName="P1076368">
      <xmlPr mapId="1" xpath="/TFI-IZD-POD/ISD-GFI-IZD-POD_1000375/P1076368" xmlDataType="decimal"/>
    </xmlCellPr>
  </singleXmlCell>
  <singleXmlCell id="540" xr6:uid="{00000000-000C-0000-FFFF-FFFF16020000}" r="K80" connectionId="0">
    <xmlCellPr id="1" xr6:uid="{00000000-0010-0000-1602-000001000000}" uniqueName="P1082561">
      <xmlPr mapId="1" xpath="/TFI-IZD-POD/ISD-GFI-IZD-POD_1000375/P1082561" xmlDataType="decimal"/>
    </xmlCellPr>
  </singleXmlCell>
  <singleXmlCell id="541" xr6:uid="{00000000-000C-0000-FFFF-FFFF17020000}" r="H81" connectionId="0">
    <xmlCellPr id="1" xr6:uid="{00000000-0010-0000-1702-000001000000}" uniqueName="P1076369">
      <xmlPr mapId="1" xpath="/TFI-IZD-POD/ISD-GFI-IZD-POD_1000375/P1076369" xmlDataType="decimal"/>
    </xmlCellPr>
  </singleXmlCell>
  <singleXmlCell id="542" xr6:uid="{00000000-000C-0000-FFFF-FFFF18020000}" r="I81" connectionId="0">
    <xmlCellPr id="1" xr6:uid="{00000000-0010-0000-1802-000001000000}" uniqueName="P1082563">
      <xmlPr mapId="1" xpath="/TFI-IZD-POD/ISD-GFI-IZD-POD_1000375/P1082563" xmlDataType="decimal"/>
    </xmlCellPr>
  </singleXmlCell>
  <singleXmlCell id="543" xr6:uid="{00000000-000C-0000-FFFF-FFFF19020000}" r="J81" connectionId="0">
    <xmlCellPr id="1" xr6:uid="{00000000-0010-0000-1902-000001000000}" uniqueName="P1076370">
      <xmlPr mapId="1" xpath="/TFI-IZD-POD/ISD-GFI-IZD-POD_1000375/P1076370" xmlDataType="decimal"/>
    </xmlCellPr>
  </singleXmlCell>
  <singleXmlCell id="544" xr6:uid="{00000000-000C-0000-FFFF-FFFF1A020000}" r="K81" connectionId="0">
    <xmlCellPr id="1" xr6:uid="{00000000-0010-0000-1A02-000001000000}" uniqueName="P1082565">
      <xmlPr mapId="1" xpath="/TFI-IZD-POD/ISD-GFI-IZD-POD_1000375/P1082565" xmlDataType="decimal"/>
    </xmlCellPr>
  </singleXmlCell>
  <singleXmlCell id="545" xr6:uid="{00000000-000C-0000-FFFF-FFFF1B020000}" r="H82" connectionId="0">
    <xmlCellPr id="1" xr6:uid="{00000000-0010-0000-1B02-000001000000}" uniqueName="P1076371">
      <xmlPr mapId="1" xpath="/TFI-IZD-POD/ISD-GFI-IZD-POD_1000375/P1076371" xmlDataType="decimal"/>
    </xmlCellPr>
  </singleXmlCell>
  <singleXmlCell id="546" xr6:uid="{00000000-000C-0000-FFFF-FFFF1C020000}" r="I82" connectionId="0">
    <xmlCellPr id="1" xr6:uid="{00000000-0010-0000-1C02-000001000000}" uniqueName="P1082567">
      <xmlPr mapId="1" xpath="/TFI-IZD-POD/ISD-GFI-IZD-POD_1000375/P1082567" xmlDataType="decimal"/>
    </xmlCellPr>
  </singleXmlCell>
  <singleXmlCell id="547" xr6:uid="{00000000-000C-0000-FFFF-FFFF1D020000}" r="J82" connectionId="0">
    <xmlCellPr id="1" xr6:uid="{00000000-0010-0000-1D02-000001000000}" uniqueName="P1076372">
      <xmlPr mapId="1" xpath="/TFI-IZD-POD/ISD-GFI-IZD-POD_1000375/P1076372" xmlDataType="decimal"/>
    </xmlCellPr>
  </singleXmlCell>
  <singleXmlCell id="548" xr6:uid="{00000000-000C-0000-FFFF-FFFF1E020000}" r="K82" connectionId="0">
    <xmlCellPr id="1" xr6:uid="{00000000-0010-0000-1E02-000001000000}" uniqueName="P1082569">
      <xmlPr mapId="1" xpath="/TFI-IZD-POD/ISD-GFI-IZD-POD_1000375/P1082569" xmlDataType="decimal"/>
    </xmlCellPr>
  </singleXmlCell>
  <singleXmlCell id="549" xr6:uid="{00000000-000C-0000-FFFF-FFFF1F020000}" r="H83" connectionId="0">
    <xmlCellPr id="1" xr6:uid="{00000000-0010-0000-1F02-000001000000}" uniqueName="P1076373">
      <xmlPr mapId="1" xpath="/TFI-IZD-POD/ISD-GFI-IZD-POD_1000375/P1076373" xmlDataType="decimal"/>
    </xmlCellPr>
  </singleXmlCell>
  <singleXmlCell id="550" xr6:uid="{00000000-000C-0000-FFFF-FFFF20020000}" r="I83" connectionId="0">
    <xmlCellPr id="1" xr6:uid="{00000000-0010-0000-2002-000001000000}" uniqueName="P1082571">
      <xmlPr mapId="1" xpath="/TFI-IZD-POD/ISD-GFI-IZD-POD_1000375/P1082571" xmlDataType="decimal"/>
    </xmlCellPr>
  </singleXmlCell>
  <singleXmlCell id="551" xr6:uid="{00000000-000C-0000-FFFF-FFFF21020000}" r="J83" connectionId="0">
    <xmlCellPr id="1" xr6:uid="{00000000-0010-0000-2102-000001000000}" uniqueName="P1076374">
      <xmlPr mapId="1" xpath="/TFI-IZD-POD/ISD-GFI-IZD-POD_1000375/P1076374" xmlDataType="decimal"/>
    </xmlCellPr>
  </singleXmlCell>
  <singleXmlCell id="552" xr6:uid="{00000000-000C-0000-FFFF-FFFF22020000}" r="K83" connectionId="0">
    <xmlCellPr id="1" xr6:uid="{00000000-0010-0000-2202-000001000000}" uniqueName="P1082572">
      <xmlPr mapId="1" xpath="/TFI-IZD-POD/ISD-GFI-IZD-POD_1000375/P1082572" xmlDataType="decimal"/>
    </xmlCellPr>
  </singleXmlCell>
  <singleXmlCell id="553" xr6:uid="{00000000-000C-0000-FFFF-FFFF23020000}" r="H85" connectionId="0">
    <xmlCellPr id="1" xr6:uid="{00000000-0010-0000-2302-000001000000}" uniqueName="P1076375">
      <xmlPr mapId="1" xpath="/TFI-IZD-POD/ISD-GFI-IZD-POD_1000375/P1076375" xmlDataType="decimal"/>
    </xmlCellPr>
  </singleXmlCell>
  <singleXmlCell id="554" xr6:uid="{00000000-000C-0000-FFFF-FFFF24020000}" r="I85" connectionId="0">
    <xmlCellPr id="1" xr6:uid="{00000000-0010-0000-2402-000001000000}" uniqueName="P1082574">
      <xmlPr mapId="1" xpath="/TFI-IZD-POD/ISD-GFI-IZD-POD_1000375/P1082574" xmlDataType="decimal"/>
    </xmlCellPr>
  </singleXmlCell>
  <singleXmlCell id="555" xr6:uid="{00000000-000C-0000-FFFF-FFFF25020000}" r="J85" connectionId="0">
    <xmlCellPr id="1" xr6:uid="{00000000-0010-0000-2502-000001000000}" uniqueName="P1076376">
      <xmlPr mapId="1" xpath="/TFI-IZD-POD/ISD-GFI-IZD-POD_1000375/P1076376" xmlDataType="decimal"/>
    </xmlCellPr>
  </singleXmlCell>
  <singleXmlCell id="556" xr6:uid="{00000000-000C-0000-FFFF-FFFF26020000}" r="K85" connectionId="0">
    <xmlCellPr id="1" xr6:uid="{00000000-0010-0000-2602-000001000000}" uniqueName="P1082575">
      <xmlPr mapId="1" xpath="/TFI-IZD-POD/ISD-GFI-IZD-POD_1000375/P1082575" xmlDataType="decimal"/>
    </xmlCellPr>
  </singleXmlCell>
  <singleXmlCell id="557" xr6:uid="{00000000-000C-0000-FFFF-FFFF27020000}" r="H86" connectionId="0">
    <xmlCellPr id="1" xr6:uid="{00000000-0010-0000-2702-000001000000}" uniqueName="P1076377">
      <xmlPr mapId="1" xpath="/TFI-IZD-POD/ISD-GFI-IZD-POD_1000375/P1076377" xmlDataType="decimal"/>
    </xmlCellPr>
  </singleXmlCell>
  <singleXmlCell id="558" xr6:uid="{00000000-000C-0000-FFFF-FFFF28020000}" r="I86" connectionId="0">
    <xmlCellPr id="1" xr6:uid="{00000000-0010-0000-2802-000001000000}" uniqueName="P1082577">
      <xmlPr mapId="1" xpath="/TFI-IZD-POD/ISD-GFI-IZD-POD_1000375/P1082577" xmlDataType="decimal"/>
    </xmlCellPr>
  </singleXmlCell>
  <singleXmlCell id="559" xr6:uid="{00000000-000C-0000-FFFF-FFFF29020000}" r="J86" connectionId="0">
    <xmlCellPr id="1" xr6:uid="{00000000-0010-0000-2902-000001000000}" uniqueName="P1076378">
      <xmlPr mapId="1" xpath="/TFI-IZD-POD/ISD-GFI-IZD-POD_1000375/P1076378" xmlDataType="decimal"/>
    </xmlCellPr>
  </singleXmlCell>
  <singleXmlCell id="560" xr6:uid="{00000000-000C-0000-FFFF-FFFF2A020000}" r="K86" connectionId="0">
    <xmlCellPr id="1" xr6:uid="{00000000-0010-0000-2A02-000001000000}" uniqueName="P1082579">
      <xmlPr mapId="1" xpath="/TFI-IZD-POD/ISD-GFI-IZD-POD_1000375/P1082579" xmlDataType="decimal"/>
    </xmlCellPr>
  </singleXmlCell>
  <singleXmlCell id="561" xr6:uid="{00000000-000C-0000-FFFF-FFFF2B020000}" r="H87" connectionId="0">
    <xmlCellPr id="1" xr6:uid="{00000000-0010-0000-2B02-000001000000}" uniqueName="P1076379">
      <xmlPr mapId="1" xpath="/TFI-IZD-POD/ISD-GFI-IZD-POD_1000375/P1076379" xmlDataType="decimal"/>
    </xmlCellPr>
  </singleXmlCell>
  <singleXmlCell id="562" xr6:uid="{00000000-000C-0000-FFFF-FFFF2C020000}" r="I87" connectionId="0">
    <xmlCellPr id="1" xr6:uid="{00000000-0010-0000-2C02-000001000000}" uniqueName="P1082581">
      <xmlPr mapId="1" xpath="/TFI-IZD-POD/ISD-GFI-IZD-POD_1000375/P1082581" xmlDataType="decimal"/>
    </xmlCellPr>
  </singleXmlCell>
  <singleXmlCell id="563" xr6:uid="{00000000-000C-0000-FFFF-FFFF2D020000}" r="J87" connectionId="0">
    <xmlCellPr id="1" xr6:uid="{00000000-0010-0000-2D02-000001000000}" uniqueName="P1076380">
      <xmlPr mapId="1" xpath="/TFI-IZD-POD/ISD-GFI-IZD-POD_1000375/P1076380" xmlDataType="decimal"/>
    </xmlCellPr>
  </singleXmlCell>
  <singleXmlCell id="564" xr6:uid="{00000000-000C-0000-FFFF-FFFF2E020000}" r="K87" connectionId="0">
    <xmlCellPr id="1" xr6:uid="{00000000-0010-0000-2E02-000001000000}" uniqueName="P1082583">
      <xmlPr mapId="1" xpath="/TFI-IZD-POD/ISD-GFI-IZD-POD_1000375/P1082583" xmlDataType="decimal"/>
    </xmlCellPr>
  </singleXmlCell>
  <singleXmlCell id="565" xr6:uid="{00000000-000C-0000-FFFF-FFFF2F020000}" r="H89" connectionId="0">
    <xmlCellPr id="1" xr6:uid="{00000000-0010-0000-2F02-000001000000}" uniqueName="P1076381">
      <xmlPr mapId="1" xpath="/TFI-IZD-POD/ISD-GFI-IZD-POD_1000375/P1076381" xmlDataType="decimal"/>
    </xmlCellPr>
  </singleXmlCell>
  <singleXmlCell id="566" xr6:uid="{00000000-000C-0000-FFFF-FFFF30020000}" r="I89" connectionId="0">
    <xmlCellPr id="1" xr6:uid="{00000000-0010-0000-3002-000001000000}" uniqueName="P1082585">
      <xmlPr mapId="1" xpath="/TFI-IZD-POD/ISD-GFI-IZD-POD_1000375/P1082585" xmlDataType="decimal"/>
    </xmlCellPr>
  </singleXmlCell>
  <singleXmlCell id="567" xr6:uid="{00000000-000C-0000-FFFF-FFFF31020000}" r="J89" connectionId="0">
    <xmlCellPr id="1" xr6:uid="{00000000-0010-0000-3102-000001000000}" uniqueName="P1076382">
      <xmlPr mapId="1" xpath="/TFI-IZD-POD/ISD-GFI-IZD-POD_1000375/P1076382" xmlDataType="decimal"/>
    </xmlCellPr>
  </singleXmlCell>
  <singleXmlCell id="568" xr6:uid="{00000000-000C-0000-FFFF-FFFF32020000}" r="K89" connectionId="0">
    <xmlCellPr id="1" xr6:uid="{00000000-0010-0000-3202-000001000000}" uniqueName="P1082586">
      <xmlPr mapId="1" xpath="/TFI-IZD-POD/ISD-GFI-IZD-POD_1000375/P1082586" xmlDataType="decimal"/>
    </xmlCellPr>
  </singleXmlCell>
  <singleXmlCell id="569" xr6:uid="{00000000-000C-0000-FFFF-FFFF33020000}" r="H90" connectionId="0">
    <xmlCellPr id="1" xr6:uid="{00000000-0010-0000-3302-000001000000}" uniqueName="P1076383">
      <xmlPr mapId="1" xpath="/TFI-IZD-POD/ISD-GFI-IZD-POD_1000375/P1076383" xmlDataType="decimal"/>
    </xmlCellPr>
  </singleXmlCell>
  <singleXmlCell id="570" xr6:uid="{00000000-000C-0000-FFFF-FFFF34020000}" r="I90" connectionId="0">
    <xmlCellPr id="1" xr6:uid="{00000000-0010-0000-3402-000001000000}" uniqueName="P1082587">
      <xmlPr mapId="1" xpath="/TFI-IZD-POD/ISD-GFI-IZD-POD_1000375/P1082587" xmlDataType="decimal"/>
    </xmlCellPr>
  </singleXmlCell>
  <singleXmlCell id="571" xr6:uid="{00000000-000C-0000-FFFF-FFFF35020000}" r="J90" connectionId="0">
    <xmlCellPr id="1" xr6:uid="{00000000-0010-0000-3502-000001000000}" uniqueName="P1076384">
      <xmlPr mapId="1" xpath="/TFI-IZD-POD/ISD-GFI-IZD-POD_1000375/P1076384" xmlDataType="decimal"/>
    </xmlCellPr>
  </singleXmlCell>
  <singleXmlCell id="572" xr6:uid="{00000000-000C-0000-FFFF-FFFF36020000}" r="K90" connectionId="0">
    <xmlCellPr id="1" xr6:uid="{00000000-0010-0000-3602-000001000000}" uniqueName="P1082588">
      <xmlPr mapId="1" xpath="/TFI-IZD-POD/ISD-GFI-IZD-POD_1000375/P1082588" xmlDataType="decimal"/>
    </xmlCellPr>
  </singleXmlCell>
  <singleXmlCell id="573" xr6:uid="{00000000-000C-0000-FFFF-FFFF37020000}" r="H91" connectionId="0">
    <xmlCellPr id="1" xr6:uid="{00000000-0010-0000-3702-000001000000}" uniqueName="P1076385">
      <xmlPr mapId="1" xpath="/TFI-IZD-POD/ISD-GFI-IZD-POD_1000375/P1076385" xmlDataType="decimal"/>
    </xmlCellPr>
  </singleXmlCell>
  <singleXmlCell id="574" xr6:uid="{00000000-000C-0000-FFFF-FFFF38020000}" r="I91" connectionId="0">
    <xmlCellPr id="1" xr6:uid="{00000000-0010-0000-3802-000001000000}" uniqueName="P1082589">
      <xmlPr mapId="1" xpath="/TFI-IZD-POD/ISD-GFI-IZD-POD_1000375/P1082589" xmlDataType="decimal"/>
    </xmlCellPr>
  </singleXmlCell>
  <singleXmlCell id="575" xr6:uid="{00000000-000C-0000-FFFF-FFFF39020000}" r="J91" connectionId="0">
    <xmlCellPr id="1" xr6:uid="{00000000-0010-0000-3902-000001000000}" uniqueName="P1076386">
      <xmlPr mapId="1" xpath="/TFI-IZD-POD/ISD-GFI-IZD-POD_1000375/P1076386" xmlDataType="decimal"/>
    </xmlCellPr>
  </singleXmlCell>
  <singleXmlCell id="576" xr6:uid="{00000000-000C-0000-FFFF-FFFF3A020000}" r="K91" connectionId="0">
    <xmlCellPr id="1" xr6:uid="{00000000-0010-0000-3A02-000001000000}" uniqueName="P1082590">
      <xmlPr mapId="1" xpath="/TFI-IZD-POD/ISD-GFI-IZD-POD_1000375/P1082590" xmlDataType="decimal"/>
    </xmlCellPr>
  </singleXmlCell>
  <singleXmlCell id="577" xr6:uid="{00000000-000C-0000-FFFF-FFFF3B020000}" r="H92" connectionId="0">
    <xmlCellPr id="1" xr6:uid="{00000000-0010-0000-3B02-000001000000}" uniqueName="P1076387">
      <xmlPr mapId="1" xpath="/TFI-IZD-POD/ISD-GFI-IZD-POD_1000375/P1076387" xmlDataType="decimal"/>
    </xmlCellPr>
  </singleXmlCell>
  <singleXmlCell id="578" xr6:uid="{00000000-000C-0000-FFFF-FFFF3C020000}" r="I92" connectionId="0">
    <xmlCellPr id="1" xr6:uid="{00000000-0010-0000-3C02-000001000000}" uniqueName="P1082591">
      <xmlPr mapId="1" xpath="/TFI-IZD-POD/ISD-GFI-IZD-POD_1000375/P1082591" xmlDataType="decimal"/>
    </xmlCellPr>
  </singleXmlCell>
  <singleXmlCell id="579" xr6:uid="{00000000-000C-0000-FFFF-FFFF3D020000}" r="J92" connectionId="0">
    <xmlCellPr id="1" xr6:uid="{00000000-0010-0000-3D02-000001000000}" uniqueName="P1076388">
      <xmlPr mapId="1" xpath="/TFI-IZD-POD/ISD-GFI-IZD-POD_1000375/P1076388" xmlDataType="decimal"/>
    </xmlCellPr>
  </singleXmlCell>
  <singleXmlCell id="580" xr6:uid="{00000000-000C-0000-FFFF-FFFF3E020000}" r="K92" connectionId="0">
    <xmlCellPr id="1" xr6:uid="{00000000-0010-0000-3E02-000001000000}" uniqueName="P1082592">
      <xmlPr mapId="1" xpath="/TFI-IZD-POD/ISD-GFI-IZD-POD_1000375/P1082592" xmlDataType="decimal"/>
    </xmlCellPr>
  </singleXmlCell>
  <singleXmlCell id="581" xr6:uid="{00000000-000C-0000-FFFF-FFFF3F020000}" r="H93" connectionId="0">
    <xmlCellPr id="1" xr6:uid="{00000000-0010-0000-3F02-000001000000}" uniqueName="P1076389">
      <xmlPr mapId="1" xpath="/TFI-IZD-POD/ISD-GFI-IZD-POD_1000375/P1076389" xmlDataType="decimal"/>
    </xmlCellPr>
  </singleXmlCell>
  <singleXmlCell id="582" xr6:uid="{00000000-000C-0000-FFFF-FFFF40020000}" r="I93" connectionId="0">
    <xmlCellPr id="1" xr6:uid="{00000000-0010-0000-4002-000001000000}" uniqueName="P1082593">
      <xmlPr mapId="1" xpath="/TFI-IZD-POD/ISD-GFI-IZD-POD_1000375/P1082593" xmlDataType="decimal"/>
    </xmlCellPr>
  </singleXmlCell>
  <singleXmlCell id="583" xr6:uid="{00000000-000C-0000-FFFF-FFFF41020000}" r="J93" connectionId="0">
    <xmlCellPr id="1" xr6:uid="{00000000-0010-0000-4102-000001000000}" uniqueName="P1076390">
      <xmlPr mapId="1" xpath="/TFI-IZD-POD/ISD-GFI-IZD-POD_1000375/P1076390" xmlDataType="decimal"/>
    </xmlCellPr>
  </singleXmlCell>
  <singleXmlCell id="584" xr6:uid="{00000000-000C-0000-FFFF-FFFF42020000}" r="K93" connectionId="0">
    <xmlCellPr id="1" xr6:uid="{00000000-0010-0000-4202-000001000000}" uniqueName="P1082594">
      <xmlPr mapId="1" xpath="/TFI-IZD-POD/ISD-GFI-IZD-POD_1000375/P1082594" xmlDataType="decimal"/>
    </xmlCellPr>
  </singleXmlCell>
  <singleXmlCell id="585" xr6:uid="{00000000-000C-0000-FFFF-FFFF43020000}" r="H94" connectionId="0">
    <xmlCellPr id="1" xr6:uid="{00000000-0010-0000-4302-000001000000}" uniqueName="P1076391">
      <xmlPr mapId="1" xpath="/TFI-IZD-POD/ISD-GFI-IZD-POD_1000375/P1076391" xmlDataType="decimal"/>
    </xmlCellPr>
  </singleXmlCell>
  <singleXmlCell id="586" xr6:uid="{00000000-000C-0000-FFFF-FFFF44020000}" r="I94" connectionId="0">
    <xmlCellPr id="1" xr6:uid="{00000000-0010-0000-4402-000001000000}" uniqueName="P1082595">
      <xmlPr mapId="1" xpath="/TFI-IZD-POD/ISD-GFI-IZD-POD_1000375/P1082595" xmlDataType="decimal"/>
    </xmlCellPr>
  </singleXmlCell>
  <singleXmlCell id="587" xr6:uid="{00000000-000C-0000-FFFF-FFFF45020000}" r="J94" connectionId="0">
    <xmlCellPr id="1" xr6:uid="{00000000-0010-0000-4502-000001000000}" uniqueName="P1076392">
      <xmlPr mapId="1" xpath="/TFI-IZD-POD/ISD-GFI-IZD-POD_1000375/P1076392" xmlDataType="decimal"/>
    </xmlCellPr>
  </singleXmlCell>
  <singleXmlCell id="588" xr6:uid="{00000000-000C-0000-FFFF-FFFF46020000}" r="K94" connectionId="0">
    <xmlCellPr id="1" xr6:uid="{00000000-0010-0000-4602-000001000000}" uniqueName="P1082596">
      <xmlPr mapId="1" xpath="/TFI-IZD-POD/ISD-GFI-IZD-POD_1000375/P1082596" xmlDataType="decimal"/>
    </xmlCellPr>
  </singleXmlCell>
  <singleXmlCell id="589" xr6:uid="{00000000-000C-0000-FFFF-FFFF47020000}" r="H95" connectionId="0">
    <xmlCellPr id="1" xr6:uid="{00000000-0010-0000-4702-000001000000}" uniqueName="P1076393">
      <xmlPr mapId="1" xpath="/TFI-IZD-POD/ISD-GFI-IZD-POD_1000375/P1076393" xmlDataType="decimal"/>
    </xmlCellPr>
  </singleXmlCell>
  <singleXmlCell id="590" xr6:uid="{00000000-000C-0000-FFFF-FFFF48020000}" r="I95" connectionId="0">
    <xmlCellPr id="1" xr6:uid="{00000000-0010-0000-4802-000001000000}" uniqueName="P1082597">
      <xmlPr mapId="1" xpath="/TFI-IZD-POD/ISD-GFI-IZD-POD_1000375/P1082597" xmlDataType="decimal"/>
    </xmlCellPr>
  </singleXmlCell>
  <singleXmlCell id="591" xr6:uid="{00000000-000C-0000-FFFF-FFFF49020000}" r="J95" connectionId="0">
    <xmlCellPr id="1" xr6:uid="{00000000-0010-0000-4902-000001000000}" uniqueName="P1076394">
      <xmlPr mapId="1" xpath="/TFI-IZD-POD/ISD-GFI-IZD-POD_1000375/P1076394" xmlDataType="decimal"/>
    </xmlCellPr>
  </singleXmlCell>
  <singleXmlCell id="592" xr6:uid="{00000000-000C-0000-FFFF-FFFF4A020000}" r="K95" connectionId="0">
    <xmlCellPr id="1" xr6:uid="{00000000-0010-0000-4A02-000001000000}" uniqueName="P1082598">
      <xmlPr mapId="1" xpath="/TFI-IZD-POD/ISD-GFI-IZD-POD_1000375/P1082598" xmlDataType="decimal"/>
    </xmlCellPr>
  </singleXmlCell>
  <singleXmlCell id="593" xr6:uid="{00000000-000C-0000-FFFF-FFFF4B020000}" r="H96" connectionId="0">
    <xmlCellPr id="1" xr6:uid="{00000000-0010-0000-4B02-000001000000}" uniqueName="P1076395">
      <xmlPr mapId="1" xpath="/TFI-IZD-POD/ISD-GFI-IZD-POD_1000375/P1076395" xmlDataType="decimal"/>
    </xmlCellPr>
  </singleXmlCell>
  <singleXmlCell id="594" xr6:uid="{00000000-000C-0000-FFFF-FFFF4C020000}" r="I96" connectionId="0">
    <xmlCellPr id="1" xr6:uid="{00000000-0010-0000-4C02-000001000000}" uniqueName="P1082599">
      <xmlPr mapId="1" xpath="/TFI-IZD-POD/ISD-GFI-IZD-POD_1000375/P1082599" xmlDataType="decimal"/>
    </xmlCellPr>
  </singleXmlCell>
  <singleXmlCell id="595" xr6:uid="{00000000-000C-0000-FFFF-FFFF4D020000}" r="J96" connectionId="0">
    <xmlCellPr id="1" xr6:uid="{00000000-0010-0000-4D02-000001000000}" uniqueName="P1076396">
      <xmlPr mapId="1" xpath="/TFI-IZD-POD/ISD-GFI-IZD-POD_1000375/P1076396" xmlDataType="decimal"/>
    </xmlCellPr>
  </singleXmlCell>
  <singleXmlCell id="596" xr6:uid="{00000000-000C-0000-FFFF-FFFF4E020000}" r="K96" connectionId="0">
    <xmlCellPr id="1" xr6:uid="{00000000-0010-0000-4E02-000001000000}" uniqueName="P1082600">
      <xmlPr mapId="1" xpath="/TFI-IZD-POD/ISD-GFI-IZD-POD_1000375/P1082600" xmlDataType="decimal"/>
    </xmlCellPr>
  </singleXmlCell>
  <singleXmlCell id="597" xr6:uid="{00000000-000C-0000-FFFF-FFFF4F020000}" r="H97" connectionId="0">
    <xmlCellPr id="1" xr6:uid="{00000000-0010-0000-4F02-000001000000}" uniqueName="P1076397">
      <xmlPr mapId="1" xpath="/TFI-IZD-POD/ISD-GFI-IZD-POD_1000375/P1076397" xmlDataType="decimal"/>
    </xmlCellPr>
  </singleXmlCell>
  <singleXmlCell id="598" xr6:uid="{00000000-000C-0000-FFFF-FFFF50020000}" r="I97" connectionId="0">
    <xmlCellPr id="1" xr6:uid="{00000000-0010-0000-5002-000001000000}" uniqueName="P1082601">
      <xmlPr mapId="1" xpath="/TFI-IZD-POD/ISD-GFI-IZD-POD_1000375/P1082601" xmlDataType="decimal"/>
    </xmlCellPr>
  </singleXmlCell>
  <singleXmlCell id="599" xr6:uid="{00000000-000C-0000-FFFF-FFFF51020000}" r="J97" connectionId="0">
    <xmlCellPr id="1" xr6:uid="{00000000-0010-0000-5102-000001000000}" uniqueName="P1076398">
      <xmlPr mapId="1" xpath="/TFI-IZD-POD/ISD-GFI-IZD-POD_1000375/P1076398" xmlDataType="decimal"/>
    </xmlCellPr>
  </singleXmlCell>
  <singleXmlCell id="600" xr6:uid="{00000000-000C-0000-FFFF-FFFF52020000}" r="K97" connectionId="0">
    <xmlCellPr id="1" xr6:uid="{00000000-0010-0000-5202-000001000000}" uniqueName="P1082602">
      <xmlPr mapId="1" xpath="/TFI-IZD-POD/ISD-GFI-IZD-POD_1000375/P1082602" xmlDataType="decimal"/>
    </xmlCellPr>
  </singleXmlCell>
  <singleXmlCell id="601" xr6:uid="{00000000-000C-0000-FFFF-FFFF53020000}" r="H98" connectionId="0">
    <xmlCellPr id="1" xr6:uid="{00000000-0010-0000-5302-000001000000}" uniqueName="P1076399">
      <xmlPr mapId="1" xpath="/TFI-IZD-POD/ISD-GFI-IZD-POD_1000375/P1076399" xmlDataType="decimal"/>
    </xmlCellPr>
  </singleXmlCell>
  <singleXmlCell id="602" xr6:uid="{00000000-000C-0000-FFFF-FFFF54020000}" r="I98" connectionId="0">
    <xmlCellPr id="1" xr6:uid="{00000000-0010-0000-5402-000001000000}" uniqueName="P1082603">
      <xmlPr mapId="1" xpath="/TFI-IZD-POD/ISD-GFI-IZD-POD_1000375/P1082603" xmlDataType="decimal"/>
    </xmlCellPr>
  </singleXmlCell>
  <singleXmlCell id="603" xr6:uid="{00000000-000C-0000-FFFF-FFFF55020000}" r="J98" connectionId="0">
    <xmlCellPr id="1" xr6:uid="{00000000-0010-0000-5502-000001000000}" uniqueName="P1076400">
      <xmlPr mapId="1" xpath="/TFI-IZD-POD/ISD-GFI-IZD-POD_1000375/P1076400" xmlDataType="decimal"/>
    </xmlCellPr>
  </singleXmlCell>
  <singleXmlCell id="604" xr6:uid="{00000000-000C-0000-FFFF-FFFF56020000}" r="K98" connectionId="0">
    <xmlCellPr id="1" xr6:uid="{00000000-0010-0000-5602-000001000000}" uniqueName="P1082604">
      <xmlPr mapId="1" xpath="/TFI-IZD-POD/ISD-GFI-IZD-POD_1000375/P1082604" xmlDataType="decimal"/>
    </xmlCellPr>
  </singleXmlCell>
  <singleXmlCell id="605" xr6:uid="{00000000-000C-0000-FFFF-FFFF57020000}" r="H99" connectionId="0">
    <xmlCellPr id="1" xr6:uid="{00000000-0010-0000-5702-000001000000}" uniqueName="P1076401">
      <xmlPr mapId="1" xpath="/TFI-IZD-POD/ISD-GFI-IZD-POD_1000375/P1076401" xmlDataType="decimal"/>
    </xmlCellPr>
  </singleXmlCell>
  <singleXmlCell id="606" xr6:uid="{00000000-000C-0000-FFFF-FFFF58020000}" r="I99" connectionId="0">
    <xmlCellPr id="1" xr6:uid="{00000000-0010-0000-5802-000001000000}" uniqueName="P1082605">
      <xmlPr mapId="1" xpath="/TFI-IZD-POD/ISD-GFI-IZD-POD_1000375/P1082605" xmlDataType="decimal"/>
    </xmlCellPr>
  </singleXmlCell>
  <singleXmlCell id="607" xr6:uid="{00000000-000C-0000-FFFF-FFFF59020000}" r="J99" connectionId="0">
    <xmlCellPr id="1" xr6:uid="{00000000-0010-0000-5902-000001000000}" uniqueName="P1076402">
      <xmlPr mapId="1" xpath="/TFI-IZD-POD/ISD-GFI-IZD-POD_1000375/P1076402" xmlDataType="decimal"/>
    </xmlCellPr>
  </singleXmlCell>
  <singleXmlCell id="608" xr6:uid="{00000000-000C-0000-FFFF-FFFF5A020000}" r="K99" connectionId="0">
    <xmlCellPr id="1" xr6:uid="{00000000-0010-0000-5A02-000001000000}" uniqueName="P1082606">
      <xmlPr mapId="1" xpath="/TFI-IZD-POD/ISD-GFI-IZD-POD_1000375/P1082606" xmlDataType="decimal"/>
    </xmlCellPr>
  </singleXmlCell>
  <singleXmlCell id="609" xr6:uid="{00000000-000C-0000-FFFF-FFFF5B020000}" r="H100" connectionId="0">
    <xmlCellPr id="1" xr6:uid="{00000000-0010-0000-5B02-000001000000}" uniqueName="P1076403">
      <xmlPr mapId="1" xpath="/TFI-IZD-POD/ISD-GFI-IZD-POD_1000375/P1076403" xmlDataType="decimal"/>
    </xmlCellPr>
  </singleXmlCell>
  <singleXmlCell id="610" xr6:uid="{00000000-000C-0000-FFFF-FFFF5C020000}" r="I100" connectionId="0">
    <xmlCellPr id="1" xr6:uid="{00000000-0010-0000-5C02-000001000000}" uniqueName="P1082607">
      <xmlPr mapId="1" xpath="/TFI-IZD-POD/ISD-GFI-IZD-POD_1000375/P1082607" xmlDataType="decimal"/>
    </xmlCellPr>
  </singleXmlCell>
  <singleXmlCell id="611" xr6:uid="{00000000-000C-0000-FFFF-FFFF5D020000}" r="J100" connectionId="0">
    <xmlCellPr id="1" xr6:uid="{00000000-0010-0000-5D02-000001000000}" uniqueName="P1076404">
      <xmlPr mapId="1" xpath="/TFI-IZD-POD/ISD-GFI-IZD-POD_1000375/P1076404" xmlDataType="decimal"/>
    </xmlCellPr>
  </singleXmlCell>
  <singleXmlCell id="612" xr6:uid="{00000000-000C-0000-FFFF-FFFF5E020000}" r="K100" connectionId="0">
    <xmlCellPr id="1" xr6:uid="{00000000-0010-0000-5E02-000001000000}" uniqueName="P1082608">
      <xmlPr mapId="1" xpath="/TFI-IZD-POD/ISD-GFI-IZD-POD_1000375/P1082608" xmlDataType="decimal"/>
    </xmlCellPr>
  </singleXmlCell>
  <singleXmlCell id="613" xr6:uid="{00000000-000C-0000-FFFF-FFFF5F020000}" r="H101" connectionId="0">
    <xmlCellPr id="1" xr6:uid="{00000000-0010-0000-5F02-000001000000}" uniqueName="P1076405">
      <xmlPr mapId="1" xpath="/TFI-IZD-POD/ISD-GFI-IZD-POD_1000375/P1076405" xmlDataType="decimal"/>
    </xmlCellPr>
  </singleXmlCell>
  <singleXmlCell id="614" xr6:uid="{00000000-000C-0000-FFFF-FFFF60020000}" r="I101" connectionId="0">
    <xmlCellPr id="1" xr6:uid="{00000000-0010-0000-6002-000001000000}" uniqueName="P1082609">
      <xmlPr mapId="1" xpath="/TFI-IZD-POD/ISD-GFI-IZD-POD_1000375/P1082609" xmlDataType="decimal"/>
    </xmlCellPr>
  </singleXmlCell>
  <singleXmlCell id="615" xr6:uid="{00000000-000C-0000-FFFF-FFFF61020000}" r="J101" connectionId="0">
    <xmlCellPr id="1" xr6:uid="{00000000-0010-0000-6102-000001000000}" uniqueName="P1076406">
      <xmlPr mapId="1" xpath="/TFI-IZD-POD/ISD-GFI-IZD-POD_1000375/P1076406" xmlDataType="decimal"/>
    </xmlCellPr>
  </singleXmlCell>
  <singleXmlCell id="616" xr6:uid="{00000000-000C-0000-FFFF-FFFF62020000}" r="K101" connectionId="0">
    <xmlCellPr id="1" xr6:uid="{00000000-0010-0000-6202-000001000000}" uniqueName="P1082610">
      <xmlPr mapId="1" xpath="/TFI-IZD-POD/ISD-GFI-IZD-POD_1000375/P1082610" xmlDataType="decimal"/>
    </xmlCellPr>
  </singleXmlCell>
  <singleXmlCell id="617" xr6:uid="{00000000-000C-0000-FFFF-FFFF63020000}" r="H103" connectionId="0">
    <xmlCellPr id="1" xr6:uid="{00000000-0010-0000-6302-000001000000}" uniqueName="P1076407">
      <xmlPr mapId="1" xpath="/TFI-IZD-POD/ISD-GFI-IZD-POD_1000375/P1076407" xmlDataType="decimal"/>
    </xmlCellPr>
  </singleXmlCell>
  <singleXmlCell id="618" xr6:uid="{00000000-000C-0000-FFFF-FFFF64020000}" r="I103" connectionId="0">
    <xmlCellPr id="1" xr6:uid="{00000000-0010-0000-6402-000001000000}" uniqueName="P1082611">
      <xmlPr mapId="1" xpath="/TFI-IZD-POD/ISD-GFI-IZD-POD_1000375/P1082611" xmlDataType="decimal"/>
    </xmlCellPr>
  </singleXmlCell>
  <singleXmlCell id="619" xr6:uid="{00000000-000C-0000-FFFF-FFFF65020000}" r="J103" connectionId="0">
    <xmlCellPr id="1" xr6:uid="{00000000-0010-0000-6502-000001000000}" uniqueName="P1076408">
      <xmlPr mapId="1" xpath="/TFI-IZD-POD/ISD-GFI-IZD-POD_1000375/P1076408" xmlDataType="decimal"/>
    </xmlCellPr>
  </singleXmlCell>
  <singleXmlCell id="620" xr6:uid="{00000000-000C-0000-FFFF-FFFF66020000}" r="K103" connectionId="0">
    <xmlCellPr id="1" xr6:uid="{00000000-0010-0000-6602-000001000000}" uniqueName="P1082612">
      <xmlPr mapId="1" xpath="/TFI-IZD-POD/ISD-GFI-IZD-POD_1000375/P1082612" xmlDataType="decimal"/>
    </xmlCellPr>
  </singleXmlCell>
  <singleXmlCell id="621" xr6:uid="{00000000-000C-0000-FFFF-FFFF67020000}" r="H104" connectionId="0">
    <xmlCellPr id="1" xr6:uid="{00000000-0010-0000-6702-000001000000}" uniqueName="P1076409">
      <xmlPr mapId="1" xpath="/TFI-IZD-POD/ISD-GFI-IZD-POD_1000375/P1076409" xmlDataType="decimal"/>
    </xmlCellPr>
  </singleXmlCell>
  <singleXmlCell id="622" xr6:uid="{00000000-000C-0000-FFFF-FFFF68020000}" r="I104" connectionId="0">
    <xmlCellPr id="1" xr6:uid="{00000000-0010-0000-6802-000001000000}" uniqueName="P1082613">
      <xmlPr mapId="1" xpath="/TFI-IZD-POD/ISD-GFI-IZD-POD_1000375/P1082613" xmlDataType="decimal"/>
    </xmlCellPr>
  </singleXmlCell>
  <singleXmlCell id="623" xr6:uid="{00000000-000C-0000-FFFF-FFFF69020000}" r="J104" connectionId="0">
    <xmlCellPr id="1" xr6:uid="{00000000-0010-0000-6902-000001000000}" uniqueName="P1076410">
      <xmlPr mapId="1" xpath="/TFI-IZD-POD/ISD-GFI-IZD-POD_1000375/P1076410" xmlDataType="decimal"/>
    </xmlCellPr>
  </singleXmlCell>
  <singleXmlCell id="624" xr6:uid="{00000000-000C-0000-FFFF-FFFF6A020000}" r="K104" connectionId="0">
    <xmlCellPr id="1" xr6:uid="{00000000-0010-0000-6A02-000001000000}" uniqueName="P1082614">
      <xmlPr mapId="1" xpath="/TFI-IZD-POD/ISD-GFI-IZD-POD_1000375/P1082614" xmlDataType="decimal"/>
    </xmlCellPr>
  </singleXmlCell>
  <singleXmlCell id="625" xr6:uid="{00000000-000C-0000-FFFF-FFFF6B020000}" r="H105" connectionId="0">
    <xmlCellPr id="1" xr6:uid="{00000000-0010-0000-6B02-000001000000}" uniqueName="P1076411">
      <xmlPr mapId="1" xpath="/TFI-IZD-POD/ISD-GFI-IZD-POD_1000375/P1076411" xmlDataType="decimal"/>
    </xmlCellPr>
  </singleXmlCell>
  <singleXmlCell id="626" xr6:uid="{00000000-000C-0000-FFFF-FFFF6C020000}" r="I105" connectionId="0">
    <xmlCellPr id="1" xr6:uid="{00000000-0010-0000-6C02-000001000000}" uniqueName="P1082615">
      <xmlPr mapId="1" xpath="/TFI-IZD-POD/ISD-GFI-IZD-POD_1000375/P1082615" xmlDataType="decimal"/>
    </xmlCellPr>
  </singleXmlCell>
  <singleXmlCell id="627" xr6:uid="{00000000-000C-0000-FFFF-FFFF6D020000}" r="J105" connectionId="0">
    <xmlCellPr id="1" xr6:uid="{00000000-0010-0000-6D02-000001000000}" uniqueName="P1076412">
      <xmlPr mapId="1" xpath="/TFI-IZD-POD/ISD-GFI-IZD-POD_1000375/P1076412" xmlDataType="decimal"/>
    </xmlCellPr>
  </singleXmlCell>
  <singleXmlCell id="628" xr6:uid="{00000000-000C-0000-FFFF-FFFF6E020000}" r="K105" connectionId="0">
    <xmlCellPr id="1" xr6:uid="{00000000-0010-0000-6E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F020000}" r="H8" connectionId="0">
    <xmlCellPr id="1" xr6:uid="{00000000-0010-0000-6F02-000001000000}" uniqueName="P1076413">
      <xmlPr mapId="1" xpath="/TFI-IZD-POD/NTI-GFI-IZD-POD_1000376/P1076413" xmlDataType="decimal"/>
    </xmlCellPr>
  </singleXmlCell>
  <singleXmlCell id="630" xr6:uid="{00000000-000C-0000-FFFF-FFFF70020000}" r="I8" connectionId="0">
    <xmlCellPr id="1" xr6:uid="{00000000-0010-0000-7002-000001000000}" uniqueName="P1076414">
      <xmlPr mapId="1" xpath="/TFI-IZD-POD/NTI-GFI-IZD-POD_1000376/P1076414" xmlDataType="decimal"/>
    </xmlCellPr>
  </singleXmlCell>
  <singleXmlCell id="633" xr6:uid="{00000000-000C-0000-FFFF-FFFF71020000}" r="H9" connectionId="0">
    <xmlCellPr id="1" xr6:uid="{00000000-0010-0000-7102-000001000000}" uniqueName="P1076415">
      <xmlPr mapId="1" xpath="/TFI-IZD-POD/NTI-GFI-IZD-POD_1000376/P1076415" xmlDataType="decimal"/>
    </xmlCellPr>
  </singleXmlCell>
  <singleXmlCell id="634" xr6:uid="{00000000-000C-0000-FFFF-FFFF72020000}" r="I9" connectionId="0">
    <xmlCellPr id="1" xr6:uid="{00000000-0010-0000-7202-000001000000}" uniqueName="P1076416">
      <xmlPr mapId="1" xpath="/TFI-IZD-POD/NTI-GFI-IZD-POD_1000376/P1076416" xmlDataType="decimal"/>
    </xmlCellPr>
  </singleXmlCell>
  <singleXmlCell id="635" xr6:uid="{00000000-000C-0000-FFFF-FFFF73020000}" r="H10" connectionId="0">
    <xmlCellPr id="1" xr6:uid="{00000000-0010-0000-7302-000001000000}" uniqueName="P1076417">
      <xmlPr mapId="1" xpath="/TFI-IZD-POD/NTI-GFI-IZD-POD_1000376/P1076417" xmlDataType="decimal"/>
    </xmlCellPr>
  </singleXmlCell>
  <singleXmlCell id="636" xr6:uid="{00000000-000C-0000-FFFF-FFFF74020000}" r="I10" connectionId="0">
    <xmlCellPr id="1" xr6:uid="{00000000-0010-0000-7402-000001000000}" uniqueName="P1076418">
      <xmlPr mapId="1" xpath="/TFI-IZD-POD/NTI-GFI-IZD-POD_1000376/P1076418" xmlDataType="decimal"/>
    </xmlCellPr>
  </singleXmlCell>
  <singleXmlCell id="637" xr6:uid="{00000000-000C-0000-FFFF-FFFF75020000}" r="H11" connectionId="0">
    <xmlCellPr id="1" xr6:uid="{00000000-0010-0000-7502-000001000000}" uniqueName="P1076419">
      <xmlPr mapId="1" xpath="/TFI-IZD-POD/NTI-GFI-IZD-POD_1000376/P1076419" xmlDataType="decimal"/>
    </xmlCellPr>
  </singleXmlCell>
  <singleXmlCell id="638" xr6:uid="{00000000-000C-0000-FFFF-FFFF76020000}" r="I11" connectionId="0">
    <xmlCellPr id="1" xr6:uid="{00000000-0010-0000-7602-000001000000}" uniqueName="P1076420">
      <xmlPr mapId="1" xpath="/TFI-IZD-POD/NTI-GFI-IZD-POD_1000376/P1076420" xmlDataType="decimal"/>
    </xmlCellPr>
  </singleXmlCell>
  <singleXmlCell id="639" xr6:uid="{00000000-000C-0000-FFFF-FFFF77020000}" r="H12" connectionId="0">
    <xmlCellPr id="1" xr6:uid="{00000000-0010-0000-7702-000001000000}" uniqueName="P1076421">
      <xmlPr mapId="1" xpath="/TFI-IZD-POD/NTI-GFI-IZD-POD_1000376/P1076421" xmlDataType="decimal"/>
    </xmlCellPr>
  </singleXmlCell>
  <singleXmlCell id="640" xr6:uid="{00000000-000C-0000-FFFF-FFFF78020000}" r="I12" connectionId="0">
    <xmlCellPr id="1" xr6:uid="{00000000-0010-0000-7802-000001000000}" uniqueName="P1076422">
      <xmlPr mapId="1" xpath="/TFI-IZD-POD/NTI-GFI-IZD-POD_1000376/P1076422" xmlDataType="decimal"/>
    </xmlCellPr>
  </singleXmlCell>
  <singleXmlCell id="641" xr6:uid="{00000000-000C-0000-FFFF-FFFF79020000}" r="H13" connectionId="0">
    <xmlCellPr id="1" xr6:uid="{00000000-0010-0000-7902-000001000000}" uniqueName="P1076423">
      <xmlPr mapId="1" xpath="/TFI-IZD-POD/NTI-GFI-IZD-POD_1000376/P1076423" xmlDataType="decimal"/>
    </xmlCellPr>
  </singleXmlCell>
  <singleXmlCell id="642" xr6:uid="{00000000-000C-0000-FFFF-FFFF7A020000}" r="I13" connectionId="0">
    <xmlCellPr id="1" xr6:uid="{00000000-0010-0000-7A02-000001000000}" uniqueName="P1076424">
      <xmlPr mapId="1" xpath="/TFI-IZD-POD/NTI-GFI-IZD-POD_1000376/P1076424" xmlDataType="decimal"/>
    </xmlCellPr>
  </singleXmlCell>
  <singleXmlCell id="643" xr6:uid="{00000000-000C-0000-FFFF-FFFF7B020000}" r="H14" connectionId="0">
    <xmlCellPr id="1" xr6:uid="{00000000-0010-0000-7B02-000001000000}" uniqueName="P1076425">
      <xmlPr mapId="1" xpath="/TFI-IZD-POD/NTI-GFI-IZD-POD_1000376/P1076425" xmlDataType="decimal"/>
    </xmlCellPr>
  </singleXmlCell>
  <singleXmlCell id="644" xr6:uid="{00000000-000C-0000-FFFF-FFFF7C020000}" r="I14" connectionId="0">
    <xmlCellPr id="1" xr6:uid="{00000000-0010-0000-7C02-000001000000}" uniqueName="P1076426">
      <xmlPr mapId="1" xpath="/TFI-IZD-POD/NTI-GFI-IZD-POD_1000376/P1076426" xmlDataType="decimal"/>
    </xmlCellPr>
  </singleXmlCell>
  <singleXmlCell id="645" xr6:uid="{00000000-000C-0000-FFFF-FFFF7D020000}" r="H15" connectionId="0">
    <xmlCellPr id="1" xr6:uid="{00000000-0010-0000-7D02-000001000000}" uniqueName="P1076427">
      <xmlPr mapId="1" xpath="/TFI-IZD-POD/NTI-GFI-IZD-POD_1000376/P1076427" xmlDataType="decimal"/>
    </xmlCellPr>
  </singleXmlCell>
  <singleXmlCell id="646" xr6:uid="{00000000-000C-0000-FFFF-FFFF7E020000}" r="I15" connectionId="0">
    <xmlCellPr id="1" xr6:uid="{00000000-0010-0000-7E02-000001000000}" uniqueName="P1076428">
      <xmlPr mapId="1" xpath="/TFI-IZD-POD/NTI-GFI-IZD-POD_1000376/P1076428" xmlDataType="decimal"/>
    </xmlCellPr>
  </singleXmlCell>
  <singleXmlCell id="647" xr6:uid="{00000000-000C-0000-FFFF-FFFF7F020000}" r="H16" connectionId="0">
    <xmlCellPr id="1" xr6:uid="{00000000-0010-0000-7F02-000001000000}" uniqueName="P1076429">
      <xmlPr mapId="1" xpath="/TFI-IZD-POD/NTI-GFI-IZD-POD_1000376/P1076429" xmlDataType="decimal"/>
    </xmlCellPr>
  </singleXmlCell>
  <singleXmlCell id="648" xr6:uid="{00000000-000C-0000-FFFF-FFFF80020000}" r="I16" connectionId="0">
    <xmlCellPr id="1" xr6:uid="{00000000-0010-0000-8002-000001000000}" uniqueName="P1076430">
      <xmlPr mapId="1" xpath="/TFI-IZD-POD/NTI-GFI-IZD-POD_1000376/P1076430" xmlDataType="decimal"/>
    </xmlCellPr>
  </singleXmlCell>
  <singleXmlCell id="649" xr6:uid="{00000000-000C-0000-FFFF-FFFF81020000}" r="H17" connectionId="0">
    <xmlCellPr id="1" xr6:uid="{00000000-0010-0000-8102-000001000000}" uniqueName="P1076431">
      <xmlPr mapId="1" xpath="/TFI-IZD-POD/NTI-GFI-IZD-POD_1000376/P1076431" xmlDataType="decimal"/>
    </xmlCellPr>
  </singleXmlCell>
  <singleXmlCell id="650" xr6:uid="{00000000-000C-0000-FFFF-FFFF82020000}" r="I17" connectionId="0">
    <xmlCellPr id="1" xr6:uid="{00000000-0010-0000-8202-000001000000}" uniqueName="P1076432">
      <xmlPr mapId="1" xpath="/TFI-IZD-POD/NTI-GFI-IZD-POD_1000376/P1076432" xmlDataType="decimal"/>
    </xmlCellPr>
  </singleXmlCell>
  <singleXmlCell id="651" xr6:uid="{00000000-000C-0000-FFFF-FFFF83020000}" r="H18" connectionId="0">
    <xmlCellPr id="1" xr6:uid="{00000000-0010-0000-8302-000001000000}" uniqueName="P1076433">
      <xmlPr mapId="1" xpath="/TFI-IZD-POD/NTI-GFI-IZD-POD_1000376/P1076433" xmlDataType="decimal"/>
    </xmlCellPr>
  </singleXmlCell>
  <singleXmlCell id="652" xr6:uid="{00000000-000C-0000-FFFF-FFFF84020000}" r="I18" connectionId="0">
    <xmlCellPr id="1" xr6:uid="{00000000-0010-0000-8402-000001000000}" uniqueName="P1076434">
      <xmlPr mapId="1" xpath="/TFI-IZD-POD/NTI-GFI-IZD-POD_1000376/P1076434" xmlDataType="decimal"/>
    </xmlCellPr>
  </singleXmlCell>
  <singleXmlCell id="653" xr6:uid="{00000000-000C-0000-FFFF-FFFF85020000}" r="H19" connectionId="0">
    <xmlCellPr id="1" xr6:uid="{00000000-0010-0000-8502-000001000000}" uniqueName="P1076435">
      <xmlPr mapId="1" xpath="/TFI-IZD-POD/NTI-GFI-IZD-POD_1000376/P1076435" xmlDataType="decimal"/>
    </xmlCellPr>
  </singleXmlCell>
  <singleXmlCell id="654" xr6:uid="{00000000-000C-0000-FFFF-FFFF86020000}" r="I19" connectionId="0">
    <xmlCellPr id="1" xr6:uid="{00000000-0010-0000-8602-000001000000}" uniqueName="P1076436">
      <xmlPr mapId="1" xpath="/TFI-IZD-POD/NTI-GFI-IZD-POD_1000376/P1076436" xmlDataType="decimal"/>
    </xmlCellPr>
  </singleXmlCell>
  <singleXmlCell id="655" xr6:uid="{00000000-000C-0000-FFFF-FFFF87020000}" r="H20" connectionId="0">
    <xmlCellPr id="1" xr6:uid="{00000000-0010-0000-8702-000001000000}" uniqueName="P1076437">
      <xmlPr mapId="1" xpath="/TFI-IZD-POD/NTI-GFI-IZD-POD_1000376/P1076437" xmlDataType="decimal"/>
    </xmlCellPr>
  </singleXmlCell>
  <singleXmlCell id="656" xr6:uid="{00000000-000C-0000-FFFF-FFFF88020000}" r="I20" connectionId="0">
    <xmlCellPr id="1" xr6:uid="{00000000-0010-0000-8802-000001000000}" uniqueName="P1076438">
      <xmlPr mapId="1" xpath="/TFI-IZD-POD/NTI-GFI-IZD-POD_1000376/P1076438" xmlDataType="decimal"/>
    </xmlCellPr>
  </singleXmlCell>
  <singleXmlCell id="657" xr6:uid="{00000000-000C-0000-FFFF-FFFF89020000}" r="H21" connectionId="0">
    <xmlCellPr id="1" xr6:uid="{00000000-0010-0000-8902-000001000000}" uniqueName="P1076439">
      <xmlPr mapId="1" xpath="/TFI-IZD-POD/NTI-GFI-IZD-POD_1000376/P1076439" xmlDataType="decimal"/>
    </xmlCellPr>
  </singleXmlCell>
  <singleXmlCell id="658" xr6:uid="{00000000-000C-0000-FFFF-FFFF8A020000}" r="I21" connectionId="0">
    <xmlCellPr id="1" xr6:uid="{00000000-0010-0000-8A02-000001000000}" uniqueName="P1076440">
      <xmlPr mapId="1" xpath="/TFI-IZD-POD/NTI-GFI-IZD-POD_1000376/P1076440" xmlDataType="decimal"/>
    </xmlCellPr>
  </singleXmlCell>
  <singleXmlCell id="659" xr6:uid="{00000000-000C-0000-FFFF-FFFF8B020000}" r="H22" connectionId="0">
    <xmlCellPr id="1" xr6:uid="{00000000-0010-0000-8B02-000001000000}" uniqueName="P1076441">
      <xmlPr mapId="1" xpath="/TFI-IZD-POD/NTI-GFI-IZD-POD_1000376/P1076441" xmlDataType="decimal"/>
    </xmlCellPr>
  </singleXmlCell>
  <singleXmlCell id="660" xr6:uid="{00000000-000C-0000-FFFF-FFFF8C020000}" r="I22" connectionId="0">
    <xmlCellPr id="1" xr6:uid="{00000000-0010-0000-8C02-000001000000}" uniqueName="P1076442">
      <xmlPr mapId="1" xpath="/TFI-IZD-POD/NTI-GFI-IZD-POD_1000376/P1076442" xmlDataType="decimal"/>
    </xmlCellPr>
  </singleXmlCell>
  <singleXmlCell id="661" xr6:uid="{00000000-000C-0000-FFFF-FFFF8D020000}" r="H23" connectionId="0">
    <xmlCellPr id="1" xr6:uid="{00000000-0010-0000-8D02-000001000000}" uniqueName="P1076443">
      <xmlPr mapId="1" xpath="/TFI-IZD-POD/NTI-GFI-IZD-POD_1000376/P1076443" xmlDataType="decimal"/>
    </xmlCellPr>
  </singleXmlCell>
  <singleXmlCell id="662" xr6:uid="{00000000-000C-0000-FFFF-FFFF8E020000}" r="I23" connectionId="0">
    <xmlCellPr id="1" xr6:uid="{00000000-0010-0000-8E02-000001000000}" uniqueName="P1076444">
      <xmlPr mapId="1" xpath="/TFI-IZD-POD/NTI-GFI-IZD-POD_1000376/P1076444" xmlDataType="decimal"/>
    </xmlCellPr>
  </singleXmlCell>
  <singleXmlCell id="663" xr6:uid="{00000000-000C-0000-FFFF-FFFF8F020000}" r="H24" connectionId="0">
    <xmlCellPr id="1" xr6:uid="{00000000-0010-0000-8F02-000001000000}" uniqueName="P1076445">
      <xmlPr mapId="1" xpath="/TFI-IZD-POD/NTI-GFI-IZD-POD_1000376/P1076445" xmlDataType="decimal"/>
    </xmlCellPr>
  </singleXmlCell>
  <singleXmlCell id="664" xr6:uid="{00000000-000C-0000-FFFF-FFFF90020000}" r="I24" connectionId="0">
    <xmlCellPr id="1" xr6:uid="{00000000-0010-0000-9002-000001000000}" uniqueName="P1076446">
      <xmlPr mapId="1" xpath="/TFI-IZD-POD/NTI-GFI-IZD-POD_1000376/P1076446" xmlDataType="decimal"/>
    </xmlCellPr>
  </singleXmlCell>
  <singleXmlCell id="665" xr6:uid="{00000000-000C-0000-FFFF-FFFF91020000}" r="H25" connectionId="0">
    <xmlCellPr id="1" xr6:uid="{00000000-0010-0000-9102-000001000000}" uniqueName="P1076447">
      <xmlPr mapId="1" xpath="/TFI-IZD-POD/NTI-GFI-IZD-POD_1000376/P1076447" xmlDataType="decimal"/>
    </xmlCellPr>
  </singleXmlCell>
  <singleXmlCell id="666" xr6:uid="{00000000-000C-0000-FFFF-FFFF92020000}" r="I25" connectionId="0">
    <xmlCellPr id="1" xr6:uid="{00000000-0010-0000-9202-000001000000}" uniqueName="P1076448">
      <xmlPr mapId="1" xpath="/TFI-IZD-POD/NTI-GFI-IZD-POD_1000376/P1076448" xmlDataType="decimal"/>
    </xmlCellPr>
  </singleXmlCell>
  <singleXmlCell id="667" xr6:uid="{00000000-000C-0000-FFFF-FFFF93020000}" r="H26" connectionId="0">
    <xmlCellPr id="1" xr6:uid="{00000000-0010-0000-9302-000001000000}" uniqueName="P1076449">
      <xmlPr mapId="1" xpath="/TFI-IZD-POD/NTI-GFI-IZD-POD_1000376/P1076449" xmlDataType="decimal"/>
    </xmlCellPr>
  </singleXmlCell>
  <singleXmlCell id="668" xr6:uid="{00000000-000C-0000-FFFF-FFFF94020000}" r="I26" connectionId="0">
    <xmlCellPr id="1" xr6:uid="{00000000-0010-0000-9402-000001000000}" uniqueName="P1076450">
      <xmlPr mapId="1" xpath="/TFI-IZD-POD/NTI-GFI-IZD-POD_1000376/P1076450" xmlDataType="decimal"/>
    </xmlCellPr>
  </singleXmlCell>
  <singleXmlCell id="669" xr6:uid="{00000000-000C-0000-FFFF-FFFF95020000}" r="H27" connectionId="0">
    <xmlCellPr id="1" xr6:uid="{00000000-0010-0000-9502-000001000000}" uniqueName="P1076451">
      <xmlPr mapId="1" xpath="/TFI-IZD-POD/NTI-GFI-IZD-POD_1000376/P1076451" xmlDataType="decimal"/>
    </xmlCellPr>
  </singleXmlCell>
  <singleXmlCell id="670" xr6:uid="{00000000-000C-0000-FFFF-FFFF96020000}" r="I27" connectionId="0">
    <xmlCellPr id="1" xr6:uid="{00000000-0010-0000-9602-000001000000}" uniqueName="P1076452">
      <xmlPr mapId="1" xpath="/TFI-IZD-POD/NTI-GFI-IZD-POD_1000376/P1076452" xmlDataType="decimal"/>
    </xmlCellPr>
  </singleXmlCell>
  <singleXmlCell id="671" xr6:uid="{00000000-000C-0000-FFFF-FFFF97020000}" r="H29" connectionId="0">
    <xmlCellPr id="1" xr6:uid="{00000000-0010-0000-9702-000001000000}" uniqueName="P1076453">
      <xmlPr mapId="1" xpath="/TFI-IZD-POD/NTI-GFI-IZD-POD_1000376/P1076453" xmlDataType="decimal"/>
    </xmlCellPr>
  </singleXmlCell>
  <singleXmlCell id="672" xr6:uid="{00000000-000C-0000-FFFF-FFFF98020000}" r="I29" connectionId="0">
    <xmlCellPr id="1" xr6:uid="{00000000-0010-0000-9802-000001000000}" uniqueName="P1076454">
      <xmlPr mapId="1" xpath="/TFI-IZD-POD/NTI-GFI-IZD-POD_1000376/P1076454" xmlDataType="decimal"/>
    </xmlCellPr>
  </singleXmlCell>
  <singleXmlCell id="673" xr6:uid="{00000000-000C-0000-FFFF-FFFF99020000}" r="H30" connectionId="0">
    <xmlCellPr id="1" xr6:uid="{00000000-0010-0000-9902-000001000000}" uniqueName="P1076455">
      <xmlPr mapId="1" xpath="/TFI-IZD-POD/NTI-GFI-IZD-POD_1000376/P1076455" xmlDataType="decimal"/>
    </xmlCellPr>
  </singleXmlCell>
  <singleXmlCell id="674" xr6:uid="{00000000-000C-0000-FFFF-FFFF9A020000}" r="I30" connectionId="0">
    <xmlCellPr id="1" xr6:uid="{00000000-0010-0000-9A02-000001000000}" uniqueName="P1076456">
      <xmlPr mapId="1" xpath="/TFI-IZD-POD/NTI-GFI-IZD-POD_1000376/P1076456" xmlDataType="decimal"/>
    </xmlCellPr>
  </singleXmlCell>
  <singleXmlCell id="675" xr6:uid="{00000000-000C-0000-FFFF-FFFF9B020000}" r="H31" connectionId="0">
    <xmlCellPr id="1" xr6:uid="{00000000-0010-0000-9B02-000001000000}" uniqueName="P1076457">
      <xmlPr mapId="1" xpath="/TFI-IZD-POD/NTI-GFI-IZD-POD_1000376/P1076457" xmlDataType="decimal"/>
    </xmlCellPr>
  </singleXmlCell>
  <singleXmlCell id="676" xr6:uid="{00000000-000C-0000-FFFF-FFFF9C020000}" r="I31" connectionId="0">
    <xmlCellPr id="1" xr6:uid="{00000000-0010-0000-9C02-000001000000}" uniqueName="P1076458">
      <xmlPr mapId="1" xpath="/TFI-IZD-POD/NTI-GFI-IZD-POD_1000376/P1076458" xmlDataType="decimal"/>
    </xmlCellPr>
  </singleXmlCell>
  <singleXmlCell id="677" xr6:uid="{00000000-000C-0000-FFFF-FFFF9D020000}" r="H32" connectionId="0">
    <xmlCellPr id="1" xr6:uid="{00000000-0010-0000-9D02-000001000000}" uniqueName="P1076459">
      <xmlPr mapId="1" xpath="/TFI-IZD-POD/NTI-GFI-IZD-POD_1000376/P1076459" xmlDataType="decimal"/>
    </xmlCellPr>
  </singleXmlCell>
  <singleXmlCell id="678" xr6:uid="{00000000-000C-0000-FFFF-FFFF9E020000}" r="I32" connectionId="0">
    <xmlCellPr id="1" xr6:uid="{00000000-0010-0000-9E02-000001000000}" uniqueName="P1076460">
      <xmlPr mapId="1" xpath="/TFI-IZD-POD/NTI-GFI-IZD-POD_1000376/P1076460" xmlDataType="decimal"/>
    </xmlCellPr>
  </singleXmlCell>
  <singleXmlCell id="679" xr6:uid="{00000000-000C-0000-FFFF-FFFF9F020000}" r="H33" connectionId="0">
    <xmlCellPr id="1" xr6:uid="{00000000-0010-0000-9F02-000001000000}" uniqueName="P1076461">
      <xmlPr mapId="1" xpath="/TFI-IZD-POD/NTI-GFI-IZD-POD_1000376/P1076461" xmlDataType="decimal"/>
    </xmlCellPr>
  </singleXmlCell>
  <singleXmlCell id="680" xr6:uid="{00000000-000C-0000-FFFF-FFFFA0020000}" r="I33" connectionId="0">
    <xmlCellPr id="1" xr6:uid="{00000000-0010-0000-A002-000001000000}" uniqueName="P1076462">
      <xmlPr mapId="1" xpath="/TFI-IZD-POD/NTI-GFI-IZD-POD_1000376/P1076462" xmlDataType="decimal"/>
    </xmlCellPr>
  </singleXmlCell>
  <singleXmlCell id="681" xr6:uid="{00000000-000C-0000-FFFF-FFFFA1020000}" r="H34" connectionId="0">
    <xmlCellPr id="1" xr6:uid="{00000000-0010-0000-A102-000001000000}" uniqueName="P1076463">
      <xmlPr mapId="1" xpath="/TFI-IZD-POD/NTI-GFI-IZD-POD_1000376/P1076463" xmlDataType="decimal"/>
    </xmlCellPr>
  </singleXmlCell>
  <singleXmlCell id="682" xr6:uid="{00000000-000C-0000-FFFF-FFFFA2020000}" r="I34" connectionId="0">
    <xmlCellPr id="1" xr6:uid="{00000000-0010-0000-A202-000001000000}" uniqueName="P1076464">
      <xmlPr mapId="1" xpath="/TFI-IZD-POD/NTI-GFI-IZD-POD_1000376/P1076464" xmlDataType="decimal"/>
    </xmlCellPr>
  </singleXmlCell>
  <singleXmlCell id="683" xr6:uid="{00000000-000C-0000-FFFF-FFFFA3020000}" r="H35" connectionId="0">
    <xmlCellPr id="1" xr6:uid="{00000000-0010-0000-A302-000001000000}" uniqueName="P1076465">
      <xmlPr mapId="1" xpath="/TFI-IZD-POD/NTI-GFI-IZD-POD_1000376/P1076465" xmlDataType="decimal"/>
    </xmlCellPr>
  </singleXmlCell>
  <singleXmlCell id="684" xr6:uid="{00000000-000C-0000-FFFF-FFFFA4020000}" r="I35" connectionId="0">
    <xmlCellPr id="1" xr6:uid="{00000000-0010-0000-A402-000001000000}" uniqueName="P1076466">
      <xmlPr mapId="1" xpath="/TFI-IZD-POD/NTI-GFI-IZD-POD_1000376/P1076466" xmlDataType="decimal"/>
    </xmlCellPr>
  </singleXmlCell>
  <singleXmlCell id="685" xr6:uid="{00000000-000C-0000-FFFF-FFFFA5020000}" r="H36" connectionId="0">
    <xmlCellPr id="1" xr6:uid="{00000000-0010-0000-A502-000001000000}" uniqueName="P1076467">
      <xmlPr mapId="1" xpath="/TFI-IZD-POD/NTI-GFI-IZD-POD_1000376/P1076467" xmlDataType="decimal"/>
    </xmlCellPr>
  </singleXmlCell>
  <singleXmlCell id="686" xr6:uid="{00000000-000C-0000-FFFF-FFFFA6020000}" r="I36" connectionId="0">
    <xmlCellPr id="1" xr6:uid="{00000000-0010-0000-A602-000001000000}" uniqueName="P1076468">
      <xmlPr mapId="1" xpath="/TFI-IZD-POD/NTI-GFI-IZD-POD_1000376/P1076468" xmlDataType="decimal"/>
    </xmlCellPr>
  </singleXmlCell>
  <singleXmlCell id="687" xr6:uid="{00000000-000C-0000-FFFF-FFFFA7020000}" r="H37" connectionId="0">
    <xmlCellPr id="1" xr6:uid="{00000000-0010-0000-A702-000001000000}" uniqueName="P1076469">
      <xmlPr mapId="1" xpath="/TFI-IZD-POD/NTI-GFI-IZD-POD_1000376/P1076469" xmlDataType="decimal"/>
    </xmlCellPr>
  </singleXmlCell>
  <singleXmlCell id="688" xr6:uid="{00000000-000C-0000-FFFF-FFFFA8020000}" r="I37" connectionId="0">
    <xmlCellPr id="1" xr6:uid="{00000000-0010-0000-A802-000001000000}" uniqueName="P1076470">
      <xmlPr mapId="1" xpath="/TFI-IZD-POD/NTI-GFI-IZD-POD_1000376/P1076470" xmlDataType="decimal"/>
    </xmlCellPr>
  </singleXmlCell>
  <singleXmlCell id="689" xr6:uid="{00000000-000C-0000-FFFF-FFFFA9020000}" r="H38" connectionId="0">
    <xmlCellPr id="1" xr6:uid="{00000000-0010-0000-A902-000001000000}" uniqueName="P1076471">
      <xmlPr mapId="1" xpath="/TFI-IZD-POD/NTI-GFI-IZD-POD_1000376/P1076471" xmlDataType="decimal"/>
    </xmlCellPr>
  </singleXmlCell>
  <singleXmlCell id="690" xr6:uid="{00000000-000C-0000-FFFF-FFFFAA020000}" r="I38" connectionId="0">
    <xmlCellPr id="1" xr6:uid="{00000000-0010-0000-AA02-000001000000}" uniqueName="P1076472">
      <xmlPr mapId="1" xpath="/TFI-IZD-POD/NTI-GFI-IZD-POD_1000376/P1076472" xmlDataType="decimal"/>
    </xmlCellPr>
  </singleXmlCell>
  <singleXmlCell id="691" xr6:uid="{00000000-000C-0000-FFFF-FFFFAB020000}" r="H39" connectionId="0">
    <xmlCellPr id="1" xr6:uid="{00000000-0010-0000-AB02-000001000000}" uniqueName="P1076473">
      <xmlPr mapId="1" xpath="/TFI-IZD-POD/NTI-GFI-IZD-POD_1000376/P1076473" xmlDataType="decimal"/>
    </xmlCellPr>
  </singleXmlCell>
  <singleXmlCell id="692" xr6:uid="{00000000-000C-0000-FFFF-FFFFAC020000}" r="I39" connectionId="0">
    <xmlCellPr id="1" xr6:uid="{00000000-0010-0000-AC02-000001000000}" uniqueName="P1076474">
      <xmlPr mapId="1" xpath="/TFI-IZD-POD/NTI-GFI-IZD-POD_1000376/P1076474" xmlDataType="decimal"/>
    </xmlCellPr>
  </singleXmlCell>
  <singleXmlCell id="693" xr6:uid="{00000000-000C-0000-FFFF-FFFFAD020000}" r="H40" connectionId="0">
    <xmlCellPr id="1" xr6:uid="{00000000-0010-0000-AD02-000001000000}" uniqueName="P1076475">
      <xmlPr mapId="1" xpath="/TFI-IZD-POD/NTI-GFI-IZD-POD_1000376/P1076475" xmlDataType="decimal"/>
    </xmlCellPr>
  </singleXmlCell>
  <singleXmlCell id="694" xr6:uid="{00000000-000C-0000-FFFF-FFFFAE020000}" r="I40" connectionId="0">
    <xmlCellPr id="1" xr6:uid="{00000000-0010-0000-AE02-000001000000}" uniqueName="P1076476">
      <xmlPr mapId="1" xpath="/TFI-IZD-POD/NTI-GFI-IZD-POD_1000376/P1076476" xmlDataType="decimal"/>
    </xmlCellPr>
  </singleXmlCell>
  <singleXmlCell id="695" xr6:uid="{00000000-000C-0000-FFFF-FFFFAF020000}" r="H41" connectionId="0">
    <xmlCellPr id="1" xr6:uid="{00000000-0010-0000-AF02-000001000000}" uniqueName="P1076477">
      <xmlPr mapId="1" xpath="/TFI-IZD-POD/NTI-GFI-IZD-POD_1000376/P1076477" xmlDataType="decimal"/>
    </xmlCellPr>
  </singleXmlCell>
  <singleXmlCell id="696" xr6:uid="{00000000-000C-0000-FFFF-FFFFB0020000}" r="I41" connectionId="0">
    <xmlCellPr id="1" xr6:uid="{00000000-0010-0000-B002-000001000000}" uniqueName="P1076478">
      <xmlPr mapId="1" xpath="/TFI-IZD-POD/NTI-GFI-IZD-POD_1000376/P1076478" xmlDataType="decimal"/>
    </xmlCellPr>
  </singleXmlCell>
  <singleXmlCell id="697" xr6:uid="{00000000-000C-0000-FFFF-FFFFB1020000}" r="H42" connectionId="0">
    <xmlCellPr id="1" xr6:uid="{00000000-0010-0000-B102-000001000000}" uniqueName="P1076479">
      <xmlPr mapId="1" xpath="/TFI-IZD-POD/NTI-GFI-IZD-POD_1000376/P1076479" xmlDataType="decimal"/>
    </xmlCellPr>
  </singleXmlCell>
  <singleXmlCell id="698" xr6:uid="{00000000-000C-0000-FFFF-FFFFB2020000}" r="I42" connectionId="0">
    <xmlCellPr id="1" xr6:uid="{00000000-0010-0000-B202-000001000000}" uniqueName="P1076480">
      <xmlPr mapId="1" xpath="/TFI-IZD-POD/NTI-GFI-IZD-POD_1000376/P1076480" xmlDataType="decimal"/>
    </xmlCellPr>
  </singleXmlCell>
  <singleXmlCell id="699" xr6:uid="{00000000-000C-0000-FFFF-FFFFB3020000}" r="H44" connectionId="0">
    <xmlCellPr id="1" xr6:uid="{00000000-0010-0000-B302-000001000000}" uniqueName="P1076481">
      <xmlPr mapId="1" xpath="/TFI-IZD-POD/NTI-GFI-IZD-POD_1000376/P1076481" xmlDataType="decimal"/>
    </xmlCellPr>
  </singleXmlCell>
  <singleXmlCell id="700" xr6:uid="{00000000-000C-0000-FFFF-FFFFB4020000}" r="I44" connectionId="0">
    <xmlCellPr id="1" xr6:uid="{00000000-0010-0000-B402-000001000000}" uniqueName="P1076482">
      <xmlPr mapId="1" xpath="/TFI-IZD-POD/NTI-GFI-IZD-POD_1000376/P1076482" xmlDataType="decimal"/>
    </xmlCellPr>
  </singleXmlCell>
  <singleXmlCell id="701" xr6:uid="{00000000-000C-0000-FFFF-FFFFB5020000}" r="H45" connectionId="0">
    <xmlCellPr id="1" xr6:uid="{00000000-0010-0000-B502-000001000000}" uniqueName="P1076483">
      <xmlPr mapId="1" xpath="/TFI-IZD-POD/NTI-GFI-IZD-POD_1000376/P1076483" xmlDataType="decimal"/>
    </xmlCellPr>
  </singleXmlCell>
  <singleXmlCell id="702" xr6:uid="{00000000-000C-0000-FFFF-FFFFB6020000}" r="I45" connectionId="0">
    <xmlCellPr id="1" xr6:uid="{00000000-0010-0000-B602-000001000000}" uniqueName="P1076484">
      <xmlPr mapId="1" xpath="/TFI-IZD-POD/NTI-GFI-IZD-POD_1000376/P1076484"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4" xr6:uid="{00000000-000C-0000-FFFF-FFFFB8020000}" r="I46" connectionId="0">
    <xmlCellPr id="1" xr6:uid="{00000000-0010-0000-B802-000001000000}" uniqueName="P1076486">
      <xmlPr mapId="1" xpath="/TFI-IZD-POD/NTI-GFI-IZD-POD_1000376/P1076486" xmlDataType="decimal"/>
    </xmlCellPr>
  </singleXmlCell>
  <singleXmlCell id="705" xr6:uid="{00000000-000C-0000-FFFF-FFFFB9020000}" r="H47" connectionId="0">
    <xmlCellPr id="1" xr6:uid="{00000000-0010-0000-B902-000001000000}" uniqueName="P1076487">
      <xmlPr mapId="1" xpath="/TFI-IZD-POD/NTI-GFI-IZD-POD_1000376/P1076487" xmlDataType="decimal"/>
    </xmlCellPr>
  </singleXmlCell>
  <singleXmlCell id="706" xr6:uid="{00000000-000C-0000-FFFF-FFFFBA020000}" r="I47" connectionId="0">
    <xmlCellPr id="1" xr6:uid="{00000000-0010-0000-BA02-000001000000}" uniqueName="P1076488">
      <xmlPr mapId="1" xpath="/TFI-IZD-POD/NTI-GFI-IZD-POD_1000376/P1076488" xmlDataType="decimal"/>
    </xmlCellPr>
  </singleXmlCell>
  <singleXmlCell id="707" xr6:uid="{00000000-000C-0000-FFFF-FFFFBB020000}" r="H48" connectionId="0">
    <xmlCellPr id="1" xr6:uid="{00000000-0010-0000-BB02-000001000000}" uniqueName="P1076489">
      <xmlPr mapId="1" xpath="/TFI-IZD-POD/NTI-GFI-IZD-POD_1000376/P1076489" xmlDataType="decimal"/>
    </xmlCellPr>
  </singleXmlCell>
  <singleXmlCell id="708" xr6:uid="{00000000-000C-0000-FFFF-FFFFBC020000}" r="I48" connectionId="0">
    <xmlCellPr id="1" xr6:uid="{00000000-0010-0000-BC02-000001000000}" uniqueName="P1076490">
      <xmlPr mapId="1" xpath="/TFI-IZD-POD/NTI-GFI-IZD-POD_1000376/P1076490" xmlDataType="decimal"/>
    </xmlCellPr>
  </singleXmlCell>
  <singleXmlCell id="709" xr6:uid="{00000000-000C-0000-FFFF-FFFFBD020000}" r="H49" connectionId="0">
    <xmlCellPr id="1" xr6:uid="{00000000-0010-0000-BD02-000001000000}" uniqueName="P1076491">
      <xmlPr mapId="1" xpath="/TFI-IZD-POD/NTI-GFI-IZD-POD_1000376/P1076491" xmlDataType="decimal"/>
    </xmlCellPr>
  </singleXmlCell>
  <singleXmlCell id="710" xr6:uid="{00000000-000C-0000-FFFF-FFFFBE020000}" r="I49" connectionId="0">
    <xmlCellPr id="1" xr6:uid="{00000000-0010-0000-BE02-000001000000}" uniqueName="P1076492">
      <xmlPr mapId="1" xpath="/TFI-IZD-POD/NTI-GFI-IZD-POD_1000376/P1076492" xmlDataType="decimal"/>
    </xmlCellPr>
  </singleXmlCell>
  <singleXmlCell id="711" xr6:uid="{00000000-000C-0000-FFFF-FFFFBF020000}" r="H50" connectionId="0">
    <xmlCellPr id="1" xr6:uid="{00000000-0010-0000-BF02-000001000000}" uniqueName="P1076493">
      <xmlPr mapId="1" xpath="/TFI-IZD-POD/NTI-GFI-IZD-POD_1000376/P1076493" xmlDataType="decimal"/>
    </xmlCellPr>
  </singleXmlCell>
  <singleXmlCell id="712" xr6:uid="{00000000-000C-0000-FFFF-FFFFC0020000}" r="I50" connectionId="0">
    <xmlCellPr id="1" xr6:uid="{00000000-0010-0000-C002-000001000000}" uniqueName="P1076494">
      <xmlPr mapId="1" xpath="/TFI-IZD-POD/NTI-GFI-IZD-POD_1000376/P1076494" xmlDataType="decimal"/>
    </xmlCellPr>
  </singleXmlCell>
  <singleXmlCell id="713" xr6:uid="{00000000-000C-0000-FFFF-FFFFC1020000}" r="H51" connectionId="0">
    <xmlCellPr id="1" xr6:uid="{00000000-0010-0000-C102-000001000000}" uniqueName="P1076495">
      <xmlPr mapId="1" xpath="/TFI-IZD-POD/NTI-GFI-IZD-POD_1000376/P1076495" xmlDataType="decimal"/>
    </xmlCellPr>
  </singleXmlCell>
  <singleXmlCell id="714" xr6:uid="{00000000-000C-0000-FFFF-FFFFC2020000}" r="I51" connectionId="0">
    <xmlCellPr id="1" xr6:uid="{00000000-0010-0000-C202-000001000000}" uniqueName="P1076496">
      <xmlPr mapId="1" xpath="/TFI-IZD-POD/NTI-GFI-IZD-POD_1000376/P1076496" xmlDataType="decimal"/>
    </xmlCellPr>
  </singleXmlCell>
  <singleXmlCell id="715" xr6:uid="{00000000-000C-0000-FFFF-FFFFC3020000}" r="H52" connectionId="0">
    <xmlCellPr id="1" xr6:uid="{00000000-0010-0000-C302-000001000000}" uniqueName="P1078211">
      <xmlPr mapId="1" xpath="/TFI-IZD-POD/NTI-GFI-IZD-POD_1000376/P1078211" xmlDataType="decimal"/>
    </xmlCellPr>
  </singleXmlCell>
  <singleXmlCell id="716" xr6:uid="{00000000-000C-0000-FFFF-FFFFC4020000}" r="I52" connectionId="0">
    <xmlCellPr id="1" xr6:uid="{00000000-0010-0000-C402-000001000000}" uniqueName="P1078212">
      <xmlPr mapId="1" xpath="/TFI-IZD-POD/NTI-GFI-IZD-POD_1000376/P1078212" xmlDataType="decimal"/>
    </xmlCellPr>
  </singleXmlCell>
  <singleXmlCell id="717" xr6:uid="{00000000-000C-0000-FFFF-FFFFC5020000}" r="H53" connectionId="0">
    <xmlCellPr id="1" xr6:uid="{00000000-0010-0000-C502-000001000000}" uniqueName="P1078213">
      <xmlPr mapId="1" xpath="/TFI-IZD-POD/NTI-GFI-IZD-POD_1000376/P1078213" xmlDataType="decimal"/>
    </xmlCellPr>
  </singleXmlCell>
  <singleXmlCell id="718" xr6:uid="{00000000-000C-0000-FFFF-FFFFC6020000}" r="I53" connectionId="0">
    <xmlCellPr id="1" xr6:uid="{00000000-0010-0000-C602-000001000000}" uniqueName="P1078214">
      <xmlPr mapId="1" xpath="/TFI-IZD-POD/NTI-GFI-IZD-POD_1000376/P1078214" xmlDataType="decimal"/>
    </xmlCellPr>
  </singleXmlCell>
  <singleXmlCell id="719" xr6:uid="{00000000-000C-0000-FFFF-FFFFC7020000}" r="H54" connectionId="0">
    <xmlCellPr id="1" xr6:uid="{00000000-0010-0000-C702-000001000000}" uniqueName="P1078216">
      <xmlPr mapId="1" xpath="/TFI-IZD-POD/NTI-GFI-IZD-POD_1000376/P1078216" xmlDataType="decimal"/>
    </xmlCellPr>
  </singleXmlCell>
  <singleXmlCell id="720" xr6:uid="{00000000-000C-0000-FFFF-FFFFC8020000}" r="I54" connectionId="0">
    <xmlCellPr id="1" xr6:uid="{00000000-0010-0000-C802-000001000000}" uniqueName="P1078218">
      <xmlPr mapId="1" xpath="/TFI-IZD-POD/NTI-GFI-IZD-POD_1000376/P1078218" xmlDataType="decimal"/>
    </xmlCellPr>
  </singleXmlCell>
  <singleXmlCell id="721" xr6:uid="{00000000-000C-0000-FFFF-FFFFC9020000}" r="H55" connectionId="0">
    <xmlCellPr id="1" xr6:uid="{00000000-0010-0000-C902-000001000000}" uniqueName="P1078219">
      <xmlPr mapId="1" xpath="/TFI-IZD-POD/NTI-GFI-IZD-POD_1000376/P1078219" xmlDataType="decimal"/>
    </xmlCellPr>
  </singleXmlCell>
  <singleXmlCell id="722" xr6:uid="{00000000-000C-0000-FFFF-FFFFCA020000}" r="I55" connectionId="0">
    <xmlCellPr id="1" xr6:uid="{00000000-0010-0000-CA02-000001000000}" uniqueName="P1078221">
      <xmlPr mapId="1" xpath="/TFI-IZD-POD/NTI-GFI-IZD-POD_1000376/P1078221" xmlDataType="decimal"/>
    </xmlCellPr>
  </singleXmlCell>
  <singleXmlCell id="723" xr6:uid="{00000000-000C-0000-FFFF-FFFFCB020000}" r="H56" connectionId="0">
    <xmlCellPr id="1" xr6:uid="{00000000-0010-0000-CB02-000001000000}" uniqueName="P1078223">
      <xmlPr mapId="1" xpath="/TFI-IZD-POD/NTI-GFI-IZD-POD_1000376/P1078223" xmlDataType="decimal"/>
    </xmlCellPr>
  </singleXmlCell>
  <singleXmlCell id="724" xr6:uid="{00000000-000C-0000-FFFF-FFFFCC020000}" r="I56" connectionId="0">
    <xmlCellPr id="1" xr6:uid="{00000000-0010-0000-CC02-000001000000}" uniqueName="P1078225">
      <xmlPr mapId="1" xpath="/TFI-IZD-POD/NTI-GFI-IZD-POD_1000376/P1078225" xmlDataType="decimal"/>
    </xmlCellPr>
  </singleXmlCell>
  <singleXmlCell id="725" xr6:uid="{00000000-000C-0000-FFFF-FFFFCD020000}" r="H57" connectionId="0">
    <xmlCellPr id="1" xr6:uid="{00000000-0010-0000-CD02-000001000000}" uniqueName="P1078227">
      <xmlPr mapId="1" xpath="/TFI-IZD-POD/NTI-GFI-IZD-POD_1000376/P1078227" xmlDataType="decimal"/>
    </xmlCellPr>
  </singleXmlCell>
  <singleXmlCell id="726" xr6:uid="{00000000-000C-0000-FFFF-FFFFCE020000}" r="I57" connectionId="0">
    <xmlCellPr id="1" xr6:uid="{00000000-0010-0000-CE02-000001000000}" uniqueName="P1078228">
      <xmlPr mapId="1" xpath="/TFI-IZD-POD/NTI-GFI-IZD-POD_1000376/P1078228" xmlDataType="decimal"/>
    </xmlCellPr>
  </singleXmlCell>
  <singleXmlCell id="727" xr6:uid="{00000000-000C-0000-FFFF-FFFFCF020000}" r="H58" connectionId="0">
    <xmlCellPr id="1" xr6:uid="{00000000-0010-0000-CF02-000001000000}" uniqueName="P1078230">
      <xmlPr mapId="1" xpath="/TFI-IZD-POD/NTI-GFI-IZD-POD_1000376/P1078230" xmlDataType="decimal"/>
    </xmlCellPr>
  </singleXmlCell>
  <singleXmlCell id="728" xr6:uid="{00000000-000C-0000-FFFF-FFFFD0020000}" r="I58" connectionId="0">
    <xmlCellPr id="1" xr6:uid="{00000000-0010-0000-D002-000001000000}" uniqueName="P1078232">
      <xmlPr mapId="1" xpath="/TFI-IZD-POD/NTI-GFI-IZD-POD_1000376/P1078232" xmlDataType="decimal"/>
    </xmlCellPr>
  </singleXmlCell>
  <singleXmlCell id="729" xr6:uid="{00000000-000C-0000-FFFF-FFFFD1020000}" r="H59" connectionId="0">
    <xmlCellPr id="1" xr6:uid="{00000000-0010-0000-D102-000001000000}" uniqueName="P1078234">
      <xmlPr mapId="1" xpath="/TFI-IZD-POD/NTI-GFI-IZD-POD_1000376/P1078234" xmlDataType="decimal"/>
    </xmlCellPr>
  </singleXmlCell>
  <singleXmlCell id="730" xr6:uid="{00000000-000C-0000-FFFF-FFFFD2020000}" r="I59" connectionId="0">
    <xmlCellPr id="1" xr6:uid="{00000000-0010-0000-D2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3020000}" r="H8" connectionId="0">
    <xmlCellPr id="1" xr6:uid="{00000000-0010-0000-D302-000001000000}" uniqueName="P1078099">
      <xmlPr mapId="1" xpath="/TFI-IZD-POD/NTD-GFI-IZD-POD_1000378/P1078099" xmlDataType="decimal"/>
    </xmlCellPr>
  </singleXmlCell>
  <singleXmlCell id="732" xr6:uid="{00000000-000C-0000-FFFF-FFFFD4020000}" r="I8" connectionId="0">
    <xmlCellPr id="1" xr6:uid="{00000000-0010-0000-D402-000001000000}" uniqueName="P1078100">
      <xmlPr mapId="1" xpath="/TFI-IZD-POD/NTD-GFI-IZD-POD_1000378/P1078100" xmlDataType="decimal"/>
    </xmlCellPr>
  </singleXmlCell>
  <singleXmlCell id="733" xr6:uid="{00000000-000C-0000-FFFF-FFFFD5020000}" r="H9" connectionId="0">
    <xmlCellPr id="1" xr6:uid="{00000000-0010-0000-D502-000001000000}" uniqueName="P1078101">
      <xmlPr mapId="1" xpath="/TFI-IZD-POD/NTD-GFI-IZD-POD_1000378/P1078101" xmlDataType="decimal"/>
    </xmlCellPr>
  </singleXmlCell>
  <singleXmlCell id="734" xr6:uid="{00000000-000C-0000-FFFF-FFFFD6020000}" r="I9" connectionId="0">
    <xmlCellPr id="1" xr6:uid="{00000000-0010-0000-D602-000001000000}" uniqueName="P1078102">
      <xmlPr mapId="1" xpath="/TFI-IZD-POD/NTD-GFI-IZD-POD_1000378/P1078102" xmlDataType="decimal"/>
    </xmlCellPr>
  </singleXmlCell>
  <singleXmlCell id="735" xr6:uid="{00000000-000C-0000-FFFF-FFFFD7020000}" r="H10" connectionId="0">
    <xmlCellPr id="1" xr6:uid="{00000000-0010-0000-D702-000001000000}" uniqueName="P1078103">
      <xmlPr mapId="1" xpath="/TFI-IZD-POD/NTD-GFI-IZD-POD_1000378/P1078103" xmlDataType="decimal"/>
    </xmlCellPr>
  </singleXmlCell>
  <singleXmlCell id="736" xr6:uid="{00000000-000C-0000-FFFF-FFFFD8020000}" r="I10" connectionId="0">
    <xmlCellPr id="1" xr6:uid="{00000000-0010-0000-D802-000001000000}" uniqueName="P1078104">
      <xmlPr mapId="1" xpath="/TFI-IZD-POD/NTD-GFI-IZD-POD_1000378/P1078104" xmlDataType="decimal"/>
    </xmlCellPr>
  </singleXmlCell>
  <singleXmlCell id="737" xr6:uid="{00000000-000C-0000-FFFF-FFFFD9020000}" r="H11" connectionId="0">
    <xmlCellPr id="1" xr6:uid="{00000000-0010-0000-D902-000001000000}" uniqueName="P1078105">
      <xmlPr mapId="1" xpath="/TFI-IZD-POD/NTD-GFI-IZD-POD_1000378/P1078105" xmlDataType="decimal"/>
    </xmlCellPr>
  </singleXmlCell>
  <singleXmlCell id="738" xr6:uid="{00000000-000C-0000-FFFF-FFFFDA020000}" r="I11" connectionId="0">
    <xmlCellPr id="1" xr6:uid="{00000000-0010-0000-DA02-000001000000}" uniqueName="P1078106">
      <xmlPr mapId="1" xpath="/TFI-IZD-POD/NTD-GFI-IZD-POD_1000378/P1078106" xmlDataType="decimal"/>
    </xmlCellPr>
  </singleXmlCell>
  <singleXmlCell id="739" xr6:uid="{00000000-000C-0000-FFFF-FFFFDB020000}" r="H12" connectionId="0">
    <xmlCellPr id="1" xr6:uid="{00000000-0010-0000-DB02-000001000000}" uniqueName="P1078107">
      <xmlPr mapId="1" xpath="/TFI-IZD-POD/NTD-GFI-IZD-POD_1000378/P1078107" xmlDataType="decimal"/>
    </xmlCellPr>
  </singleXmlCell>
  <singleXmlCell id="740" xr6:uid="{00000000-000C-0000-FFFF-FFFFDC020000}" r="I12" connectionId="0">
    <xmlCellPr id="1" xr6:uid="{00000000-0010-0000-DC02-000001000000}" uniqueName="P1078108">
      <xmlPr mapId="1" xpath="/TFI-IZD-POD/NTD-GFI-IZD-POD_1000378/P1078108" xmlDataType="decimal"/>
    </xmlCellPr>
  </singleXmlCell>
  <singleXmlCell id="741" xr6:uid="{00000000-000C-0000-FFFF-FFFFDD020000}" r="H13" connectionId="0">
    <xmlCellPr id="1" xr6:uid="{00000000-0010-0000-DD02-000001000000}" uniqueName="P1078109">
      <xmlPr mapId="1" xpath="/TFI-IZD-POD/NTD-GFI-IZD-POD_1000378/P1078109" xmlDataType="decimal"/>
    </xmlCellPr>
  </singleXmlCell>
  <singleXmlCell id="742" xr6:uid="{00000000-000C-0000-FFFF-FFFFDE020000}" r="I13" connectionId="0">
    <xmlCellPr id="1" xr6:uid="{00000000-0010-0000-DE02-000001000000}" uniqueName="P1078110">
      <xmlPr mapId="1" xpath="/TFI-IZD-POD/NTD-GFI-IZD-POD_1000378/P1078110" xmlDataType="decimal"/>
    </xmlCellPr>
  </singleXmlCell>
  <singleXmlCell id="743" xr6:uid="{00000000-000C-0000-FFFF-FFFFDF020000}" r="H14" connectionId="0">
    <xmlCellPr id="1" xr6:uid="{00000000-0010-0000-DF02-000001000000}" uniqueName="P1078111">
      <xmlPr mapId="1" xpath="/TFI-IZD-POD/NTD-GFI-IZD-POD_1000378/P1078111" xmlDataType="decimal"/>
    </xmlCellPr>
  </singleXmlCell>
  <singleXmlCell id="744" xr6:uid="{00000000-000C-0000-FFFF-FFFFE0020000}" r="I14" connectionId="0">
    <xmlCellPr id="1" xr6:uid="{00000000-0010-0000-E002-000001000000}" uniqueName="P1078112">
      <xmlPr mapId="1" xpath="/TFI-IZD-POD/NTD-GFI-IZD-POD_1000378/P1078112" xmlDataType="decimal"/>
    </xmlCellPr>
  </singleXmlCell>
  <singleXmlCell id="745" xr6:uid="{00000000-000C-0000-FFFF-FFFFE1020000}" r="H15" connectionId="0">
    <xmlCellPr id="1" xr6:uid="{00000000-0010-0000-E102-000001000000}" uniqueName="P1078113">
      <xmlPr mapId="1" xpath="/TFI-IZD-POD/NTD-GFI-IZD-POD_1000378/P1078113" xmlDataType="decimal"/>
    </xmlCellPr>
  </singleXmlCell>
  <singleXmlCell id="746" xr6:uid="{00000000-000C-0000-FFFF-FFFFE2020000}" r="I15" connectionId="0">
    <xmlCellPr id="1" xr6:uid="{00000000-0010-0000-E202-000001000000}" uniqueName="P1078114">
      <xmlPr mapId="1" xpath="/TFI-IZD-POD/NTD-GFI-IZD-POD_1000378/P1078114" xmlDataType="decimal"/>
    </xmlCellPr>
  </singleXmlCell>
  <singleXmlCell id="749" xr6:uid="{00000000-000C-0000-FFFF-FFFFE3020000}" r="H16" connectionId="0">
    <xmlCellPr id="1" xr6:uid="{00000000-0010-0000-E302-000001000000}" uniqueName="P1078115">
      <xmlPr mapId="1" xpath="/TFI-IZD-POD/NTD-GFI-IZD-POD_1000378/P1078115" xmlDataType="decimal"/>
    </xmlCellPr>
  </singleXmlCell>
  <singleXmlCell id="750" xr6:uid="{00000000-000C-0000-FFFF-FFFFE4020000}" r="I16" connectionId="0">
    <xmlCellPr id="1" xr6:uid="{00000000-0010-0000-E402-000001000000}" uniqueName="P1078116">
      <xmlPr mapId="1" xpath="/TFI-IZD-POD/NTD-GFI-IZD-POD_1000378/P1078116" xmlDataType="decimal"/>
    </xmlCellPr>
  </singleXmlCell>
  <singleXmlCell id="751" xr6:uid="{00000000-000C-0000-FFFF-FFFFE5020000}" r="H17" connectionId="0">
    <xmlCellPr id="1" xr6:uid="{00000000-0010-0000-E502-000001000000}" uniqueName="P1078117">
      <xmlPr mapId="1" xpath="/TFI-IZD-POD/NTD-GFI-IZD-POD_1000378/P1078117" xmlDataType="decimal"/>
    </xmlCellPr>
  </singleXmlCell>
  <singleXmlCell id="752" xr6:uid="{00000000-000C-0000-FFFF-FFFFE6020000}" r="I17" connectionId="0">
    <xmlCellPr id="1" xr6:uid="{00000000-0010-0000-E602-000001000000}" uniqueName="P1078118">
      <xmlPr mapId="1" xpath="/TFI-IZD-POD/NTD-GFI-IZD-POD_1000378/P1078118" xmlDataType="decimal"/>
    </xmlCellPr>
  </singleXmlCell>
  <singleXmlCell id="753" xr6:uid="{00000000-000C-0000-FFFF-FFFFE7020000}" r="H18" connectionId="0">
    <xmlCellPr id="1" xr6:uid="{00000000-0010-0000-E702-000001000000}" uniqueName="P1078119">
      <xmlPr mapId="1" xpath="/TFI-IZD-POD/NTD-GFI-IZD-POD_1000378/P1078119" xmlDataType="decimal"/>
    </xmlCellPr>
  </singleXmlCell>
  <singleXmlCell id="754" xr6:uid="{00000000-000C-0000-FFFF-FFFFE8020000}" r="I18" connectionId="0">
    <xmlCellPr id="1" xr6:uid="{00000000-0010-0000-E802-000001000000}" uniqueName="P1078120">
      <xmlPr mapId="1" xpath="/TFI-IZD-POD/NTD-GFI-IZD-POD_1000378/P1078120" xmlDataType="decimal"/>
    </xmlCellPr>
  </singleXmlCell>
  <singleXmlCell id="755" xr6:uid="{00000000-000C-0000-FFFF-FFFFE9020000}" r="H19" connectionId="0">
    <xmlCellPr id="1" xr6:uid="{00000000-0010-0000-E902-000001000000}" uniqueName="P1078121">
      <xmlPr mapId="1" xpath="/TFI-IZD-POD/NTD-GFI-IZD-POD_1000378/P1078121" xmlDataType="decimal"/>
    </xmlCellPr>
  </singleXmlCell>
  <singleXmlCell id="756" xr6:uid="{00000000-000C-0000-FFFF-FFFFEA020000}" r="I19" connectionId="0">
    <xmlCellPr id="1" xr6:uid="{00000000-0010-0000-EA02-000001000000}" uniqueName="P1078122">
      <xmlPr mapId="1" xpath="/TFI-IZD-POD/NTD-GFI-IZD-POD_1000378/P1078122" xmlDataType="decimal"/>
    </xmlCellPr>
  </singleXmlCell>
  <singleXmlCell id="757" xr6:uid="{00000000-000C-0000-FFFF-FFFFEB020000}" r="H21" connectionId="0">
    <xmlCellPr id="1" xr6:uid="{00000000-0010-0000-EB02-000001000000}" uniqueName="P1078123">
      <xmlPr mapId="1" xpath="/TFI-IZD-POD/NTD-GFI-IZD-POD_1000378/P1078123" xmlDataType="decimal"/>
    </xmlCellPr>
  </singleXmlCell>
  <singleXmlCell id="758" xr6:uid="{00000000-000C-0000-FFFF-FFFFEC020000}" r="I21" connectionId="0">
    <xmlCellPr id="1" xr6:uid="{00000000-0010-0000-EC02-000001000000}" uniqueName="P1078124">
      <xmlPr mapId="1" xpath="/TFI-IZD-POD/NTD-GFI-IZD-POD_1000378/P1078124" xmlDataType="decimal"/>
    </xmlCellPr>
  </singleXmlCell>
  <singleXmlCell id="759" xr6:uid="{00000000-000C-0000-FFFF-FFFFED020000}" r="H22" connectionId="0">
    <xmlCellPr id="1" xr6:uid="{00000000-0010-0000-ED02-000001000000}" uniqueName="P1078125">
      <xmlPr mapId="1" xpath="/TFI-IZD-POD/NTD-GFI-IZD-POD_1000378/P1078125" xmlDataType="decimal"/>
    </xmlCellPr>
  </singleXmlCell>
  <singleXmlCell id="760" xr6:uid="{00000000-000C-0000-FFFF-FFFFEE020000}" r="I22" connectionId="0">
    <xmlCellPr id="1" xr6:uid="{00000000-0010-0000-EE02-000001000000}" uniqueName="P1078126">
      <xmlPr mapId="1" xpath="/TFI-IZD-POD/NTD-GFI-IZD-POD_1000378/P1078126" xmlDataType="decimal"/>
    </xmlCellPr>
  </singleXmlCell>
  <singleXmlCell id="761" xr6:uid="{00000000-000C-0000-FFFF-FFFFEF020000}" r="H23" connectionId="0">
    <xmlCellPr id="1" xr6:uid="{00000000-0010-0000-EF02-000001000000}" uniqueName="P1078127">
      <xmlPr mapId="1" xpath="/TFI-IZD-POD/NTD-GFI-IZD-POD_1000378/P1078127" xmlDataType="decimal"/>
    </xmlCellPr>
  </singleXmlCell>
  <singleXmlCell id="762" xr6:uid="{00000000-000C-0000-FFFF-FFFFF0020000}" r="I23" connectionId="0">
    <xmlCellPr id="1" xr6:uid="{00000000-0010-0000-F002-000001000000}" uniqueName="P1078128">
      <xmlPr mapId="1" xpath="/TFI-IZD-POD/NTD-GFI-IZD-POD_1000378/P1078128" xmlDataType="decimal"/>
    </xmlCellPr>
  </singleXmlCell>
  <singleXmlCell id="763" xr6:uid="{00000000-000C-0000-FFFF-FFFFF1020000}" r="H24" connectionId="0">
    <xmlCellPr id="1" xr6:uid="{00000000-0010-0000-F102-000001000000}" uniqueName="P1078129">
      <xmlPr mapId="1" xpath="/TFI-IZD-POD/NTD-GFI-IZD-POD_1000378/P1078129" xmlDataType="decimal"/>
    </xmlCellPr>
  </singleXmlCell>
  <singleXmlCell id="764" xr6:uid="{00000000-000C-0000-FFFF-FFFFF2020000}" r="I24" connectionId="0">
    <xmlCellPr id="1" xr6:uid="{00000000-0010-0000-F202-000001000000}" uniqueName="P1078130">
      <xmlPr mapId="1" xpath="/TFI-IZD-POD/NTD-GFI-IZD-POD_1000378/P1078130" xmlDataType="decimal"/>
    </xmlCellPr>
  </singleXmlCell>
  <singleXmlCell id="765" xr6:uid="{00000000-000C-0000-FFFF-FFFFF3020000}" r="H25" connectionId="0">
    <xmlCellPr id="1" xr6:uid="{00000000-0010-0000-F302-000001000000}" uniqueName="P1078131">
      <xmlPr mapId="1" xpath="/TFI-IZD-POD/NTD-GFI-IZD-POD_1000378/P1078131" xmlDataType="decimal"/>
    </xmlCellPr>
  </singleXmlCell>
  <singleXmlCell id="766" xr6:uid="{00000000-000C-0000-FFFF-FFFFF4020000}" r="I25" connectionId="0">
    <xmlCellPr id="1" xr6:uid="{00000000-0010-0000-F402-000001000000}" uniqueName="P1078132">
      <xmlPr mapId="1" xpath="/TFI-IZD-POD/NTD-GFI-IZD-POD_1000378/P1078132" xmlDataType="decimal"/>
    </xmlCellPr>
  </singleXmlCell>
  <singleXmlCell id="767" xr6:uid="{00000000-000C-0000-FFFF-FFFFF5020000}" r="H26" connectionId="0">
    <xmlCellPr id="1" xr6:uid="{00000000-0010-0000-F502-000001000000}" uniqueName="P1078133">
      <xmlPr mapId="1" xpath="/TFI-IZD-POD/NTD-GFI-IZD-POD_1000378/P1078133" xmlDataType="decimal"/>
    </xmlCellPr>
  </singleXmlCell>
  <singleXmlCell id="768" xr6:uid="{00000000-000C-0000-FFFF-FFFFF6020000}" r="I26" connectionId="0">
    <xmlCellPr id="1" xr6:uid="{00000000-0010-0000-F602-000001000000}" uniqueName="P1078134">
      <xmlPr mapId="1" xpath="/TFI-IZD-POD/NTD-GFI-IZD-POD_1000378/P1078134" xmlDataType="decimal"/>
    </xmlCellPr>
  </singleXmlCell>
  <singleXmlCell id="769" xr6:uid="{00000000-000C-0000-FFFF-FFFFF7020000}" r="H27" connectionId="0">
    <xmlCellPr id="1" xr6:uid="{00000000-0010-0000-F702-000001000000}" uniqueName="P1078135">
      <xmlPr mapId="1" xpath="/TFI-IZD-POD/NTD-GFI-IZD-POD_1000378/P1078135" xmlDataType="decimal"/>
    </xmlCellPr>
  </singleXmlCell>
  <singleXmlCell id="770" xr6:uid="{00000000-000C-0000-FFFF-FFFFF8020000}" r="I27" connectionId="0">
    <xmlCellPr id="1" xr6:uid="{00000000-0010-0000-F802-000001000000}" uniqueName="P1078136">
      <xmlPr mapId="1" xpath="/TFI-IZD-POD/NTD-GFI-IZD-POD_1000378/P1078136" xmlDataType="decimal"/>
    </xmlCellPr>
  </singleXmlCell>
  <singleXmlCell id="771" xr6:uid="{00000000-000C-0000-FFFF-FFFFF9020000}" r="H28" connectionId="0">
    <xmlCellPr id="1" xr6:uid="{00000000-0010-0000-F902-000001000000}" uniqueName="P1078137">
      <xmlPr mapId="1" xpath="/TFI-IZD-POD/NTD-GFI-IZD-POD_1000378/P1078137" xmlDataType="decimal"/>
    </xmlCellPr>
  </singleXmlCell>
  <singleXmlCell id="772" xr6:uid="{00000000-000C-0000-FFFF-FFFFFA020000}" r="I28" connectionId="0">
    <xmlCellPr id="1" xr6:uid="{00000000-0010-0000-FA02-000001000000}" uniqueName="P1078138">
      <xmlPr mapId="1" xpath="/TFI-IZD-POD/NTD-GFI-IZD-POD_1000378/P1078138" xmlDataType="decimal"/>
    </xmlCellPr>
  </singleXmlCell>
  <singleXmlCell id="773" xr6:uid="{00000000-000C-0000-FFFF-FFFFFB020000}" r="H29" connectionId="0">
    <xmlCellPr id="1" xr6:uid="{00000000-0010-0000-FB02-000001000000}" uniqueName="P1078139">
      <xmlPr mapId="1" xpath="/TFI-IZD-POD/NTD-GFI-IZD-POD_1000378/P1078139" xmlDataType="decimal"/>
    </xmlCellPr>
  </singleXmlCell>
  <singleXmlCell id="774" xr6:uid="{00000000-000C-0000-FFFF-FFFFFC020000}" r="I29" connectionId="0">
    <xmlCellPr id="1" xr6:uid="{00000000-0010-0000-FC02-000001000000}" uniqueName="P1078140">
      <xmlPr mapId="1" xpath="/TFI-IZD-POD/NTD-GFI-IZD-POD_1000378/P1078140" xmlDataType="decimal"/>
    </xmlCellPr>
  </singleXmlCell>
  <singleXmlCell id="775" xr6:uid="{00000000-000C-0000-FFFF-FFFFFD020000}" r="H30" connectionId="0">
    <xmlCellPr id="1" xr6:uid="{00000000-0010-0000-FD02-000001000000}" uniqueName="P1078141">
      <xmlPr mapId="1" xpath="/TFI-IZD-POD/NTD-GFI-IZD-POD_1000378/P1078141" xmlDataType="decimal"/>
    </xmlCellPr>
  </singleXmlCell>
  <singleXmlCell id="776" xr6:uid="{00000000-000C-0000-FFFF-FFFFFE020000}" r="I30" connectionId="0">
    <xmlCellPr id="1" xr6:uid="{00000000-0010-0000-FE02-000001000000}" uniqueName="P1078142">
      <xmlPr mapId="1" xpath="/TFI-IZD-POD/NTD-GFI-IZD-POD_1000378/P1078142" xmlDataType="decimal"/>
    </xmlCellPr>
  </singleXmlCell>
  <singleXmlCell id="777" xr6:uid="{00000000-000C-0000-FFFF-FFFFFF020000}" r="H31" connectionId="0">
    <xmlCellPr id="1" xr6:uid="{00000000-0010-0000-FF02-000001000000}" uniqueName="P1078143">
      <xmlPr mapId="1" xpath="/TFI-IZD-POD/NTD-GFI-IZD-POD_1000378/P1078143" xmlDataType="decimal"/>
    </xmlCellPr>
  </singleXmlCell>
  <singleXmlCell id="778" xr6:uid="{00000000-000C-0000-FFFF-FFFF00030000}" r="I31" connectionId="0">
    <xmlCellPr id="1" xr6:uid="{00000000-0010-0000-0003-000001000000}" uniqueName="P1078144">
      <xmlPr mapId="1" xpath="/TFI-IZD-POD/NTD-GFI-IZD-POD_1000378/P1078144" xmlDataType="decimal"/>
    </xmlCellPr>
  </singleXmlCell>
  <singleXmlCell id="779" xr6:uid="{00000000-000C-0000-FFFF-FFFF01030000}" r="H32" connectionId="0">
    <xmlCellPr id="1" xr6:uid="{00000000-0010-0000-0103-000001000000}" uniqueName="P1078145">
      <xmlPr mapId="1" xpath="/TFI-IZD-POD/NTD-GFI-IZD-POD_1000378/P1078145" xmlDataType="decimal"/>
    </xmlCellPr>
  </singleXmlCell>
  <singleXmlCell id="780" xr6:uid="{00000000-000C-0000-FFFF-FFFF02030000}" r="I32" connectionId="0">
    <xmlCellPr id="1" xr6:uid="{00000000-0010-0000-0203-000001000000}" uniqueName="P1078146">
      <xmlPr mapId="1" xpath="/TFI-IZD-POD/NTD-GFI-IZD-POD_1000378/P1078146" xmlDataType="decimal"/>
    </xmlCellPr>
  </singleXmlCell>
  <singleXmlCell id="781" xr6:uid="{00000000-000C-0000-FFFF-FFFF03030000}" r="H33" connectionId="0">
    <xmlCellPr id="1" xr6:uid="{00000000-0010-0000-0303-000001000000}" uniqueName="P1078147">
      <xmlPr mapId="1" xpath="/TFI-IZD-POD/NTD-GFI-IZD-POD_1000378/P1078147" xmlDataType="decimal"/>
    </xmlCellPr>
  </singleXmlCell>
  <singleXmlCell id="782" xr6:uid="{00000000-000C-0000-FFFF-FFFF04030000}" r="I33" connectionId="0">
    <xmlCellPr id="1" xr6:uid="{00000000-0010-0000-0403-000001000000}" uniqueName="P1078148">
      <xmlPr mapId="1" xpath="/TFI-IZD-POD/NTD-GFI-IZD-POD_1000378/P1078148" xmlDataType="decimal"/>
    </xmlCellPr>
  </singleXmlCell>
  <singleXmlCell id="783" xr6:uid="{00000000-000C-0000-FFFF-FFFF05030000}" r="H34" connectionId="0">
    <xmlCellPr id="1" xr6:uid="{00000000-0010-0000-0503-000001000000}" uniqueName="P1078149">
      <xmlPr mapId="1" xpath="/TFI-IZD-POD/NTD-GFI-IZD-POD_1000378/P1078149" xmlDataType="decimal"/>
    </xmlCellPr>
  </singleXmlCell>
  <singleXmlCell id="784" xr6:uid="{00000000-000C-0000-FFFF-FFFF06030000}" r="I34" connectionId="0">
    <xmlCellPr id="1" xr6:uid="{00000000-0010-0000-0603-000001000000}" uniqueName="P1078150">
      <xmlPr mapId="1" xpath="/TFI-IZD-POD/NTD-GFI-IZD-POD_1000378/P1078150" xmlDataType="decimal"/>
    </xmlCellPr>
  </singleXmlCell>
  <singleXmlCell id="785" xr6:uid="{00000000-000C-0000-FFFF-FFFF07030000}" r="H36" connectionId="0">
    <xmlCellPr id="1" xr6:uid="{00000000-0010-0000-0703-000001000000}" uniqueName="P1078151">
      <xmlPr mapId="1" xpath="/TFI-IZD-POD/NTD-GFI-IZD-POD_1000378/P1078151" xmlDataType="decimal"/>
    </xmlCellPr>
  </singleXmlCell>
  <singleXmlCell id="786" xr6:uid="{00000000-000C-0000-FFFF-FFFF08030000}" r="I36" connectionId="0">
    <xmlCellPr id="1" xr6:uid="{00000000-0010-0000-0803-000001000000}" uniqueName="P1078152">
      <xmlPr mapId="1" xpath="/TFI-IZD-POD/NTD-GFI-IZD-POD_1000378/P1078152" xmlDataType="decimal"/>
    </xmlCellPr>
  </singleXmlCell>
  <singleXmlCell id="787" xr6:uid="{00000000-000C-0000-FFFF-FFFF09030000}" r="H37" connectionId="0">
    <xmlCellPr id="1" xr6:uid="{00000000-0010-0000-0903-000001000000}" uniqueName="P1078153">
      <xmlPr mapId="1" xpath="/TFI-IZD-POD/NTD-GFI-IZD-POD_1000378/P1078153" xmlDataType="decimal"/>
    </xmlCellPr>
  </singleXmlCell>
  <singleXmlCell id="788" xr6:uid="{00000000-000C-0000-FFFF-FFFF0A030000}" r="I37" connectionId="0">
    <xmlCellPr id="1" xr6:uid="{00000000-0010-0000-0A03-000001000000}" uniqueName="P1078154">
      <xmlPr mapId="1" xpath="/TFI-IZD-POD/NTD-GFI-IZD-POD_1000378/P1078154" xmlDataType="decimal"/>
    </xmlCellPr>
  </singleXmlCell>
  <singleXmlCell id="789" xr6:uid="{00000000-000C-0000-FFFF-FFFF0B030000}" r="H38" connectionId="0">
    <xmlCellPr id="1" xr6:uid="{00000000-0010-0000-0B03-000001000000}" uniqueName="P1078155">
      <xmlPr mapId="1" xpath="/TFI-IZD-POD/NTD-GFI-IZD-POD_1000378/P1078155" xmlDataType="decimal"/>
    </xmlCellPr>
  </singleXmlCell>
  <singleXmlCell id="790" xr6:uid="{00000000-000C-0000-FFFF-FFFF0C030000}" r="I38" connectionId="0">
    <xmlCellPr id="1" xr6:uid="{00000000-0010-0000-0C03-000001000000}" uniqueName="P1078156">
      <xmlPr mapId="1" xpath="/TFI-IZD-POD/NTD-GFI-IZD-POD_1000378/P1078156" xmlDataType="decimal"/>
    </xmlCellPr>
  </singleXmlCell>
  <singleXmlCell id="791" xr6:uid="{00000000-000C-0000-FFFF-FFFF0D030000}" r="H39" connectionId="0">
    <xmlCellPr id="1" xr6:uid="{00000000-0010-0000-0D03-000001000000}" uniqueName="P1078157">
      <xmlPr mapId="1" xpath="/TFI-IZD-POD/NTD-GFI-IZD-POD_1000378/P1078157" xmlDataType="decimal"/>
    </xmlCellPr>
  </singleXmlCell>
  <singleXmlCell id="792" xr6:uid="{00000000-000C-0000-FFFF-FFFF0E030000}" r="I39" connectionId="0">
    <xmlCellPr id="1" xr6:uid="{00000000-0010-0000-0E03-000001000000}" uniqueName="P1078158">
      <xmlPr mapId="1" xpath="/TFI-IZD-POD/NTD-GFI-IZD-POD_1000378/P1078158" xmlDataType="decimal"/>
    </xmlCellPr>
  </singleXmlCell>
  <singleXmlCell id="793" xr6:uid="{00000000-000C-0000-FFFF-FFFF0F030000}" r="H40" connectionId="0">
    <xmlCellPr id="1" xr6:uid="{00000000-0010-0000-0F03-000001000000}" uniqueName="P1078159">
      <xmlPr mapId="1" xpath="/TFI-IZD-POD/NTD-GFI-IZD-POD_1000378/P1078159" xmlDataType="decimal"/>
    </xmlCellPr>
  </singleXmlCell>
  <singleXmlCell id="794" xr6:uid="{00000000-000C-0000-FFFF-FFFF10030000}" r="I40" connectionId="0">
    <xmlCellPr id="1" xr6:uid="{00000000-0010-0000-1003-000001000000}" uniqueName="P1078160">
      <xmlPr mapId="1" xpath="/TFI-IZD-POD/NTD-GFI-IZD-POD_1000378/P1078160" xmlDataType="decimal"/>
    </xmlCellPr>
  </singleXmlCell>
  <singleXmlCell id="795" xr6:uid="{00000000-000C-0000-FFFF-FFFF11030000}" r="H41" connectionId="0">
    <xmlCellPr id="1" xr6:uid="{00000000-0010-0000-1103-000001000000}" uniqueName="P1078161">
      <xmlPr mapId="1" xpath="/TFI-IZD-POD/NTD-GFI-IZD-POD_1000378/P1078161" xmlDataType="decimal"/>
    </xmlCellPr>
  </singleXmlCell>
  <singleXmlCell id="796" xr6:uid="{00000000-000C-0000-FFFF-FFFF12030000}" r="I41" connectionId="0">
    <xmlCellPr id="1" xr6:uid="{00000000-0010-0000-1203-000001000000}" uniqueName="P1078162">
      <xmlPr mapId="1" xpath="/TFI-IZD-POD/NTD-GFI-IZD-POD_1000378/P1078162" xmlDataType="decimal"/>
    </xmlCellPr>
  </singleXmlCell>
  <singleXmlCell id="797" xr6:uid="{00000000-000C-0000-FFFF-FFFF13030000}" r="H42" connectionId="0">
    <xmlCellPr id="1" xr6:uid="{00000000-0010-0000-1303-000001000000}" uniqueName="P1078163">
      <xmlPr mapId="1" xpath="/TFI-IZD-POD/NTD-GFI-IZD-POD_1000378/P1078163" xmlDataType="decimal"/>
    </xmlCellPr>
  </singleXmlCell>
  <singleXmlCell id="798" xr6:uid="{00000000-000C-0000-FFFF-FFFF14030000}" r="I42" connectionId="0">
    <xmlCellPr id="1" xr6:uid="{00000000-0010-0000-1403-000001000000}" uniqueName="P1078164">
      <xmlPr mapId="1" xpath="/TFI-IZD-POD/NTD-GFI-IZD-POD_1000378/P1078164"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7030000}" r="H7" connectionId="0">
    <xmlCellPr id="1" xr6:uid="{00000000-0010-0000-2703-000001000000}" uniqueName="P1073415">
      <xmlPr mapId="1" xpath="/TFI-IZD-POD/IPK-GFI-IZD-POD_1000380/P1073415" xmlDataType="decimal"/>
    </xmlCellPr>
  </singleXmlCell>
  <singleXmlCell id="834" xr6:uid="{00000000-000C-0000-FFFF-FFFF28030000}" r="I7" connectionId="0">
    <xmlCellPr id="1" xr6:uid="{00000000-0010-0000-2803-000001000000}" uniqueName="P1078183">
      <xmlPr mapId="1" xpath="/TFI-IZD-POD/IPK-GFI-IZD-POD_1000380/P1078183" xmlDataType="decimal"/>
    </xmlCellPr>
  </singleXmlCell>
  <singleXmlCell id="835" xr6:uid="{00000000-000C-0000-FFFF-FFFF29030000}" r="J7" connectionId="0">
    <xmlCellPr id="1" xr6:uid="{00000000-0010-0000-2903-000001000000}" uniqueName="P1078184">
      <xmlPr mapId="1" xpath="/TFI-IZD-POD/IPK-GFI-IZD-POD_1000380/P1078184" xmlDataType="decimal"/>
    </xmlCellPr>
  </singleXmlCell>
  <singleXmlCell id="836" xr6:uid="{00000000-000C-0000-FFFF-FFFF2A030000}" r="K7" connectionId="0">
    <xmlCellPr id="1" xr6:uid="{00000000-0010-0000-2A03-000001000000}" uniqueName="P1078185">
      <xmlPr mapId="1" xpath="/TFI-IZD-POD/IPK-GFI-IZD-POD_1000380/P1078185" xmlDataType="decimal"/>
    </xmlCellPr>
  </singleXmlCell>
  <singleXmlCell id="837" xr6:uid="{00000000-000C-0000-FFFF-FFFF2B030000}" r="L7" connectionId="0">
    <xmlCellPr id="1" xr6:uid="{00000000-0010-0000-2B03-000001000000}" uniqueName="P1078186">
      <xmlPr mapId="1" xpath="/TFI-IZD-POD/IPK-GFI-IZD-POD_1000380/P1078186" xmlDataType="decimal"/>
    </xmlCellPr>
  </singleXmlCell>
  <singleXmlCell id="838" xr6:uid="{00000000-000C-0000-FFFF-FFFF2C030000}" r="M7" connectionId="0">
    <xmlCellPr id="1" xr6:uid="{00000000-0010-0000-2C03-000001000000}" uniqueName="P1078187">
      <xmlPr mapId="1" xpath="/TFI-IZD-POD/IPK-GFI-IZD-POD_1000380/P1078187" xmlDataType="decimal"/>
    </xmlCellPr>
  </singleXmlCell>
  <singleXmlCell id="839" xr6:uid="{00000000-000C-0000-FFFF-FFFF2D030000}" r="N7" connectionId="0">
    <xmlCellPr id="1" xr6:uid="{00000000-0010-0000-2D03-000001000000}" uniqueName="P1078188">
      <xmlPr mapId="1" xpath="/TFI-IZD-POD/IPK-GFI-IZD-POD_1000380/P1078188" xmlDataType="decimal"/>
    </xmlCellPr>
  </singleXmlCell>
  <singleXmlCell id="840" xr6:uid="{00000000-000C-0000-FFFF-FFFF2E030000}" r="O7" connectionId="0">
    <xmlCellPr id="1" xr6:uid="{00000000-0010-0000-2E03-000001000000}" uniqueName="P1078189">
      <xmlPr mapId="1" xpath="/TFI-IZD-POD/IPK-GFI-IZD-POD_1000380/P1078189" xmlDataType="decimal"/>
    </xmlCellPr>
  </singleXmlCell>
  <singleXmlCell id="841" xr6:uid="{00000000-000C-0000-FFFF-FFFF2F030000}" r="P7" connectionId="0">
    <xmlCellPr id="1" xr6:uid="{00000000-0010-0000-2F03-000001000000}" uniqueName="P1081532">
      <xmlPr mapId="1" xpath="/TFI-IZD-POD/IPK-GFI-IZD-POD_1000380/P1081532" xmlDataType="decimal"/>
    </xmlCellPr>
  </singleXmlCell>
  <singleXmlCell id="842" xr6:uid="{00000000-000C-0000-FFFF-FFFF30030000}" r="Q7" connectionId="0">
    <xmlCellPr id="1" xr6:uid="{00000000-0010-0000-3003-000001000000}" uniqueName="P1081533">
      <xmlPr mapId="1" xpath="/TFI-IZD-POD/IPK-GFI-IZD-POD_1000380/P1081533"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0" zoomScaleNormal="100" workbookViewId="0">
      <selection activeCell="C29" sqref="C29"/>
    </sheetView>
  </sheetViews>
  <sheetFormatPr defaultColWidth="9.140625" defaultRowHeight="15" x14ac:dyDescent="0.25"/>
  <cols>
    <col min="1" max="2" width="9.140625" style="70"/>
    <col min="3" max="3" width="9.28515625" style="70" bestFit="1" customWidth="1"/>
    <col min="4" max="8" width="9.140625" style="70"/>
    <col min="9" max="9" width="15.28515625" style="70" customWidth="1"/>
    <col min="10" max="10" width="12" style="70" bestFit="1" customWidth="1"/>
    <col min="11" max="16384" width="9.140625" style="70"/>
  </cols>
  <sheetData>
    <row r="1" spans="1:14" ht="15.75" x14ac:dyDescent="0.25">
      <c r="A1" s="132" t="s">
        <v>0</v>
      </c>
      <c r="B1" s="133"/>
      <c r="C1" s="133"/>
      <c r="D1" s="68"/>
      <c r="E1" s="68"/>
      <c r="F1" s="68"/>
      <c r="G1" s="68"/>
      <c r="H1" s="68"/>
      <c r="I1" s="68"/>
      <c r="J1" s="69"/>
    </row>
    <row r="2" spans="1:14" ht="14.45" customHeight="1" x14ac:dyDescent="0.25">
      <c r="A2" s="134" t="s">
        <v>1</v>
      </c>
      <c r="B2" s="135"/>
      <c r="C2" s="135"/>
      <c r="D2" s="135"/>
      <c r="E2" s="135"/>
      <c r="F2" s="135"/>
      <c r="G2" s="135"/>
      <c r="H2" s="135"/>
      <c r="I2" s="135"/>
      <c r="J2" s="136"/>
      <c r="N2" s="117" t="s">
        <v>491</v>
      </c>
    </row>
    <row r="3" spans="1:14" x14ac:dyDescent="0.25">
      <c r="A3" s="71"/>
      <c r="B3" s="72"/>
      <c r="C3" s="72"/>
      <c r="D3" s="72"/>
      <c r="E3" s="72"/>
      <c r="F3" s="72"/>
      <c r="G3" s="72"/>
      <c r="H3" s="72"/>
      <c r="I3" s="72"/>
      <c r="J3" s="73"/>
      <c r="N3" s="117" t="s">
        <v>492</v>
      </c>
    </row>
    <row r="4" spans="1:14" ht="33.6" customHeight="1" x14ac:dyDescent="0.25">
      <c r="A4" s="137" t="s">
        <v>2</v>
      </c>
      <c r="B4" s="138"/>
      <c r="C4" s="138"/>
      <c r="D4" s="138"/>
      <c r="E4" s="139">
        <v>43831</v>
      </c>
      <c r="F4" s="140"/>
      <c r="G4" s="74" t="s">
        <v>3</v>
      </c>
      <c r="H4" s="139">
        <v>43921</v>
      </c>
      <c r="I4" s="140"/>
      <c r="J4" s="75"/>
      <c r="N4" s="117" t="s">
        <v>493</v>
      </c>
    </row>
    <row r="5" spans="1:14" s="76" customFormat="1" ht="10.15" customHeight="1" x14ac:dyDescent="0.25">
      <c r="A5" s="141"/>
      <c r="B5" s="142"/>
      <c r="C5" s="142"/>
      <c r="D5" s="142"/>
      <c r="E5" s="142"/>
      <c r="F5" s="142"/>
      <c r="G5" s="142"/>
      <c r="H5" s="142"/>
      <c r="I5" s="142"/>
      <c r="J5" s="143"/>
      <c r="N5" s="118" t="s">
        <v>494</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491</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51" t="s">
        <v>6</v>
      </c>
      <c r="B10" s="152"/>
      <c r="C10" s="152"/>
      <c r="D10" s="152"/>
      <c r="E10" s="152"/>
      <c r="F10" s="152"/>
      <c r="G10" s="152"/>
      <c r="H10" s="152"/>
      <c r="I10" s="152"/>
      <c r="J10" s="87"/>
    </row>
    <row r="11" spans="1:14" ht="24.6" customHeight="1" x14ac:dyDescent="0.25">
      <c r="A11" s="153" t="s">
        <v>7</v>
      </c>
      <c r="B11" s="154"/>
      <c r="C11" s="146" t="s">
        <v>497</v>
      </c>
      <c r="D11" s="147"/>
      <c r="E11" s="88"/>
      <c r="F11" s="155" t="s">
        <v>8</v>
      </c>
      <c r="G11" s="145"/>
      <c r="H11" s="156" t="s">
        <v>498</v>
      </c>
      <c r="I11" s="157"/>
      <c r="J11" s="89"/>
    </row>
    <row r="12" spans="1:14" ht="14.45" customHeight="1" x14ac:dyDescent="0.25">
      <c r="A12" s="90"/>
      <c r="B12" s="91"/>
      <c r="C12" s="91"/>
      <c r="D12" s="91"/>
      <c r="E12" s="149"/>
      <c r="F12" s="149"/>
      <c r="G12" s="149"/>
      <c r="H12" s="149"/>
      <c r="I12" s="92"/>
      <c r="J12" s="89"/>
    </row>
    <row r="13" spans="1:14" ht="21" customHeight="1" x14ac:dyDescent="0.25">
      <c r="A13" s="144" t="s">
        <v>9</v>
      </c>
      <c r="B13" s="145"/>
      <c r="C13" s="146" t="s">
        <v>499</v>
      </c>
      <c r="D13" s="147"/>
      <c r="E13" s="148"/>
      <c r="F13" s="149"/>
      <c r="G13" s="149"/>
      <c r="H13" s="149"/>
      <c r="I13" s="92"/>
      <c r="J13" s="89"/>
    </row>
    <row r="14" spans="1:14" ht="10.9" customHeight="1" x14ac:dyDescent="0.25">
      <c r="A14" s="88"/>
      <c r="B14" s="92"/>
      <c r="C14" s="91"/>
      <c r="D14" s="91"/>
      <c r="E14" s="150"/>
      <c r="F14" s="150"/>
      <c r="G14" s="150"/>
      <c r="H14" s="150"/>
      <c r="I14" s="91"/>
      <c r="J14" s="93"/>
    </row>
    <row r="15" spans="1:14" ht="22.9" customHeight="1" x14ac:dyDescent="0.25">
      <c r="A15" s="144" t="s">
        <v>10</v>
      </c>
      <c r="B15" s="145"/>
      <c r="C15" s="146" t="s">
        <v>501</v>
      </c>
      <c r="D15" s="147"/>
      <c r="E15" s="164"/>
      <c r="F15" s="165"/>
      <c r="G15" s="94" t="s">
        <v>11</v>
      </c>
      <c r="H15" s="156" t="s">
        <v>500</v>
      </c>
      <c r="I15" s="157"/>
      <c r="J15" s="95"/>
    </row>
    <row r="16" spans="1:14" ht="10.9" customHeight="1" x14ac:dyDescent="0.25">
      <c r="A16" s="88"/>
      <c r="B16" s="92"/>
      <c r="C16" s="91"/>
      <c r="D16" s="91"/>
      <c r="E16" s="150"/>
      <c r="F16" s="150"/>
      <c r="G16" s="150"/>
      <c r="H16" s="150"/>
      <c r="I16" s="91"/>
      <c r="J16" s="93"/>
    </row>
    <row r="17" spans="1:10" ht="22.9" customHeight="1" x14ac:dyDescent="0.25">
      <c r="A17" s="96"/>
      <c r="B17" s="94" t="s">
        <v>12</v>
      </c>
      <c r="C17" s="146" t="s">
        <v>502</v>
      </c>
      <c r="D17" s="147"/>
      <c r="E17" s="97"/>
      <c r="F17" s="97"/>
      <c r="G17" s="97"/>
      <c r="H17" s="97"/>
      <c r="I17" s="97"/>
      <c r="J17" s="95"/>
    </row>
    <row r="18" spans="1:10" x14ac:dyDescent="0.25">
      <c r="A18" s="158"/>
      <c r="B18" s="159"/>
      <c r="C18" s="150"/>
      <c r="D18" s="150"/>
      <c r="E18" s="150"/>
      <c r="F18" s="150"/>
      <c r="G18" s="150"/>
      <c r="H18" s="150"/>
      <c r="I18" s="91"/>
      <c r="J18" s="93"/>
    </row>
    <row r="19" spans="1:10" x14ac:dyDescent="0.25">
      <c r="A19" s="153" t="s">
        <v>13</v>
      </c>
      <c r="B19" s="160"/>
      <c r="C19" s="161" t="s">
        <v>503</v>
      </c>
      <c r="D19" s="162"/>
      <c r="E19" s="162"/>
      <c r="F19" s="162"/>
      <c r="G19" s="162"/>
      <c r="H19" s="162"/>
      <c r="I19" s="162"/>
      <c r="J19" s="163"/>
    </row>
    <row r="20" spans="1:10" x14ac:dyDescent="0.25">
      <c r="A20" s="90"/>
      <c r="B20" s="91"/>
      <c r="C20" s="98"/>
      <c r="D20" s="91"/>
      <c r="E20" s="150"/>
      <c r="F20" s="150"/>
      <c r="G20" s="150"/>
      <c r="H20" s="150"/>
      <c r="I20" s="91"/>
      <c r="J20" s="93"/>
    </row>
    <row r="21" spans="1:10" x14ac:dyDescent="0.25">
      <c r="A21" s="153" t="s">
        <v>14</v>
      </c>
      <c r="B21" s="160"/>
      <c r="C21" s="156">
        <v>10000</v>
      </c>
      <c r="D21" s="157"/>
      <c r="E21" s="150"/>
      <c r="F21" s="150"/>
      <c r="G21" s="161" t="s">
        <v>504</v>
      </c>
      <c r="H21" s="162"/>
      <c r="I21" s="162"/>
      <c r="J21" s="163"/>
    </row>
    <row r="22" spans="1:10" x14ac:dyDescent="0.25">
      <c r="A22" s="90"/>
      <c r="B22" s="91"/>
      <c r="C22" s="91"/>
      <c r="D22" s="91"/>
      <c r="E22" s="150"/>
      <c r="F22" s="150"/>
      <c r="G22" s="150"/>
      <c r="H22" s="150"/>
      <c r="I22" s="91"/>
      <c r="J22" s="93"/>
    </row>
    <row r="23" spans="1:10" x14ac:dyDescent="0.25">
      <c r="A23" s="153" t="s">
        <v>15</v>
      </c>
      <c r="B23" s="160"/>
      <c r="C23" s="161" t="s">
        <v>505</v>
      </c>
      <c r="D23" s="162"/>
      <c r="E23" s="162"/>
      <c r="F23" s="162"/>
      <c r="G23" s="162"/>
      <c r="H23" s="162"/>
      <c r="I23" s="162"/>
      <c r="J23" s="163"/>
    </row>
    <row r="24" spans="1:10" x14ac:dyDescent="0.25">
      <c r="A24" s="90"/>
      <c r="B24" s="91"/>
      <c r="C24" s="91"/>
      <c r="D24" s="91"/>
      <c r="E24" s="150"/>
      <c r="F24" s="150"/>
      <c r="G24" s="150"/>
      <c r="H24" s="150"/>
      <c r="I24" s="91"/>
      <c r="J24" s="93"/>
    </row>
    <row r="25" spans="1:10" x14ac:dyDescent="0.25">
      <c r="A25" s="153" t="s">
        <v>16</v>
      </c>
      <c r="B25" s="160"/>
      <c r="C25" s="167" t="s">
        <v>506</v>
      </c>
      <c r="D25" s="168"/>
      <c r="E25" s="168"/>
      <c r="F25" s="168"/>
      <c r="G25" s="168"/>
      <c r="H25" s="168"/>
      <c r="I25" s="168"/>
      <c r="J25" s="169"/>
    </row>
    <row r="26" spans="1:10" x14ac:dyDescent="0.25">
      <c r="A26" s="90"/>
      <c r="B26" s="91"/>
      <c r="C26" s="98"/>
      <c r="D26" s="91"/>
      <c r="E26" s="150"/>
      <c r="F26" s="150"/>
      <c r="G26" s="150"/>
      <c r="H26" s="150"/>
      <c r="I26" s="91"/>
      <c r="J26" s="93"/>
    </row>
    <row r="27" spans="1:10" x14ac:dyDescent="0.25">
      <c r="A27" s="153" t="s">
        <v>17</v>
      </c>
      <c r="B27" s="160"/>
      <c r="C27" s="167" t="s">
        <v>507</v>
      </c>
      <c r="D27" s="168"/>
      <c r="E27" s="168"/>
      <c r="F27" s="168"/>
      <c r="G27" s="168"/>
      <c r="H27" s="168"/>
      <c r="I27" s="168"/>
      <c r="J27" s="169"/>
    </row>
    <row r="28" spans="1:10" ht="13.9" customHeight="1" x14ac:dyDescent="0.25">
      <c r="A28" s="90"/>
      <c r="B28" s="91"/>
      <c r="C28" s="98"/>
      <c r="D28" s="91"/>
      <c r="E28" s="150"/>
      <c r="F28" s="150"/>
      <c r="G28" s="150"/>
      <c r="H28" s="150"/>
      <c r="I28" s="91"/>
      <c r="J28" s="93"/>
    </row>
    <row r="29" spans="1:10" ht="22.9" customHeight="1" x14ac:dyDescent="0.25">
      <c r="A29" s="144" t="s">
        <v>18</v>
      </c>
      <c r="B29" s="160"/>
      <c r="C29" s="321">
        <v>119</v>
      </c>
      <c r="D29" s="100"/>
      <c r="E29" s="166"/>
      <c r="F29" s="166"/>
      <c r="G29" s="166"/>
      <c r="H29" s="166"/>
      <c r="I29" s="101"/>
      <c r="J29" s="102"/>
    </row>
    <row r="30" spans="1:10" x14ac:dyDescent="0.25">
      <c r="A30" s="90"/>
      <c r="B30" s="91"/>
      <c r="C30" s="91"/>
      <c r="D30" s="91"/>
      <c r="E30" s="150"/>
      <c r="F30" s="150"/>
      <c r="G30" s="150"/>
      <c r="H30" s="150"/>
      <c r="I30" s="101"/>
      <c r="J30" s="102"/>
    </row>
    <row r="31" spans="1:10" x14ac:dyDescent="0.25">
      <c r="A31" s="153" t="s">
        <v>19</v>
      </c>
      <c r="B31" s="160"/>
      <c r="C31" s="114" t="s">
        <v>514</v>
      </c>
      <c r="D31" s="170" t="s">
        <v>20</v>
      </c>
      <c r="E31" s="171"/>
      <c r="F31" s="171"/>
      <c r="G31" s="171"/>
      <c r="H31" s="103"/>
      <c r="I31" s="104" t="s">
        <v>21</v>
      </c>
      <c r="J31" s="105" t="s">
        <v>22</v>
      </c>
    </row>
    <row r="32" spans="1:10" x14ac:dyDescent="0.25">
      <c r="A32" s="153"/>
      <c r="B32" s="160"/>
      <c r="C32" s="106"/>
      <c r="D32" s="74"/>
      <c r="E32" s="165"/>
      <c r="F32" s="165"/>
      <c r="G32" s="165"/>
      <c r="H32" s="165"/>
      <c r="I32" s="101"/>
      <c r="J32" s="102"/>
    </row>
    <row r="33" spans="1:10" x14ac:dyDescent="0.25">
      <c r="A33" s="153" t="s">
        <v>23</v>
      </c>
      <c r="B33" s="160"/>
      <c r="C33" s="99" t="s">
        <v>508</v>
      </c>
      <c r="D33" s="170" t="s">
        <v>24</v>
      </c>
      <c r="E33" s="171"/>
      <c r="F33" s="171"/>
      <c r="G33" s="171"/>
      <c r="H33" s="97"/>
      <c r="I33" s="104" t="s">
        <v>25</v>
      </c>
      <c r="J33" s="105" t="s">
        <v>26</v>
      </c>
    </row>
    <row r="34" spans="1:10" x14ac:dyDescent="0.25">
      <c r="A34" s="90"/>
      <c r="B34" s="91"/>
      <c r="C34" s="91"/>
      <c r="D34" s="91"/>
      <c r="E34" s="150"/>
      <c r="F34" s="150"/>
      <c r="G34" s="150"/>
      <c r="H34" s="150"/>
      <c r="I34" s="91"/>
      <c r="J34" s="93"/>
    </row>
    <row r="35" spans="1:10" x14ac:dyDescent="0.25">
      <c r="A35" s="170" t="s">
        <v>27</v>
      </c>
      <c r="B35" s="171"/>
      <c r="C35" s="171"/>
      <c r="D35" s="171"/>
      <c r="E35" s="171" t="s">
        <v>28</v>
      </c>
      <c r="F35" s="171"/>
      <c r="G35" s="171"/>
      <c r="H35" s="171"/>
      <c r="I35" s="171"/>
      <c r="J35" s="107" t="s">
        <v>29</v>
      </c>
    </row>
    <row r="36" spans="1:10" x14ac:dyDescent="0.25">
      <c r="A36" s="90"/>
      <c r="B36" s="91"/>
      <c r="C36" s="91"/>
      <c r="D36" s="91"/>
      <c r="E36" s="150"/>
      <c r="F36" s="150"/>
      <c r="G36" s="150"/>
      <c r="H36" s="150"/>
      <c r="I36" s="91"/>
      <c r="J36" s="102"/>
    </row>
    <row r="37" spans="1:10" x14ac:dyDescent="0.25">
      <c r="A37" s="172" t="s">
        <v>515</v>
      </c>
      <c r="B37" s="173"/>
      <c r="C37" s="173"/>
      <c r="D37" s="173"/>
      <c r="E37" s="172" t="s">
        <v>519</v>
      </c>
      <c r="F37" s="173"/>
      <c r="G37" s="173"/>
      <c r="H37" s="173"/>
      <c r="I37" s="174"/>
      <c r="J37" s="128">
        <v>91951159924</v>
      </c>
    </row>
    <row r="38" spans="1:10" x14ac:dyDescent="0.25">
      <c r="A38" s="90"/>
      <c r="B38" s="91"/>
      <c r="C38" s="98"/>
      <c r="D38" s="175"/>
      <c r="E38" s="175"/>
      <c r="F38" s="175"/>
      <c r="G38" s="175"/>
      <c r="H38" s="175"/>
      <c r="I38" s="175"/>
      <c r="J38" s="93"/>
    </row>
    <row r="39" spans="1:10" x14ac:dyDescent="0.25">
      <c r="A39" s="172" t="s">
        <v>516</v>
      </c>
      <c r="B39" s="173"/>
      <c r="C39" s="173"/>
      <c r="D39" s="174"/>
      <c r="E39" s="172" t="s">
        <v>518</v>
      </c>
      <c r="F39" s="173"/>
      <c r="G39" s="173"/>
      <c r="H39" s="173"/>
      <c r="I39" s="174"/>
      <c r="J39" s="129">
        <v>6767648000</v>
      </c>
    </row>
    <row r="40" spans="1:10" x14ac:dyDescent="0.25">
      <c r="A40" s="90"/>
      <c r="B40" s="91"/>
      <c r="C40" s="98"/>
      <c r="D40" s="108"/>
      <c r="E40" s="175"/>
      <c r="F40" s="175"/>
      <c r="G40" s="175"/>
      <c r="H40" s="175"/>
      <c r="I40" s="92"/>
      <c r="J40" s="93"/>
    </row>
    <row r="41" spans="1:10" x14ac:dyDescent="0.25">
      <c r="A41" s="172" t="s">
        <v>517</v>
      </c>
      <c r="B41" s="173"/>
      <c r="C41" s="173"/>
      <c r="D41" s="174"/>
      <c r="E41" s="172" t="s">
        <v>504</v>
      </c>
      <c r="F41" s="173"/>
      <c r="G41" s="173"/>
      <c r="H41" s="173"/>
      <c r="I41" s="174"/>
      <c r="J41" s="129">
        <v>48407935600</v>
      </c>
    </row>
    <row r="42" spans="1:10" x14ac:dyDescent="0.25">
      <c r="A42" s="90"/>
      <c r="B42" s="91"/>
      <c r="C42" s="98"/>
      <c r="D42" s="108"/>
      <c r="E42" s="175"/>
      <c r="F42" s="175"/>
      <c r="G42" s="175"/>
      <c r="H42" s="175"/>
      <c r="I42" s="92"/>
      <c r="J42" s="93"/>
    </row>
    <row r="43" spans="1:10" x14ac:dyDescent="0.25">
      <c r="A43" s="176"/>
      <c r="B43" s="177"/>
      <c r="C43" s="177"/>
      <c r="D43" s="178"/>
      <c r="E43" s="176"/>
      <c r="F43" s="177"/>
      <c r="G43" s="177"/>
      <c r="H43" s="177"/>
      <c r="I43" s="178"/>
      <c r="J43" s="99"/>
    </row>
    <row r="44" spans="1:10" x14ac:dyDescent="0.25">
      <c r="A44" s="109"/>
      <c r="B44" s="98"/>
      <c r="C44" s="179"/>
      <c r="D44" s="179"/>
      <c r="E44" s="150"/>
      <c r="F44" s="150"/>
      <c r="G44" s="179"/>
      <c r="H44" s="179"/>
      <c r="I44" s="179"/>
      <c r="J44" s="93"/>
    </row>
    <row r="45" spans="1:10" x14ac:dyDescent="0.25">
      <c r="A45" s="176"/>
      <c r="B45" s="177"/>
      <c r="C45" s="177"/>
      <c r="D45" s="178"/>
      <c r="E45" s="176"/>
      <c r="F45" s="177"/>
      <c r="G45" s="177"/>
      <c r="H45" s="177"/>
      <c r="I45" s="178"/>
      <c r="J45" s="99"/>
    </row>
    <row r="46" spans="1:10" x14ac:dyDescent="0.25">
      <c r="A46" s="109"/>
      <c r="B46" s="98"/>
      <c r="C46" s="98"/>
      <c r="D46" s="91"/>
      <c r="E46" s="180"/>
      <c r="F46" s="180"/>
      <c r="G46" s="179"/>
      <c r="H46" s="179"/>
      <c r="I46" s="91"/>
      <c r="J46" s="93"/>
    </row>
    <row r="47" spans="1:10" x14ac:dyDescent="0.25">
      <c r="A47" s="176"/>
      <c r="B47" s="177"/>
      <c r="C47" s="177"/>
      <c r="D47" s="178"/>
      <c r="E47" s="176"/>
      <c r="F47" s="177"/>
      <c r="G47" s="177"/>
      <c r="H47" s="177"/>
      <c r="I47" s="178"/>
      <c r="J47" s="99"/>
    </row>
    <row r="48" spans="1:10" x14ac:dyDescent="0.25">
      <c r="A48" s="109"/>
      <c r="B48" s="98"/>
      <c r="C48" s="98"/>
      <c r="D48" s="91"/>
      <c r="E48" s="150"/>
      <c r="F48" s="150"/>
      <c r="G48" s="179"/>
      <c r="H48" s="179"/>
      <c r="I48" s="91"/>
      <c r="J48" s="110" t="s">
        <v>30</v>
      </c>
    </row>
    <row r="49" spans="1:10" x14ac:dyDescent="0.25">
      <c r="A49" s="109"/>
      <c r="B49" s="98"/>
      <c r="C49" s="98"/>
      <c r="D49" s="91"/>
      <c r="E49" s="150"/>
      <c r="F49" s="150"/>
      <c r="G49" s="179"/>
      <c r="H49" s="179"/>
      <c r="I49" s="91"/>
      <c r="J49" s="110" t="s">
        <v>31</v>
      </c>
    </row>
    <row r="50" spans="1:10" ht="14.45" customHeight="1" x14ac:dyDescent="0.25">
      <c r="A50" s="144" t="s">
        <v>32</v>
      </c>
      <c r="B50" s="155"/>
      <c r="C50" s="156"/>
      <c r="D50" s="157"/>
      <c r="E50" s="185" t="s">
        <v>33</v>
      </c>
      <c r="F50" s="186"/>
      <c r="G50" s="161"/>
      <c r="H50" s="162"/>
      <c r="I50" s="162"/>
      <c r="J50" s="163"/>
    </row>
    <row r="51" spans="1:10" x14ac:dyDescent="0.25">
      <c r="A51" s="109"/>
      <c r="B51" s="98"/>
      <c r="C51" s="179"/>
      <c r="D51" s="179"/>
      <c r="E51" s="150"/>
      <c r="F51" s="150"/>
      <c r="G51" s="187" t="s">
        <v>34</v>
      </c>
      <c r="H51" s="187"/>
      <c r="I51" s="187"/>
      <c r="J51" s="82"/>
    </row>
    <row r="52" spans="1:10" ht="13.9" customHeight="1" x14ac:dyDescent="0.25">
      <c r="A52" s="144" t="s">
        <v>35</v>
      </c>
      <c r="B52" s="155"/>
      <c r="C52" s="161" t="s">
        <v>511</v>
      </c>
      <c r="D52" s="162"/>
      <c r="E52" s="162"/>
      <c r="F52" s="162"/>
      <c r="G52" s="162"/>
      <c r="H52" s="162"/>
      <c r="I52" s="162"/>
      <c r="J52" s="163"/>
    </row>
    <row r="53" spans="1:10" x14ac:dyDescent="0.25">
      <c r="A53" s="90"/>
      <c r="B53" s="91"/>
      <c r="C53" s="166" t="s">
        <v>36</v>
      </c>
      <c r="D53" s="166"/>
      <c r="E53" s="166"/>
      <c r="F53" s="166"/>
      <c r="G53" s="166"/>
      <c r="H53" s="166"/>
      <c r="I53" s="166"/>
      <c r="J53" s="93"/>
    </row>
    <row r="54" spans="1:10" x14ac:dyDescent="0.25">
      <c r="A54" s="144" t="s">
        <v>37</v>
      </c>
      <c r="B54" s="155"/>
      <c r="C54" s="181" t="s">
        <v>512</v>
      </c>
      <c r="D54" s="182"/>
      <c r="E54" s="183"/>
      <c r="F54" s="150"/>
      <c r="G54" s="150"/>
      <c r="H54" s="171"/>
      <c r="I54" s="171"/>
      <c r="J54" s="184"/>
    </row>
    <row r="55" spans="1:10" x14ac:dyDescent="0.25">
      <c r="A55" s="90"/>
      <c r="B55" s="91"/>
      <c r="C55" s="98"/>
      <c r="D55" s="91"/>
      <c r="E55" s="150"/>
      <c r="F55" s="150"/>
      <c r="G55" s="150"/>
      <c r="H55" s="150"/>
      <c r="I55" s="91"/>
      <c r="J55" s="93"/>
    </row>
    <row r="56" spans="1:10" ht="14.45" customHeight="1" x14ac:dyDescent="0.25">
      <c r="A56" s="144" t="s">
        <v>38</v>
      </c>
      <c r="B56" s="155"/>
      <c r="C56" s="188" t="s">
        <v>513</v>
      </c>
      <c r="D56" s="189"/>
      <c r="E56" s="189"/>
      <c r="F56" s="189"/>
      <c r="G56" s="189"/>
      <c r="H56" s="189"/>
      <c r="I56" s="189"/>
      <c r="J56" s="190"/>
    </row>
    <row r="57" spans="1:10" x14ac:dyDescent="0.25">
      <c r="A57" s="90"/>
      <c r="B57" s="91"/>
      <c r="C57" s="91"/>
      <c r="D57" s="91"/>
      <c r="E57" s="150"/>
      <c r="F57" s="150"/>
      <c r="G57" s="150"/>
      <c r="H57" s="150"/>
      <c r="I57" s="91"/>
      <c r="J57" s="93"/>
    </row>
    <row r="58" spans="1:10" x14ac:dyDescent="0.25">
      <c r="A58" s="144" t="s">
        <v>39</v>
      </c>
      <c r="B58" s="155"/>
      <c r="C58" s="188"/>
      <c r="D58" s="189"/>
      <c r="E58" s="189"/>
      <c r="F58" s="189"/>
      <c r="G58" s="189"/>
      <c r="H58" s="189"/>
      <c r="I58" s="189"/>
      <c r="J58" s="190"/>
    </row>
    <row r="59" spans="1:10" ht="14.45" customHeight="1" x14ac:dyDescent="0.25">
      <c r="A59" s="90"/>
      <c r="B59" s="91"/>
      <c r="C59" s="191" t="s">
        <v>40</v>
      </c>
      <c r="D59" s="191"/>
      <c r="E59" s="191"/>
      <c r="F59" s="191"/>
      <c r="G59" s="91"/>
      <c r="H59" s="91"/>
      <c r="I59" s="91"/>
      <c r="J59" s="93"/>
    </row>
    <row r="60" spans="1:10" x14ac:dyDescent="0.25">
      <c r="A60" s="144" t="s">
        <v>41</v>
      </c>
      <c r="B60" s="155"/>
      <c r="C60" s="188"/>
      <c r="D60" s="189"/>
      <c r="E60" s="189"/>
      <c r="F60" s="189"/>
      <c r="G60" s="189"/>
      <c r="H60" s="189"/>
      <c r="I60" s="189"/>
      <c r="J60" s="190"/>
    </row>
    <row r="61" spans="1:10" ht="14.45" customHeight="1" x14ac:dyDescent="0.25">
      <c r="A61" s="111"/>
      <c r="B61" s="112"/>
      <c r="C61" s="192" t="s">
        <v>42</v>
      </c>
      <c r="D61" s="192"/>
      <c r="E61" s="192"/>
      <c r="F61" s="192"/>
      <c r="G61" s="192"/>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A2" sqref="A2:I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6" t="s">
        <v>43</v>
      </c>
      <c r="B1" s="197"/>
      <c r="C1" s="197"/>
      <c r="D1" s="197"/>
      <c r="E1" s="197"/>
      <c r="F1" s="197"/>
      <c r="G1" s="197"/>
      <c r="H1" s="197"/>
      <c r="I1" s="197"/>
    </row>
    <row r="2" spans="1:9" x14ac:dyDescent="0.2">
      <c r="A2" s="198" t="s">
        <v>520</v>
      </c>
      <c r="B2" s="199"/>
      <c r="C2" s="199"/>
      <c r="D2" s="199"/>
      <c r="E2" s="199"/>
      <c r="F2" s="199"/>
      <c r="G2" s="199"/>
      <c r="H2" s="199"/>
      <c r="I2" s="199"/>
    </row>
    <row r="3" spans="1:9" x14ac:dyDescent="0.2">
      <c r="A3" s="200" t="s">
        <v>44</v>
      </c>
      <c r="B3" s="201"/>
      <c r="C3" s="201"/>
      <c r="D3" s="201"/>
      <c r="E3" s="201"/>
      <c r="F3" s="201"/>
      <c r="G3" s="201"/>
      <c r="H3" s="201"/>
      <c r="I3" s="201"/>
    </row>
    <row r="4" spans="1:9" x14ac:dyDescent="0.2">
      <c r="A4" s="202" t="s">
        <v>509</v>
      </c>
      <c r="B4" s="203"/>
      <c r="C4" s="203"/>
      <c r="D4" s="203"/>
      <c r="E4" s="203"/>
      <c r="F4" s="203"/>
      <c r="G4" s="203"/>
      <c r="H4" s="203"/>
      <c r="I4" s="204"/>
    </row>
    <row r="5" spans="1:9" ht="45" x14ac:dyDescent="0.2">
      <c r="A5" s="207" t="s">
        <v>45</v>
      </c>
      <c r="B5" s="208"/>
      <c r="C5" s="208"/>
      <c r="D5" s="208"/>
      <c r="E5" s="208"/>
      <c r="F5" s="208"/>
      <c r="G5" s="12" t="s">
        <v>46</v>
      </c>
      <c r="H5" s="14" t="s">
        <v>47</v>
      </c>
      <c r="I5" s="14" t="s">
        <v>48</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210" t="s">
        <v>49</v>
      </c>
      <c r="B8" s="210"/>
      <c r="C8" s="210"/>
      <c r="D8" s="210"/>
      <c r="E8" s="210"/>
      <c r="F8" s="210"/>
      <c r="G8" s="15">
        <v>1</v>
      </c>
      <c r="H8" s="33"/>
      <c r="I8" s="33"/>
    </row>
    <row r="9" spans="1:9" ht="12.75" customHeight="1" x14ac:dyDescent="0.2">
      <c r="A9" s="195" t="s">
        <v>50</v>
      </c>
      <c r="B9" s="195"/>
      <c r="C9" s="195"/>
      <c r="D9" s="195"/>
      <c r="E9" s="195"/>
      <c r="F9" s="195"/>
      <c r="G9" s="16">
        <v>2</v>
      </c>
      <c r="H9" s="34">
        <f>H10+H17+H27+H38+H43</f>
        <v>375648676</v>
      </c>
      <c r="I9" s="34">
        <f>I10+I17+I27+I38+I43</f>
        <v>370711749.24000001</v>
      </c>
    </row>
    <row r="10" spans="1:9" ht="12.75" customHeight="1" x14ac:dyDescent="0.2">
      <c r="A10" s="194" t="s">
        <v>51</v>
      </c>
      <c r="B10" s="194"/>
      <c r="C10" s="194"/>
      <c r="D10" s="194"/>
      <c r="E10" s="194"/>
      <c r="F10" s="194"/>
      <c r="G10" s="16">
        <v>3</v>
      </c>
      <c r="H10" s="34">
        <f>H11+H12+H13+H14+H15+H16</f>
        <v>9689502</v>
      </c>
      <c r="I10" s="34">
        <f>I11+I12+I13+I14+I15+I16</f>
        <v>9575087</v>
      </c>
    </row>
    <row r="11" spans="1:9" ht="12.75" customHeight="1" x14ac:dyDescent="0.2">
      <c r="A11" s="193" t="s">
        <v>52</v>
      </c>
      <c r="B11" s="193"/>
      <c r="C11" s="193"/>
      <c r="D11" s="193"/>
      <c r="E11" s="193"/>
      <c r="F11" s="193"/>
      <c r="G11" s="15">
        <v>4</v>
      </c>
      <c r="H11" s="121"/>
      <c r="I11" s="121"/>
    </row>
    <row r="12" spans="1:9" ht="22.9" customHeight="1" x14ac:dyDescent="0.2">
      <c r="A12" s="193" t="s">
        <v>53</v>
      </c>
      <c r="B12" s="193"/>
      <c r="C12" s="193"/>
      <c r="D12" s="193"/>
      <c r="E12" s="193"/>
      <c r="F12" s="193"/>
      <c r="G12" s="15">
        <v>5</v>
      </c>
      <c r="H12" s="121">
        <v>1784779</v>
      </c>
      <c r="I12" s="121">
        <v>1899390</v>
      </c>
    </row>
    <row r="13" spans="1:9" ht="12.75" customHeight="1" x14ac:dyDescent="0.2">
      <c r="A13" s="193" t="s">
        <v>54</v>
      </c>
      <c r="B13" s="193"/>
      <c r="C13" s="193"/>
      <c r="D13" s="193"/>
      <c r="E13" s="193"/>
      <c r="F13" s="193"/>
      <c r="G13" s="15">
        <v>6</v>
      </c>
      <c r="H13" s="121">
        <v>4707697</v>
      </c>
      <c r="I13" s="121">
        <v>4707697</v>
      </c>
    </row>
    <row r="14" spans="1:9" ht="12.75" customHeight="1" x14ac:dyDescent="0.2">
      <c r="A14" s="193" t="s">
        <v>55</v>
      </c>
      <c r="B14" s="193"/>
      <c r="C14" s="193"/>
      <c r="D14" s="193"/>
      <c r="E14" s="193"/>
      <c r="F14" s="193"/>
      <c r="G14" s="15">
        <v>7</v>
      </c>
      <c r="H14" s="121"/>
      <c r="I14" s="121"/>
    </row>
    <row r="15" spans="1:9" ht="12.75" customHeight="1" x14ac:dyDescent="0.2">
      <c r="A15" s="193" t="s">
        <v>56</v>
      </c>
      <c r="B15" s="193"/>
      <c r="C15" s="193"/>
      <c r="D15" s="193"/>
      <c r="E15" s="193"/>
      <c r="F15" s="193"/>
      <c r="G15" s="15">
        <v>8</v>
      </c>
      <c r="H15" s="121"/>
      <c r="I15" s="121"/>
    </row>
    <row r="16" spans="1:9" ht="12.75" customHeight="1" x14ac:dyDescent="0.2">
      <c r="A16" s="193" t="s">
        <v>57</v>
      </c>
      <c r="B16" s="193"/>
      <c r="C16" s="193"/>
      <c r="D16" s="193"/>
      <c r="E16" s="193"/>
      <c r="F16" s="193"/>
      <c r="G16" s="15">
        <v>9</v>
      </c>
      <c r="H16" s="121">
        <v>3197026</v>
      </c>
      <c r="I16" s="121">
        <v>2968000</v>
      </c>
    </row>
    <row r="17" spans="1:9" ht="12.75" customHeight="1" x14ac:dyDescent="0.2">
      <c r="A17" s="194" t="s">
        <v>58</v>
      </c>
      <c r="B17" s="194"/>
      <c r="C17" s="194"/>
      <c r="D17" s="194"/>
      <c r="E17" s="194"/>
      <c r="F17" s="194"/>
      <c r="G17" s="16">
        <v>10</v>
      </c>
      <c r="H17" s="34">
        <f>H18+H19+H20+H21+H22+H23+H24+H25+H26</f>
        <v>365031465</v>
      </c>
      <c r="I17" s="34">
        <f>I18+I19+I20+I21+I22+I23+I24+I25+I26</f>
        <v>360206964.43000001</v>
      </c>
    </row>
    <row r="18" spans="1:9" ht="12.75" customHeight="1" x14ac:dyDescent="0.2">
      <c r="A18" s="193" t="s">
        <v>59</v>
      </c>
      <c r="B18" s="193"/>
      <c r="C18" s="193"/>
      <c r="D18" s="193"/>
      <c r="E18" s="193"/>
      <c r="F18" s="193"/>
      <c r="G18" s="15">
        <v>11</v>
      </c>
      <c r="H18" s="121">
        <v>99812551</v>
      </c>
      <c r="I18" s="121">
        <v>100030630</v>
      </c>
    </row>
    <row r="19" spans="1:9" ht="12.75" customHeight="1" x14ac:dyDescent="0.2">
      <c r="A19" s="193" t="s">
        <v>60</v>
      </c>
      <c r="B19" s="193"/>
      <c r="C19" s="193"/>
      <c r="D19" s="193"/>
      <c r="E19" s="193"/>
      <c r="F19" s="193"/>
      <c r="G19" s="15">
        <v>12</v>
      </c>
      <c r="H19" s="121">
        <v>219739137</v>
      </c>
      <c r="I19" s="121">
        <v>216431365.97999999</v>
      </c>
    </row>
    <row r="20" spans="1:9" ht="12.75" customHeight="1" x14ac:dyDescent="0.2">
      <c r="A20" s="193" t="s">
        <v>61</v>
      </c>
      <c r="B20" s="193"/>
      <c r="C20" s="193"/>
      <c r="D20" s="193"/>
      <c r="E20" s="193"/>
      <c r="F20" s="193"/>
      <c r="G20" s="15">
        <v>13</v>
      </c>
      <c r="H20" s="121">
        <v>24713591</v>
      </c>
      <c r="I20" s="121">
        <v>17654401.169999994</v>
      </c>
    </row>
    <row r="21" spans="1:9" ht="12.75" customHeight="1" x14ac:dyDescent="0.2">
      <c r="A21" s="193" t="s">
        <v>62</v>
      </c>
      <c r="B21" s="193"/>
      <c r="C21" s="193"/>
      <c r="D21" s="193"/>
      <c r="E21" s="193"/>
      <c r="F21" s="193"/>
      <c r="G21" s="15">
        <v>14</v>
      </c>
      <c r="H21" s="121">
        <v>13241000</v>
      </c>
      <c r="I21" s="121">
        <v>12131317</v>
      </c>
    </row>
    <row r="22" spans="1:9" ht="12.75" customHeight="1" x14ac:dyDescent="0.2">
      <c r="A22" s="193" t="s">
        <v>63</v>
      </c>
      <c r="B22" s="193"/>
      <c r="C22" s="193"/>
      <c r="D22" s="193"/>
      <c r="E22" s="193"/>
      <c r="F22" s="193"/>
      <c r="G22" s="15">
        <v>15</v>
      </c>
      <c r="H22" s="121"/>
      <c r="I22" s="121"/>
    </row>
    <row r="23" spans="1:9" ht="12.75" customHeight="1" x14ac:dyDescent="0.2">
      <c r="A23" s="193" t="s">
        <v>64</v>
      </c>
      <c r="B23" s="193"/>
      <c r="C23" s="193"/>
      <c r="D23" s="193"/>
      <c r="E23" s="193"/>
      <c r="F23" s="193"/>
      <c r="G23" s="15">
        <v>16</v>
      </c>
      <c r="H23" s="121">
        <v>80</v>
      </c>
      <c r="I23" s="121">
        <v>83</v>
      </c>
    </row>
    <row r="24" spans="1:9" ht="12.75" customHeight="1" x14ac:dyDescent="0.2">
      <c r="A24" s="193" t="s">
        <v>65</v>
      </c>
      <c r="B24" s="193"/>
      <c r="C24" s="193"/>
      <c r="D24" s="193"/>
      <c r="E24" s="193"/>
      <c r="F24" s="193"/>
      <c r="G24" s="15">
        <v>17</v>
      </c>
      <c r="H24" s="121">
        <v>7382625</v>
      </c>
      <c r="I24" s="121">
        <v>13877129.279999999</v>
      </c>
    </row>
    <row r="25" spans="1:9" ht="12.75" customHeight="1" x14ac:dyDescent="0.2">
      <c r="A25" s="193" t="s">
        <v>66</v>
      </c>
      <c r="B25" s="193"/>
      <c r="C25" s="193"/>
      <c r="D25" s="193"/>
      <c r="E25" s="193"/>
      <c r="F25" s="193"/>
      <c r="G25" s="15">
        <v>18</v>
      </c>
      <c r="H25" s="121">
        <v>142481</v>
      </c>
      <c r="I25" s="121">
        <v>82038</v>
      </c>
    </row>
    <row r="26" spans="1:9" ht="12.75" customHeight="1" x14ac:dyDescent="0.2">
      <c r="A26" s="193" t="s">
        <v>67</v>
      </c>
      <c r="B26" s="193"/>
      <c r="C26" s="193"/>
      <c r="D26" s="193"/>
      <c r="E26" s="193"/>
      <c r="F26" s="193"/>
      <c r="G26" s="15">
        <v>19</v>
      </c>
      <c r="H26" s="121"/>
      <c r="I26" s="121"/>
    </row>
    <row r="27" spans="1:9" ht="12.75" customHeight="1" x14ac:dyDescent="0.2">
      <c r="A27" s="194" t="s">
        <v>68</v>
      </c>
      <c r="B27" s="194"/>
      <c r="C27" s="194"/>
      <c r="D27" s="194"/>
      <c r="E27" s="194"/>
      <c r="F27" s="194"/>
      <c r="G27" s="16">
        <v>20</v>
      </c>
      <c r="H27" s="34">
        <f>SUM(H28:H37)</f>
        <v>141849</v>
      </c>
      <c r="I27" s="34">
        <f>SUM(I28:I37)</f>
        <v>142180.57</v>
      </c>
    </row>
    <row r="28" spans="1:9" ht="12.75" customHeight="1" x14ac:dyDescent="0.2">
      <c r="A28" s="193" t="s">
        <v>69</v>
      </c>
      <c r="B28" s="193"/>
      <c r="C28" s="193"/>
      <c r="D28" s="193"/>
      <c r="E28" s="193"/>
      <c r="F28" s="193"/>
      <c r="G28" s="15">
        <v>21</v>
      </c>
      <c r="H28" s="121"/>
      <c r="I28" s="121"/>
    </row>
    <row r="29" spans="1:9" ht="12.75" customHeight="1" x14ac:dyDescent="0.2">
      <c r="A29" s="193" t="s">
        <v>70</v>
      </c>
      <c r="B29" s="193"/>
      <c r="C29" s="193"/>
      <c r="D29" s="193"/>
      <c r="E29" s="193"/>
      <c r="F29" s="193"/>
      <c r="G29" s="15">
        <v>22</v>
      </c>
      <c r="H29" s="121"/>
      <c r="I29" s="121"/>
    </row>
    <row r="30" spans="1:9" ht="12.75" customHeight="1" x14ac:dyDescent="0.2">
      <c r="A30" s="193" t="s">
        <v>71</v>
      </c>
      <c r="B30" s="193"/>
      <c r="C30" s="193"/>
      <c r="D30" s="193"/>
      <c r="E30" s="193"/>
      <c r="F30" s="193"/>
      <c r="G30" s="15">
        <v>23</v>
      </c>
      <c r="H30" s="121"/>
      <c r="I30" s="121"/>
    </row>
    <row r="31" spans="1:9" ht="24" customHeight="1" x14ac:dyDescent="0.2">
      <c r="A31" s="193" t="s">
        <v>72</v>
      </c>
      <c r="B31" s="193"/>
      <c r="C31" s="193"/>
      <c r="D31" s="193"/>
      <c r="E31" s="193"/>
      <c r="F31" s="193"/>
      <c r="G31" s="15">
        <v>24</v>
      </c>
      <c r="H31" s="121"/>
      <c r="I31" s="121"/>
    </row>
    <row r="32" spans="1:9" ht="23.45" customHeight="1" x14ac:dyDescent="0.2">
      <c r="A32" s="193" t="s">
        <v>73</v>
      </c>
      <c r="B32" s="193"/>
      <c r="C32" s="193"/>
      <c r="D32" s="193"/>
      <c r="E32" s="193"/>
      <c r="F32" s="193"/>
      <c r="G32" s="15">
        <v>25</v>
      </c>
      <c r="H32" s="121"/>
      <c r="I32" s="121"/>
    </row>
    <row r="33" spans="1:9" ht="21.6" customHeight="1" x14ac:dyDescent="0.2">
      <c r="A33" s="193" t="s">
        <v>74</v>
      </c>
      <c r="B33" s="193"/>
      <c r="C33" s="193"/>
      <c r="D33" s="193"/>
      <c r="E33" s="193"/>
      <c r="F33" s="193"/>
      <c r="G33" s="15">
        <v>26</v>
      </c>
      <c r="H33" s="121"/>
      <c r="I33" s="121"/>
    </row>
    <row r="34" spans="1:9" ht="12.75" customHeight="1" x14ac:dyDescent="0.2">
      <c r="A34" s="193" t="s">
        <v>75</v>
      </c>
      <c r="B34" s="193"/>
      <c r="C34" s="193"/>
      <c r="D34" s="193"/>
      <c r="E34" s="193"/>
      <c r="F34" s="193"/>
      <c r="G34" s="15">
        <v>27</v>
      </c>
      <c r="H34" s="121">
        <v>141849</v>
      </c>
      <c r="I34" s="121">
        <v>142180.57</v>
      </c>
    </row>
    <row r="35" spans="1:9" ht="12.75" customHeight="1" x14ac:dyDescent="0.2">
      <c r="A35" s="193" t="s">
        <v>76</v>
      </c>
      <c r="B35" s="193"/>
      <c r="C35" s="193"/>
      <c r="D35" s="193"/>
      <c r="E35" s="193"/>
      <c r="F35" s="193"/>
      <c r="G35" s="15">
        <v>28</v>
      </c>
      <c r="H35" s="121"/>
      <c r="I35" s="121"/>
    </row>
    <row r="36" spans="1:9" ht="12.75" customHeight="1" x14ac:dyDescent="0.2">
      <c r="A36" s="193" t="s">
        <v>77</v>
      </c>
      <c r="B36" s="193"/>
      <c r="C36" s="193"/>
      <c r="D36" s="193"/>
      <c r="E36" s="193"/>
      <c r="F36" s="193"/>
      <c r="G36" s="15">
        <v>29</v>
      </c>
      <c r="H36" s="121"/>
      <c r="I36" s="121"/>
    </row>
    <row r="37" spans="1:9" ht="12.75" customHeight="1" x14ac:dyDescent="0.2">
      <c r="A37" s="193" t="s">
        <v>78</v>
      </c>
      <c r="B37" s="193"/>
      <c r="C37" s="193"/>
      <c r="D37" s="193"/>
      <c r="E37" s="193"/>
      <c r="F37" s="193"/>
      <c r="G37" s="15">
        <v>30</v>
      </c>
      <c r="H37" s="121"/>
      <c r="I37" s="121"/>
    </row>
    <row r="38" spans="1:9" ht="12.75" customHeight="1" x14ac:dyDescent="0.2">
      <c r="A38" s="194" t="s">
        <v>79</v>
      </c>
      <c r="B38" s="194"/>
      <c r="C38" s="194"/>
      <c r="D38" s="194"/>
      <c r="E38" s="194"/>
      <c r="F38" s="194"/>
      <c r="G38" s="16">
        <v>31</v>
      </c>
      <c r="H38" s="34">
        <f>H39+H40+H41+H42</f>
        <v>0</v>
      </c>
      <c r="I38" s="34">
        <f>I39+I40+I41+I42</f>
        <v>0</v>
      </c>
    </row>
    <row r="39" spans="1:9" ht="12.75" customHeight="1" x14ac:dyDescent="0.2">
      <c r="A39" s="193" t="s">
        <v>80</v>
      </c>
      <c r="B39" s="193"/>
      <c r="C39" s="193"/>
      <c r="D39" s="193"/>
      <c r="E39" s="193"/>
      <c r="F39" s="193"/>
      <c r="G39" s="15">
        <v>32</v>
      </c>
      <c r="H39" s="121"/>
      <c r="I39" s="121"/>
    </row>
    <row r="40" spans="1:9" ht="27" customHeight="1" x14ac:dyDescent="0.2">
      <c r="A40" s="193" t="s">
        <v>81</v>
      </c>
      <c r="B40" s="193"/>
      <c r="C40" s="193"/>
      <c r="D40" s="193"/>
      <c r="E40" s="193"/>
      <c r="F40" s="193"/>
      <c r="G40" s="15">
        <v>33</v>
      </c>
      <c r="H40" s="121"/>
      <c r="I40" s="121"/>
    </row>
    <row r="41" spans="1:9" ht="12.75" customHeight="1" x14ac:dyDescent="0.2">
      <c r="A41" s="193" t="s">
        <v>82</v>
      </c>
      <c r="B41" s="193"/>
      <c r="C41" s="193"/>
      <c r="D41" s="193"/>
      <c r="E41" s="193"/>
      <c r="F41" s="193"/>
      <c r="G41" s="15">
        <v>34</v>
      </c>
      <c r="H41" s="121"/>
      <c r="I41" s="121"/>
    </row>
    <row r="42" spans="1:9" ht="12.75" customHeight="1" x14ac:dyDescent="0.2">
      <c r="A42" s="193" t="s">
        <v>83</v>
      </c>
      <c r="B42" s="193"/>
      <c r="C42" s="193"/>
      <c r="D42" s="193"/>
      <c r="E42" s="193"/>
      <c r="F42" s="193"/>
      <c r="G42" s="15">
        <v>35</v>
      </c>
      <c r="H42" s="121"/>
      <c r="I42" s="121"/>
    </row>
    <row r="43" spans="1:9" ht="12.75" customHeight="1" x14ac:dyDescent="0.2">
      <c r="A43" s="193" t="s">
        <v>84</v>
      </c>
      <c r="B43" s="193"/>
      <c r="C43" s="193"/>
      <c r="D43" s="193"/>
      <c r="E43" s="193"/>
      <c r="F43" s="193"/>
      <c r="G43" s="15">
        <v>36</v>
      </c>
      <c r="H43" s="121">
        <v>785860</v>
      </c>
      <c r="I43" s="121">
        <v>787517.24</v>
      </c>
    </row>
    <row r="44" spans="1:9" ht="12.75" customHeight="1" x14ac:dyDescent="0.2">
      <c r="A44" s="195" t="s">
        <v>85</v>
      </c>
      <c r="B44" s="195"/>
      <c r="C44" s="195"/>
      <c r="D44" s="195"/>
      <c r="E44" s="195"/>
      <c r="F44" s="195"/>
      <c r="G44" s="16">
        <v>37</v>
      </c>
      <c r="H44" s="34">
        <f>H45+H53+H60+H70</f>
        <v>64023839.480000004</v>
      </c>
      <c r="I44" s="34">
        <f>I45+I53+I60+I70</f>
        <v>42521770.649999999</v>
      </c>
    </row>
    <row r="45" spans="1:9" ht="12.75" customHeight="1" x14ac:dyDescent="0.2">
      <c r="A45" s="194" t="s">
        <v>86</v>
      </c>
      <c r="B45" s="194"/>
      <c r="C45" s="194"/>
      <c r="D45" s="194"/>
      <c r="E45" s="194"/>
      <c r="F45" s="194"/>
      <c r="G45" s="16">
        <v>38</v>
      </c>
      <c r="H45" s="34">
        <f>SUM(H46:H52)</f>
        <v>1723477.48</v>
      </c>
      <c r="I45" s="34">
        <f>SUM(I46:I52)</f>
        <v>1862469.5799999998</v>
      </c>
    </row>
    <row r="46" spans="1:9" ht="12.75" customHeight="1" x14ac:dyDescent="0.2">
      <c r="A46" s="193" t="s">
        <v>87</v>
      </c>
      <c r="B46" s="193"/>
      <c r="C46" s="193"/>
      <c r="D46" s="193"/>
      <c r="E46" s="193"/>
      <c r="F46" s="193"/>
      <c r="G46" s="15">
        <v>39</v>
      </c>
      <c r="H46" s="121">
        <v>1456635.18</v>
      </c>
      <c r="I46" s="121">
        <v>1457309.64</v>
      </c>
    </row>
    <row r="47" spans="1:9" ht="12.75" customHeight="1" x14ac:dyDescent="0.2">
      <c r="A47" s="193" t="s">
        <v>88</v>
      </c>
      <c r="B47" s="193"/>
      <c r="C47" s="193"/>
      <c r="D47" s="193"/>
      <c r="E47" s="193"/>
      <c r="F47" s="193"/>
      <c r="G47" s="15">
        <v>40</v>
      </c>
      <c r="H47" s="121"/>
      <c r="I47" s="121"/>
    </row>
    <row r="48" spans="1:9" ht="12.75" customHeight="1" x14ac:dyDescent="0.2">
      <c r="A48" s="193" t="s">
        <v>89</v>
      </c>
      <c r="B48" s="193"/>
      <c r="C48" s="193"/>
      <c r="D48" s="193"/>
      <c r="E48" s="193"/>
      <c r="F48" s="193"/>
      <c r="G48" s="15">
        <v>41</v>
      </c>
      <c r="H48" s="121"/>
      <c r="I48" s="121"/>
    </row>
    <row r="49" spans="1:9" ht="12.75" customHeight="1" x14ac:dyDescent="0.2">
      <c r="A49" s="193" t="s">
        <v>90</v>
      </c>
      <c r="B49" s="193"/>
      <c r="C49" s="193"/>
      <c r="D49" s="193"/>
      <c r="E49" s="193"/>
      <c r="F49" s="193"/>
      <c r="G49" s="15">
        <v>42</v>
      </c>
      <c r="H49" s="121">
        <v>20802.41</v>
      </c>
      <c r="I49" s="121">
        <v>21024.41</v>
      </c>
    </row>
    <row r="50" spans="1:9" ht="12.75" customHeight="1" x14ac:dyDescent="0.2">
      <c r="A50" s="193" t="s">
        <v>91</v>
      </c>
      <c r="B50" s="193"/>
      <c r="C50" s="193"/>
      <c r="D50" s="193"/>
      <c r="E50" s="193"/>
      <c r="F50" s="193"/>
      <c r="G50" s="15">
        <v>43</v>
      </c>
      <c r="H50" s="121">
        <v>246039.89</v>
      </c>
      <c r="I50" s="121">
        <v>384135.53</v>
      </c>
    </row>
    <row r="51" spans="1:9" ht="12.75" customHeight="1" x14ac:dyDescent="0.2">
      <c r="A51" s="193" t="s">
        <v>92</v>
      </c>
      <c r="B51" s="193"/>
      <c r="C51" s="193"/>
      <c r="D51" s="193"/>
      <c r="E51" s="193"/>
      <c r="F51" s="193"/>
      <c r="G51" s="15">
        <v>44</v>
      </c>
      <c r="H51" s="121"/>
      <c r="I51" s="121"/>
    </row>
    <row r="52" spans="1:9" ht="12.75" customHeight="1" x14ac:dyDescent="0.2">
      <c r="A52" s="193" t="s">
        <v>93</v>
      </c>
      <c r="B52" s="193"/>
      <c r="C52" s="193"/>
      <c r="D52" s="193"/>
      <c r="E52" s="193"/>
      <c r="F52" s="193"/>
      <c r="G52" s="15">
        <v>45</v>
      </c>
      <c r="H52" s="121"/>
      <c r="I52" s="121"/>
    </row>
    <row r="53" spans="1:9" ht="12.75" customHeight="1" x14ac:dyDescent="0.2">
      <c r="A53" s="194" t="s">
        <v>94</v>
      </c>
      <c r="B53" s="194"/>
      <c r="C53" s="194"/>
      <c r="D53" s="194"/>
      <c r="E53" s="194"/>
      <c r="F53" s="194"/>
      <c r="G53" s="16">
        <v>46</v>
      </c>
      <c r="H53" s="34">
        <f>SUM(H54:H59)</f>
        <v>16336710</v>
      </c>
      <c r="I53" s="34">
        <f>SUM(I54:I59)</f>
        <v>3505886.0599999996</v>
      </c>
    </row>
    <row r="54" spans="1:9" ht="12.75" customHeight="1" x14ac:dyDescent="0.2">
      <c r="A54" s="193" t="s">
        <v>95</v>
      </c>
      <c r="B54" s="193"/>
      <c r="C54" s="193"/>
      <c r="D54" s="193"/>
      <c r="E54" s="193"/>
      <c r="F54" s="193"/>
      <c r="G54" s="15">
        <v>47</v>
      </c>
      <c r="H54" s="121"/>
      <c r="I54" s="121"/>
    </row>
    <row r="55" spans="1:9" ht="23.45" customHeight="1" x14ac:dyDescent="0.2">
      <c r="A55" s="193" t="s">
        <v>96</v>
      </c>
      <c r="B55" s="193"/>
      <c r="C55" s="193"/>
      <c r="D55" s="193"/>
      <c r="E55" s="193"/>
      <c r="F55" s="193"/>
      <c r="G55" s="15">
        <v>48</v>
      </c>
      <c r="H55" s="121"/>
      <c r="I55" s="121"/>
    </row>
    <row r="56" spans="1:9" ht="12.75" customHeight="1" x14ac:dyDescent="0.2">
      <c r="A56" s="193" t="s">
        <v>97</v>
      </c>
      <c r="B56" s="193"/>
      <c r="C56" s="193"/>
      <c r="D56" s="193"/>
      <c r="E56" s="193"/>
      <c r="F56" s="193"/>
      <c r="G56" s="15">
        <v>49</v>
      </c>
      <c r="H56" s="121">
        <v>12975123</v>
      </c>
      <c r="I56" s="121">
        <v>693657.77999999991</v>
      </c>
    </row>
    <row r="57" spans="1:9" ht="12.75" customHeight="1" x14ac:dyDescent="0.2">
      <c r="A57" s="193" t="s">
        <v>98</v>
      </c>
      <c r="B57" s="193"/>
      <c r="C57" s="193"/>
      <c r="D57" s="193"/>
      <c r="E57" s="193"/>
      <c r="F57" s="193"/>
      <c r="G57" s="15">
        <v>50</v>
      </c>
      <c r="H57" s="121">
        <v>297149</v>
      </c>
      <c r="I57" s="121">
        <v>303536.71999999997</v>
      </c>
    </row>
    <row r="58" spans="1:9" ht="12.75" customHeight="1" x14ac:dyDescent="0.2">
      <c r="A58" s="193" t="s">
        <v>99</v>
      </c>
      <c r="B58" s="193"/>
      <c r="C58" s="193"/>
      <c r="D58" s="193"/>
      <c r="E58" s="193"/>
      <c r="F58" s="193"/>
      <c r="G58" s="15">
        <v>51</v>
      </c>
      <c r="H58" s="121">
        <v>2802608</v>
      </c>
      <c r="I58" s="121">
        <v>2395410.2999999998</v>
      </c>
    </row>
    <row r="59" spans="1:9" ht="12.75" customHeight="1" x14ac:dyDescent="0.2">
      <c r="A59" s="193" t="s">
        <v>100</v>
      </c>
      <c r="B59" s="193"/>
      <c r="C59" s="193"/>
      <c r="D59" s="193"/>
      <c r="E59" s="193"/>
      <c r="F59" s="193"/>
      <c r="G59" s="15">
        <v>52</v>
      </c>
      <c r="H59" s="121">
        <v>261830</v>
      </c>
      <c r="I59" s="121">
        <v>113281.26000000001</v>
      </c>
    </row>
    <row r="60" spans="1:9" ht="12.75" customHeight="1" x14ac:dyDescent="0.2">
      <c r="A60" s="194" t="s">
        <v>101</v>
      </c>
      <c r="B60" s="194"/>
      <c r="C60" s="194"/>
      <c r="D60" s="194"/>
      <c r="E60" s="194"/>
      <c r="F60" s="194"/>
      <c r="G60" s="16">
        <v>53</v>
      </c>
      <c r="H60" s="34">
        <f>SUM(H61:H69)</f>
        <v>0</v>
      </c>
      <c r="I60" s="34">
        <f>SUM(I61:I69)</f>
        <v>22650</v>
      </c>
    </row>
    <row r="61" spans="1:9" ht="12.75" customHeight="1" x14ac:dyDescent="0.2">
      <c r="A61" s="193" t="s">
        <v>102</v>
      </c>
      <c r="B61" s="193"/>
      <c r="C61" s="193"/>
      <c r="D61" s="193"/>
      <c r="E61" s="193"/>
      <c r="F61" s="193"/>
      <c r="G61" s="15">
        <v>54</v>
      </c>
      <c r="H61" s="121"/>
      <c r="I61" s="121"/>
    </row>
    <row r="62" spans="1:9" ht="27.6" customHeight="1" x14ac:dyDescent="0.2">
      <c r="A62" s="193" t="s">
        <v>103</v>
      </c>
      <c r="B62" s="193"/>
      <c r="C62" s="193"/>
      <c r="D62" s="193"/>
      <c r="E62" s="193"/>
      <c r="F62" s="193"/>
      <c r="G62" s="15">
        <v>55</v>
      </c>
      <c r="H62" s="121"/>
      <c r="I62" s="121"/>
    </row>
    <row r="63" spans="1:9" ht="12.75" customHeight="1" x14ac:dyDescent="0.2">
      <c r="A63" s="193" t="s">
        <v>104</v>
      </c>
      <c r="B63" s="193"/>
      <c r="C63" s="193"/>
      <c r="D63" s="193"/>
      <c r="E63" s="193"/>
      <c r="F63" s="193"/>
      <c r="G63" s="15">
        <v>56</v>
      </c>
      <c r="H63" s="121"/>
      <c r="I63" s="121"/>
    </row>
    <row r="64" spans="1:9" ht="25.9" customHeight="1" x14ac:dyDescent="0.2">
      <c r="A64" s="193" t="s">
        <v>105</v>
      </c>
      <c r="B64" s="193"/>
      <c r="C64" s="193"/>
      <c r="D64" s="193"/>
      <c r="E64" s="193"/>
      <c r="F64" s="193"/>
      <c r="G64" s="15">
        <v>57</v>
      </c>
      <c r="H64" s="121"/>
      <c r="I64" s="121"/>
    </row>
    <row r="65" spans="1:9" ht="21.6" customHeight="1" x14ac:dyDescent="0.2">
      <c r="A65" s="193" t="s">
        <v>106</v>
      </c>
      <c r="B65" s="193"/>
      <c r="C65" s="193"/>
      <c r="D65" s="193"/>
      <c r="E65" s="193"/>
      <c r="F65" s="193"/>
      <c r="G65" s="15">
        <v>58</v>
      </c>
      <c r="H65" s="121"/>
      <c r="I65" s="121"/>
    </row>
    <row r="66" spans="1:9" ht="21.6" customHeight="1" x14ac:dyDescent="0.2">
      <c r="A66" s="193" t="s">
        <v>107</v>
      </c>
      <c r="B66" s="193"/>
      <c r="C66" s="193"/>
      <c r="D66" s="193"/>
      <c r="E66" s="193"/>
      <c r="F66" s="193"/>
      <c r="G66" s="15">
        <v>59</v>
      </c>
      <c r="H66" s="121"/>
      <c r="I66" s="121"/>
    </row>
    <row r="67" spans="1:9" ht="12.75" customHeight="1" x14ac:dyDescent="0.2">
      <c r="A67" s="193" t="s">
        <v>108</v>
      </c>
      <c r="B67" s="193"/>
      <c r="C67" s="193"/>
      <c r="D67" s="193"/>
      <c r="E67" s="193"/>
      <c r="F67" s="193"/>
      <c r="G67" s="15">
        <v>60</v>
      </c>
      <c r="H67" s="121"/>
      <c r="I67" s="121"/>
    </row>
    <row r="68" spans="1:9" ht="12.75" customHeight="1" x14ac:dyDescent="0.2">
      <c r="A68" s="193" t="s">
        <v>109</v>
      </c>
      <c r="B68" s="193"/>
      <c r="C68" s="193"/>
      <c r="D68" s="193"/>
      <c r="E68" s="193"/>
      <c r="F68" s="193"/>
      <c r="G68" s="15">
        <v>61</v>
      </c>
      <c r="H68" s="121"/>
      <c r="I68" s="121">
        <v>22650</v>
      </c>
    </row>
    <row r="69" spans="1:9" ht="12.75" customHeight="1" x14ac:dyDescent="0.2">
      <c r="A69" s="193" t="s">
        <v>110</v>
      </c>
      <c r="B69" s="193"/>
      <c r="C69" s="193"/>
      <c r="D69" s="193"/>
      <c r="E69" s="193"/>
      <c r="F69" s="193"/>
      <c r="G69" s="15">
        <v>62</v>
      </c>
      <c r="H69" s="121"/>
      <c r="I69" s="121"/>
    </row>
    <row r="70" spans="1:9" ht="12.75" customHeight="1" x14ac:dyDescent="0.2">
      <c r="A70" s="193" t="s">
        <v>111</v>
      </c>
      <c r="B70" s="193"/>
      <c r="C70" s="193"/>
      <c r="D70" s="193"/>
      <c r="E70" s="193"/>
      <c r="F70" s="193"/>
      <c r="G70" s="15">
        <v>63</v>
      </c>
      <c r="H70" s="121">
        <v>45963652</v>
      </c>
      <c r="I70" s="121">
        <v>37130765.009999998</v>
      </c>
    </row>
    <row r="71" spans="1:9" ht="12.75" customHeight="1" x14ac:dyDescent="0.2">
      <c r="A71" s="210" t="s">
        <v>112</v>
      </c>
      <c r="B71" s="210"/>
      <c r="C71" s="210"/>
      <c r="D71" s="210"/>
      <c r="E71" s="210"/>
      <c r="F71" s="210"/>
      <c r="G71" s="15">
        <v>64</v>
      </c>
      <c r="H71" s="121">
        <v>122687</v>
      </c>
      <c r="I71" s="121"/>
    </row>
    <row r="72" spans="1:9" ht="12.75" customHeight="1" x14ac:dyDescent="0.2">
      <c r="A72" s="195" t="s">
        <v>113</v>
      </c>
      <c r="B72" s="195"/>
      <c r="C72" s="195"/>
      <c r="D72" s="195"/>
      <c r="E72" s="195"/>
      <c r="F72" s="195"/>
      <c r="G72" s="16">
        <v>65</v>
      </c>
      <c r="H72" s="34">
        <f>H8+H9+H44+H71</f>
        <v>439795202.48000002</v>
      </c>
      <c r="I72" s="34">
        <f>I8+I9+I44+I71</f>
        <v>413233519.88999999</v>
      </c>
    </row>
    <row r="73" spans="1:9" ht="12.75" customHeight="1" x14ac:dyDescent="0.2">
      <c r="A73" s="210" t="s">
        <v>114</v>
      </c>
      <c r="B73" s="210"/>
      <c r="C73" s="210"/>
      <c r="D73" s="210"/>
      <c r="E73" s="210"/>
      <c r="F73" s="210"/>
      <c r="G73" s="15">
        <v>66</v>
      </c>
      <c r="H73" s="33"/>
      <c r="I73" s="33"/>
    </row>
    <row r="74" spans="1:9" x14ac:dyDescent="0.2">
      <c r="A74" s="212" t="s">
        <v>115</v>
      </c>
      <c r="B74" s="213"/>
      <c r="C74" s="213"/>
      <c r="D74" s="213"/>
      <c r="E74" s="213"/>
      <c r="F74" s="213"/>
      <c r="G74" s="213"/>
      <c r="H74" s="213"/>
      <c r="I74" s="213"/>
    </row>
    <row r="75" spans="1:9" ht="12.75" customHeight="1" x14ac:dyDescent="0.2">
      <c r="A75" s="195" t="s">
        <v>116</v>
      </c>
      <c r="B75" s="195"/>
      <c r="C75" s="195"/>
      <c r="D75" s="195"/>
      <c r="E75" s="195"/>
      <c r="F75" s="195"/>
      <c r="G75" s="16">
        <v>67</v>
      </c>
      <c r="H75" s="34">
        <f>H76+H77+H78+H84+H85+H89+H92+H95</f>
        <v>267473126</v>
      </c>
      <c r="I75" s="34">
        <f>I76+I77+I78+I84+I85+I89+I92+I95</f>
        <v>251384980</v>
      </c>
    </row>
    <row r="76" spans="1:9" ht="12.75" customHeight="1" x14ac:dyDescent="0.2">
      <c r="A76" s="193" t="s">
        <v>117</v>
      </c>
      <c r="B76" s="193"/>
      <c r="C76" s="193"/>
      <c r="D76" s="193"/>
      <c r="E76" s="193"/>
      <c r="F76" s="193"/>
      <c r="G76" s="15">
        <v>68</v>
      </c>
      <c r="H76" s="121">
        <v>202769470</v>
      </c>
      <c r="I76" s="121">
        <v>202769470</v>
      </c>
    </row>
    <row r="77" spans="1:9" ht="12.75" customHeight="1" x14ac:dyDescent="0.2">
      <c r="A77" s="193" t="s">
        <v>118</v>
      </c>
      <c r="B77" s="193"/>
      <c r="C77" s="193"/>
      <c r="D77" s="193"/>
      <c r="E77" s="193"/>
      <c r="F77" s="193"/>
      <c r="G77" s="15">
        <v>69</v>
      </c>
      <c r="H77" s="121"/>
      <c r="I77" s="121"/>
    </row>
    <row r="78" spans="1:9" ht="12.75" customHeight="1" x14ac:dyDescent="0.2">
      <c r="A78" s="194" t="s">
        <v>119</v>
      </c>
      <c r="B78" s="194"/>
      <c r="C78" s="194"/>
      <c r="D78" s="194"/>
      <c r="E78" s="194"/>
      <c r="F78" s="194"/>
      <c r="G78" s="16">
        <v>70</v>
      </c>
      <c r="H78" s="34">
        <f>SUM(H79:H83)</f>
        <v>37370607</v>
      </c>
      <c r="I78" s="34">
        <f>SUM(I79:I83)</f>
        <v>37370607</v>
      </c>
    </row>
    <row r="79" spans="1:9" ht="12.75" customHeight="1" x14ac:dyDescent="0.2">
      <c r="A79" s="193" t="s">
        <v>120</v>
      </c>
      <c r="B79" s="193"/>
      <c r="C79" s="193"/>
      <c r="D79" s="193"/>
      <c r="E79" s="193"/>
      <c r="F79" s="193"/>
      <c r="G79" s="15">
        <v>71</v>
      </c>
      <c r="H79" s="121">
        <v>488560</v>
      </c>
      <c r="I79" s="121">
        <v>488560</v>
      </c>
    </row>
    <row r="80" spans="1:9" ht="12.75" customHeight="1" x14ac:dyDescent="0.2">
      <c r="A80" s="193" t="s">
        <v>121</v>
      </c>
      <c r="B80" s="193"/>
      <c r="C80" s="193"/>
      <c r="D80" s="193"/>
      <c r="E80" s="193"/>
      <c r="F80" s="193"/>
      <c r="G80" s="15">
        <v>72</v>
      </c>
      <c r="H80" s="121">
        <v>8963460</v>
      </c>
      <c r="I80" s="121">
        <v>8963460</v>
      </c>
    </row>
    <row r="81" spans="1:9" ht="12.75" customHeight="1" x14ac:dyDescent="0.2">
      <c r="A81" s="193" t="s">
        <v>122</v>
      </c>
      <c r="B81" s="193"/>
      <c r="C81" s="193"/>
      <c r="D81" s="193"/>
      <c r="E81" s="193"/>
      <c r="F81" s="193"/>
      <c r="G81" s="15">
        <v>73</v>
      </c>
      <c r="H81" s="121">
        <v>-8963460</v>
      </c>
      <c r="I81" s="121">
        <v>-8963460</v>
      </c>
    </row>
    <row r="82" spans="1:9" ht="12.75" customHeight="1" x14ac:dyDescent="0.2">
      <c r="A82" s="193" t="s">
        <v>123</v>
      </c>
      <c r="B82" s="193"/>
      <c r="C82" s="193"/>
      <c r="D82" s="193"/>
      <c r="E82" s="193"/>
      <c r="F82" s="193"/>
      <c r="G82" s="15">
        <v>74</v>
      </c>
      <c r="H82" s="121"/>
      <c r="I82" s="121"/>
    </row>
    <row r="83" spans="1:9" ht="12.75" customHeight="1" x14ac:dyDescent="0.2">
      <c r="A83" s="193" t="s">
        <v>124</v>
      </c>
      <c r="B83" s="193"/>
      <c r="C83" s="193"/>
      <c r="D83" s="193"/>
      <c r="E83" s="193"/>
      <c r="F83" s="193"/>
      <c r="G83" s="15">
        <v>75</v>
      </c>
      <c r="H83" s="121">
        <v>36882047</v>
      </c>
      <c r="I83" s="121">
        <v>36882047</v>
      </c>
    </row>
    <row r="84" spans="1:9" ht="12.75" customHeight="1" x14ac:dyDescent="0.2">
      <c r="A84" s="211" t="s">
        <v>125</v>
      </c>
      <c r="B84" s="211"/>
      <c r="C84" s="211"/>
      <c r="D84" s="211"/>
      <c r="E84" s="211"/>
      <c r="F84" s="211"/>
      <c r="G84" s="115">
        <v>76</v>
      </c>
      <c r="H84" s="116"/>
      <c r="I84" s="116"/>
    </row>
    <row r="85" spans="1:9" ht="12.75" customHeight="1" x14ac:dyDescent="0.2">
      <c r="A85" s="194" t="s">
        <v>126</v>
      </c>
      <c r="B85" s="194"/>
      <c r="C85" s="194"/>
      <c r="D85" s="194"/>
      <c r="E85" s="194"/>
      <c r="F85" s="194"/>
      <c r="G85" s="16">
        <v>77</v>
      </c>
      <c r="H85" s="34">
        <f>H86+H87+H88</f>
        <v>0</v>
      </c>
      <c r="I85" s="34">
        <f>I86+I87+I88</f>
        <v>0</v>
      </c>
    </row>
    <row r="86" spans="1:9" ht="12.75" customHeight="1" x14ac:dyDescent="0.2">
      <c r="A86" s="193" t="s">
        <v>127</v>
      </c>
      <c r="B86" s="193"/>
      <c r="C86" s="193"/>
      <c r="D86" s="193"/>
      <c r="E86" s="193"/>
      <c r="F86" s="193"/>
      <c r="G86" s="15">
        <v>78</v>
      </c>
      <c r="H86" s="121"/>
      <c r="I86" s="121"/>
    </row>
    <row r="87" spans="1:9" ht="12.75" customHeight="1" x14ac:dyDescent="0.2">
      <c r="A87" s="193" t="s">
        <v>128</v>
      </c>
      <c r="B87" s="193"/>
      <c r="C87" s="193"/>
      <c r="D87" s="193"/>
      <c r="E87" s="193"/>
      <c r="F87" s="193"/>
      <c r="G87" s="15">
        <v>79</v>
      </c>
      <c r="H87" s="121"/>
      <c r="I87" s="121"/>
    </row>
    <row r="88" spans="1:9" ht="12.75" customHeight="1" x14ac:dyDescent="0.2">
      <c r="A88" s="193" t="s">
        <v>129</v>
      </c>
      <c r="B88" s="193"/>
      <c r="C88" s="193"/>
      <c r="D88" s="193"/>
      <c r="E88" s="193"/>
      <c r="F88" s="193"/>
      <c r="G88" s="15">
        <v>80</v>
      </c>
      <c r="H88" s="121"/>
      <c r="I88" s="121"/>
    </row>
    <row r="89" spans="1:9" ht="24" customHeight="1" x14ac:dyDescent="0.2">
      <c r="A89" s="194" t="s">
        <v>130</v>
      </c>
      <c r="B89" s="194"/>
      <c r="C89" s="194"/>
      <c r="D89" s="194"/>
      <c r="E89" s="194"/>
      <c r="F89" s="194"/>
      <c r="G89" s="16">
        <v>81</v>
      </c>
      <c r="H89" s="34">
        <f>H90-H91</f>
        <v>0</v>
      </c>
      <c r="I89" s="34">
        <f>I90-I91</f>
        <v>29003226</v>
      </c>
    </row>
    <row r="90" spans="1:9" ht="12.75" customHeight="1" x14ac:dyDescent="0.2">
      <c r="A90" s="193" t="s">
        <v>131</v>
      </c>
      <c r="B90" s="193"/>
      <c r="C90" s="193"/>
      <c r="D90" s="193"/>
      <c r="E90" s="193"/>
      <c r="F90" s="193"/>
      <c r="G90" s="15">
        <v>82</v>
      </c>
      <c r="H90" s="121"/>
      <c r="I90" s="121">
        <v>29003226</v>
      </c>
    </row>
    <row r="91" spans="1:9" ht="12.75" customHeight="1" x14ac:dyDescent="0.2">
      <c r="A91" s="193" t="s">
        <v>132</v>
      </c>
      <c r="B91" s="193"/>
      <c r="C91" s="193"/>
      <c r="D91" s="193"/>
      <c r="E91" s="193"/>
      <c r="F91" s="193"/>
      <c r="G91" s="15">
        <v>83</v>
      </c>
      <c r="H91" s="121"/>
      <c r="I91" s="121"/>
    </row>
    <row r="92" spans="1:9" ht="12.75" customHeight="1" x14ac:dyDescent="0.2">
      <c r="A92" s="194" t="s">
        <v>133</v>
      </c>
      <c r="B92" s="194"/>
      <c r="C92" s="194"/>
      <c r="D92" s="194"/>
      <c r="E92" s="194"/>
      <c r="F92" s="194"/>
      <c r="G92" s="16">
        <v>84</v>
      </c>
      <c r="H92" s="34">
        <f>H93-H94</f>
        <v>26437589</v>
      </c>
      <c r="I92" s="34">
        <f>I93-I94</f>
        <v>-18688985</v>
      </c>
    </row>
    <row r="93" spans="1:9" ht="12.75" customHeight="1" x14ac:dyDescent="0.2">
      <c r="A93" s="193" t="s">
        <v>134</v>
      </c>
      <c r="B93" s="193"/>
      <c r="C93" s="193"/>
      <c r="D93" s="193"/>
      <c r="E93" s="193"/>
      <c r="F93" s="193"/>
      <c r="G93" s="15">
        <v>85</v>
      </c>
      <c r="H93" s="121">
        <v>26437589</v>
      </c>
      <c r="I93" s="121"/>
    </row>
    <row r="94" spans="1:9" ht="12.75" customHeight="1" x14ac:dyDescent="0.2">
      <c r="A94" s="193" t="s">
        <v>135</v>
      </c>
      <c r="B94" s="193"/>
      <c r="C94" s="193"/>
      <c r="D94" s="193"/>
      <c r="E94" s="193"/>
      <c r="F94" s="193"/>
      <c r="G94" s="15">
        <v>86</v>
      </c>
      <c r="H94" s="121"/>
      <c r="I94" s="121">
        <v>18688985</v>
      </c>
    </row>
    <row r="95" spans="1:9" ht="12.75" customHeight="1" x14ac:dyDescent="0.2">
      <c r="A95" s="193" t="s">
        <v>136</v>
      </c>
      <c r="B95" s="193"/>
      <c r="C95" s="193"/>
      <c r="D95" s="193"/>
      <c r="E95" s="193"/>
      <c r="F95" s="193"/>
      <c r="G95" s="15">
        <v>87</v>
      </c>
      <c r="H95" s="121">
        <v>895460</v>
      </c>
      <c r="I95" s="121">
        <v>930662</v>
      </c>
    </row>
    <row r="96" spans="1:9" ht="12.75" customHeight="1" x14ac:dyDescent="0.2">
      <c r="A96" s="195" t="s">
        <v>137</v>
      </c>
      <c r="B96" s="195"/>
      <c r="C96" s="195"/>
      <c r="D96" s="195"/>
      <c r="E96" s="195"/>
      <c r="F96" s="195"/>
      <c r="G96" s="16">
        <v>88</v>
      </c>
      <c r="H96" s="34">
        <f>SUM(H97:H102)</f>
        <v>11539547</v>
      </c>
      <c r="I96" s="34">
        <f>SUM(I97:I102)</f>
        <v>11611736.810000001</v>
      </c>
    </row>
    <row r="97" spans="1:9" ht="31.9" customHeight="1" x14ac:dyDescent="0.2">
      <c r="A97" s="193" t="s">
        <v>138</v>
      </c>
      <c r="B97" s="193"/>
      <c r="C97" s="193"/>
      <c r="D97" s="193"/>
      <c r="E97" s="193"/>
      <c r="F97" s="193"/>
      <c r="G97" s="15">
        <v>89</v>
      </c>
      <c r="H97" s="121">
        <v>775452</v>
      </c>
      <c r="I97" s="121">
        <v>790781</v>
      </c>
    </row>
    <row r="98" spans="1:9" ht="12.75" customHeight="1" x14ac:dyDescent="0.2">
      <c r="A98" s="193" t="s">
        <v>139</v>
      </c>
      <c r="B98" s="193"/>
      <c r="C98" s="193"/>
      <c r="D98" s="193"/>
      <c r="E98" s="193"/>
      <c r="F98" s="193"/>
      <c r="G98" s="15">
        <v>90</v>
      </c>
      <c r="H98" s="121"/>
      <c r="I98" s="121"/>
    </row>
    <row r="99" spans="1:9" ht="12.75" customHeight="1" x14ac:dyDescent="0.2">
      <c r="A99" s="193" t="s">
        <v>140</v>
      </c>
      <c r="B99" s="193"/>
      <c r="C99" s="193"/>
      <c r="D99" s="193"/>
      <c r="E99" s="193"/>
      <c r="F99" s="193"/>
      <c r="G99" s="15">
        <v>91</v>
      </c>
      <c r="H99" s="121"/>
      <c r="I99" s="121"/>
    </row>
    <row r="100" spans="1:9" ht="12.75" customHeight="1" x14ac:dyDescent="0.2">
      <c r="A100" s="193" t="s">
        <v>141</v>
      </c>
      <c r="B100" s="193"/>
      <c r="C100" s="193"/>
      <c r="D100" s="193"/>
      <c r="E100" s="193"/>
      <c r="F100" s="193"/>
      <c r="G100" s="15">
        <v>92</v>
      </c>
      <c r="H100" s="121"/>
      <c r="I100" s="121"/>
    </row>
    <row r="101" spans="1:9" ht="12.75" customHeight="1" x14ac:dyDescent="0.2">
      <c r="A101" s="193" t="s">
        <v>142</v>
      </c>
      <c r="B101" s="193"/>
      <c r="C101" s="193"/>
      <c r="D101" s="193"/>
      <c r="E101" s="193"/>
      <c r="F101" s="193"/>
      <c r="G101" s="15">
        <v>93</v>
      </c>
      <c r="H101" s="121"/>
      <c r="I101" s="121"/>
    </row>
    <row r="102" spans="1:9" ht="12.75" customHeight="1" x14ac:dyDescent="0.2">
      <c r="A102" s="193" t="s">
        <v>143</v>
      </c>
      <c r="B102" s="193"/>
      <c r="C102" s="193"/>
      <c r="D102" s="193"/>
      <c r="E102" s="193"/>
      <c r="F102" s="193"/>
      <c r="G102" s="15">
        <v>94</v>
      </c>
      <c r="H102" s="121">
        <v>10764095</v>
      </c>
      <c r="I102" s="121">
        <v>10820955.810000001</v>
      </c>
    </row>
    <row r="103" spans="1:9" ht="12.75" customHeight="1" x14ac:dyDescent="0.2">
      <c r="A103" s="195" t="s">
        <v>144</v>
      </c>
      <c r="B103" s="195"/>
      <c r="C103" s="195"/>
      <c r="D103" s="195"/>
      <c r="E103" s="195"/>
      <c r="F103" s="195"/>
      <c r="G103" s="16">
        <v>95</v>
      </c>
      <c r="H103" s="34">
        <f>SUM(H104:H114)</f>
        <v>109954780</v>
      </c>
      <c r="I103" s="34">
        <f>SUM(I104:I114)</f>
        <v>110054003</v>
      </c>
    </row>
    <row r="104" spans="1:9" ht="12.75" customHeight="1" x14ac:dyDescent="0.2">
      <c r="A104" s="193" t="s">
        <v>145</v>
      </c>
      <c r="B104" s="193"/>
      <c r="C104" s="193"/>
      <c r="D104" s="193"/>
      <c r="E104" s="193"/>
      <c r="F104" s="193"/>
      <c r="G104" s="15">
        <v>96</v>
      </c>
      <c r="H104" s="121"/>
      <c r="I104" s="121"/>
    </row>
    <row r="105" spans="1:9" ht="24.6" customHeight="1" x14ac:dyDescent="0.2">
      <c r="A105" s="193" t="s">
        <v>146</v>
      </c>
      <c r="B105" s="193"/>
      <c r="C105" s="193"/>
      <c r="D105" s="193"/>
      <c r="E105" s="193"/>
      <c r="F105" s="193"/>
      <c r="G105" s="15">
        <v>97</v>
      </c>
      <c r="H105" s="121"/>
      <c r="I105" s="121"/>
    </row>
    <row r="106" spans="1:9" ht="12.75" customHeight="1" x14ac:dyDescent="0.2">
      <c r="A106" s="193" t="s">
        <v>147</v>
      </c>
      <c r="B106" s="193"/>
      <c r="C106" s="193"/>
      <c r="D106" s="193"/>
      <c r="E106" s="193"/>
      <c r="F106" s="193"/>
      <c r="G106" s="15">
        <v>98</v>
      </c>
      <c r="H106" s="121"/>
      <c r="I106" s="121"/>
    </row>
    <row r="107" spans="1:9" ht="21.6" customHeight="1" x14ac:dyDescent="0.2">
      <c r="A107" s="193" t="s">
        <v>148</v>
      </c>
      <c r="B107" s="193"/>
      <c r="C107" s="193"/>
      <c r="D107" s="193"/>
      <c r="E107" s="193"/>
      <c r="F107" s="193"/>
      <c r="G107" s="15">
        <v>99</v>
      </c>
      <c r="H107" s="121"/>
      <c r="I107" s="121"/>
    </row>
    <row r="108" spans="1:9" ht="12.75" customHeight="1" x14ac:dyDescent="0.2">
      <c r="A108" s="193" t="s">
        <v>149</v>
      </c>
      <c r="B108" s="193"/>
      <c r="C108" s="193"/>
      <c r="D108" s="193"/>
      <c r="E108" s="193"/>
      <c r="F108" s="193"/>
      <c r="G108" s="15">
        <v>100</v>
      </c>
      <c r="H108" s="121"/>
      <c r="I108" s="121"/>
    </row>
    <row r="109" spans="1:9" ht="12.75" customHeight="1" x14ac:dyDescent="0.2">
      <c r="A109" s="193" t="s">
        <v>150</v>
      </c>
      <c r="B109" s="193"/>
      <c r="C109" s="193"/>
      <c r="D109" s="193"/>
      <c r="E109" s="193"/>
      <c r="F109" s="193"/>
      <c r="G109" s="15">
        <v>101</v>
      </c>
      <c r="H109" s="121">
        <v>97543734</v>
      </c>
      <c r="I109" s="121">
        <v>97833768</v>
      </c>
    </row>
    <row r="110" spans="1:9" ht="12.75" customHeight="1" x14ac:dyDescent="0.2">
      <c r="A110" s="193" t="s">
        <v>151</v>
      </c>
      <c r="B110" s="193"/>
      <c r="C110" s="193"/>
      <c r="D110" s="193"/>
      <c r="E110" s="193"/>
      <c r="F110" s="193"/>
      <c r="G110" s="15">
        <v>102</v>
      </c>
      <c r="H110" s="121"/>
      <c r="I110" s="121"/>
    </row>
    <row r="111" spans="1:9" ht="12.75" customHeight="1" x14ac:dyDescent="0.2">
      <c r="A111" s="193" t="s">
        <v>152</v>
      </c>
      <c r="B111" s="193"/>
      <c r="C111" s="193"/>
      <c r="D111" s="193"/>
      <c r="E111" s="193"/>
      <c r="F111" s="193"/>
      <c r="G111" s="15">
        <v>103</v>
      </c>
      <c r="H111" s="121"/>
      <c r="I111" s="121"/>
    </row>
    <row r="112" spans="1:9" ht="12.75" customHeight="1" x14ac:dyDescent="0.2">
      <c r="A112" s="193" t="s">
        <v>153</v>
      </c>
      <c r="B112" s="193"/>
      <c r="C112" s="193"/>
      <c r="D112" s="193"/>
      <c r="E112" s="193"/>
      <c r="F112" s="193"/>
      <c r="G112" s="15">
        <v>104</v>
      </c>
      <c r="H112" s="121"/>
      <c r="I112" s="121"/>
    </row>
    <row r="113" spans="1:9" ht="12.75" customHeight="1" x14ac:dyDescent="0.2">
      <c r="A113" s="193" t="s">
        <v>154</v>
      </c>
      <c r="B113" s="193"/>
      <c r="C113" s="193"/>
      <c r="D113" s="193"/>
      <c r="E113" s="193"/>
      <c r="F113" s="193"/>
      <c r="G113" s="15">
        <v>105</v>
      </c>
      <c r="H113" s="121">
        <v>2208000</v>
      </c>
      <c r="I113" s="121">
        <v>2208000</v>
      </c>
    </row>
    <row r="114" spans="1:9" ht="12.75" customHeight="1" x14ac:dyDescent="0.2">
      <c r="A114" s="193" t="s">
        <v>155</v>
      </c>
      <c r="B114" s="193"/>
      <c r="C114" s="193"/>
      <c r="D114" s="193"/>
      <c r="E114" s="193"/>
      <c r="F114" s="193"/>
      <c r="G114" s="15">
        <v>106</v>
      </c>
      <c r="H114" s="121">
        <v>10203046</v>
      </c>
      <c r="I114" s="121">
        <v>10012235</v>
      </c>
    </row>
    <row r="115" spans="1:9" ht="12.75" customHeight="1" x14ac:dyDescent="0.2">
      <c r="A115" s="195" t="s">
        <v>156</v>
      </c>
      <c r="B115" s="195"/>
      <c r="C115" s="195"/>
      <c r="D115" s="195"/>
      <c r="E115" s="195"/>
      <c r="F115" s="195"/>
      <c r="G115" s="16">
        <v>107</v>
      </c>
      <c r="H115" s="34">
        <f>SUM(H116:H129)</f>
        <v>50827749</v>
      </c>
      <c r="I115" s="34">
        <f>SUM(I116:I129)</f>
        <v>40058249.499999993</v>
      </c>
    </row>
    <row r="116" spans="1:9" ht="12.75" customHeight="1" x14ac:dyDescent="0.2">
      <c r="A116" s="193" t="s">
        <v>157</v>
      </c>
      <c r="B116" s="193"/>
      <c r="C116" s="193"/>
      <c r="D116" s="193"/>
      <c r="E116" s="193"/>
      <c r="F116" s="193"/>
      <c r="G116" s="15">
        <v>108</v>
      </c>
      <c r="H116" s="121"/>
      <c r="I116" s="121"/>
    </row>
    <row r="117" spans="1:9" ht="22.15" customHeight="1" x14ac:dyDescent="0.2">
      <c r="A117" s="193" t="s">
        <v>158</v>
      </c>
      <c r="B117" s="193"/>
      <c r="C117" s="193"/>
      <c r="D117" s="193"/>
      <c r="E117" s="193"/>
      <c r="F117" s="193"/>
      <c r="G117" s="15">
        <v>109</v>
      </c>
      <c r="H117" s="121"/>
      <c r="I117" s="121"/>
    </row>
    <row r="118" spans="1:9" ht="12.75" customHeight="1" x14ac:dyDescent="0.2">
      <c r="A118" s="193" t="s">
        <v>159</v>
      </c>
      <c r="B118" s="193"/>
      <c r="C118" s="193"/>
      <c r="D118" s="193"/>
      <c r="E118" s="193"/>
      <c r="F118" s="193"/>
      <c r="G118" s="15">
        <v>110</v>
      </c>
      <c r="H118" s="121"/>
      <c r="I118" s="121"/>
    </row>
    <row r="119" spans="1:9" ht="23.45" customHeight="1" x14ac:dyDescent="0.2">
      <c r="A119" s="193" t="s">
        <v>160</v>
      </c>
      <c r="B119" s="193"/>
      <c r="C119" s="193"/>
      <c r="D119" s="193"/>
      <c r="E119" s="193"/>
      <c r="F119" s="193"/>
      <c r="G119" s="15">
        <v>111</v>
      </c>
      <c r="H119" s="121"/>
      <c r="I119" s="121"/>
    </row>
    <row r="120" spans="1:9" ht="12.75" customHeight="1" x14ac:dyDescent="0.2">
      <c r="A120" s="193" t="s">
        <v>161</v>
      </c>
      <c r="B120" s="193"/>
      <c r="C120" s="193"/>
      <c r="D120" s="193"/>
      <c r="E120" s="193"/>
      <c r="F120" s="193"/>
      <c r="G120" s="15">
        <v>112</v>
      </c>
      <c r="H120" s="121"/>
      <c r="I120" s="121"/>
    </row>
    <row r="121" spans="1:9" ht="12.75" customHeight="1" x14ac:dyDescent="0.2">
      <c r="A121" s="193" t="s">
        <v>162</v>
      </c>
      <c r="B121" s="193"/>
      <c r="C121" s="193"/>
      <c r="D121" s="193"/>
      <c r="E121" s="193"/>
      <c r="F121" s="193"/>
      <c r="G121" s="15">
        <v>113</v>
      </c>
      <c r="H121" s="121">
        <v>24663958</v>
      </c>
      <c r="I121" s="121">
        <v>24812439</v>
      </c>
    </row>
    <row r="122" spans="1:9" ht="12.75" customHeight="1" x14ac:dyDescent="0.2">
      <c r="A122" s="193" t="s">
        <v>163</v>
      </c>
      <c r="B122" s="193"/>
      <c r="C122" s="193"/>
      <c r="D122" s="193"/>
      <c r="E122" s="193"/>
      <c r="F122" s="193"/>
      <c r="G122" s="15">
        <v>114</v>
      </c>
      <c r="H122" s="121">
        <v>16200115</v>
      </c>
      <c r="I122" s="121">
        <v>8377301</v>
      </c>
    </row>
    <row r="123" spans="1:9" ht="12.75" customHeight="1" x14ac:dyDescent="0.2">
      <c r="A123" s="193" t="s">
        <v>164</v>
      </c>
      <c r="B123" s="193"/>
      <c r="C123" s="193"/>
      <c r="D123" s="193"/>
      <c r="E123" s="193"/>
      <c r="F123" s="193"/>
      <c r="G123" s="15">
        <v>115</v>
      </c>
      <c r="H123" s="121">
        <v>4611847</v>
      </c>
      <c r="I123" s="121">
        <v>3341126.33</v>
      </c>
    </row>
    <row r="124" spans="1:9" x14ac:dyDescent="0.2">
      <c r="A124" s="193" t="s">
        <v>165</v>
      </c>
      <c r="B124" s="193"/>
      <c r="C124" s="193"/>
      <c r="D124" s="193"/>
      <c r="E124" s="193"/>
      <c r="F124" s="193"/>
      <c r="G124" s="15">
        <v>116</v>
      </c>
      <c r="H124" s="121"/>
      <c r="I124" s="121"/>
    </row>
    <row r="125" spans="1:9" x14ac:dyDescent="0.2">
      <c r="A125" s="193" t="s">
        <v>166</v>
      </c>
      <c r="B125" s="193"/>
      <c r="C125" s="193"/>
      <c r="D125" s="193"/>
      <c r="E125" s="193"/>
      <c r="F125" s="193"/>
      <c r="G125" s="15">
        <v>117</v>
      </c>
      <c r="H125" s="121">
        <v>1811086</v>
      </c>
      <c r="I125" s="121">
        <v>1384828.3</v>
      </c>
    </row>
    <row r="126" spans="1:9" x14ac:dyDescent="0.2">
      <c r="A126" s="193" t="s">
        <v>167</v>
      </c>
      <c r="B126" s="193"/>
      <c r="C126" s="193"/>
      <c r="D126" s="193"/>
      <c r="E126" s="193"/>
      <c r="F126" s="193"/>
      <c r="G126" s="15">
        <v>118</v>
      </c>
      <c r="H126" s="121">
        <v>1128772</v>
      </c>
      <c r="I126" s="121">
        <v>1170394.05</v>
      </c>
    </row>
    <row r="127" spans="1:9" x14ac:dyDescent="0.2">
      <c r="A127" s="193" t="s">
        <v>168</v>
      </c>
      <c r="B127" s="193"/>
      <c r="C127" s="193"/>
      <c r="D127" s="193"/>
      <c r="E127" s="193"/>
      <c r="F127" s="193"/>
      <c r="G127" s="15">
        <v>119</v>
      </c>
      <c r="H127" s="121"/>
      <c r="I127" s="121"/>
    </row>
    <row r="128" spans="1:9" x14ac:dyDescent="0.2">
      <c r="A128" s="193" t="s">
        <v>169</v>
      </c>
      <c r="B128" s="193"/>
      <c r="C128" s="193"/>
      <c r="D128" s="193"/>
      <c r="E128" s="193"/>
      <c r="F128" s="193"/>
      <c r="G128" s="15">
        <v>120</v>
      </c>
      <c r="H128" s="121"/>
      <c r="I128" s="121"/>
    </row>
    <row r="129" spans="1:9" x14ac:dyDescent="0.2">
      <c r="A129" s="193" t="s">
        <v>170</v>
      </c>
      <c r="B129" s="193"/>
      <c r="C129" s="193"/>
      <c r="D129" s="193"/>
      <c r="E129" s="193"/>
      <c r="F129" s="193"/>
      <c r="G129" s="15">
        <v>121</v>
      </c>
      <c r="H129" s="121">
        <v>2411971</v>
      </c>
      <c r="I129" s="121">
        <v>972160.82000000007</v>
      </c>
    </row>
    <row r="130" spans="1:9" ht="22.15" customHeight="1" x14ac:dyDescent="0.2">
      <c r="A130" s="210" t="s">
        <v>171</v>
      </c>
      <c r="B130" s="210"/>
      <c r="C130" s="210"/>
      <c r="D130" s="210"/>
      <c r="E130" s="210"/>
      <c r="F130" s="210"/>
      <c r="G130" s="15">
        <v>122</v>
      </c>
      <c r="H130" s="121"/>
      <c r="I130" s="121">
        <v>124551</v>
      </c>
    </row>
    <row r="131" spans="1:9" x14ac:dyDescent="0.2">
      <c r="A131" s="195" t="s">
        <v>172</v>
      </c>
      <c r="B131" s="195"/>
      <c r="C131" s="195"/>
      <c r="D131" s="195"/>
      <c r="E131" s="195"/>
      <c r="F131" s="195"/>
      <c r="G131" s="16">
        <v>123</v>
      </c>
      <c r="H131" s="34">
        <f>H75+H96+H103+H115+H130</f>
        <v>439795202</v>
      </c>
      <c r="I131" s="34">
        <f>I75+I96+I103+I115+I130</f>
        <v>413233520.31</v>
      </c>
    </row>
    <row r="132" spans="1:9" x14ac:dyDescent="0.2">
      <c r="A132" s="210" t="s">
        <v>173</v>
      </c>
      <c r="B132" s="210"/>
      <c r="C132" s="210"/>
      <c r="D132" s="210"/>
      <c r="E132" s="210"/>
      <c r="F132" s="210"/>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76:I76 H96:I132 H93:I94 H90:I91 I28 H8:I27 H29:I73" xr:uid="{00000000-0002-0000-0100-000006000000}">
      <formula1>0</formula1>
    </dataValidation>
  </dataValidations>
  <pageMargins left="1.1417322834645669"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174</v>
      </c>
      <c r="B1" s="197"/>
      <c r="C1" s="197"/>
      <c r="D1" s="197"/>
      <c r="E1" s="197"/>
      <c r="F1" s="197"/>
      <c r="G1" s="197"/>
      <c r="H1" s="197"/>
      <c r="I1" s="197"/>
    </row>
    <row r="2" spans="1:11" x14ac:dyDescent="0.2">
      <c r="A2" s="232" t="s">
        <v>521</v>
      </c>
      <c r="B2" s="199"/>
      <c r="C2" s="199"/>
      <c r="D2" s="199"/>
      <c r="E2" s="199"/>
      <c r="F2" s="199"/>
      <c r="G2" s="199"/>
      <c r="H2" s="199"/>
      <c r="I2" s="199"/>
      <c r="J2" s="120"/>
      <c r="K2" s="120"/>
    </row>
    <row r="3" spans="1:11" x14ac:dyDescent="0.2">
      <c r="A3" s="220" t="s">
        <v>175</v>
      </c>
      <c r="B3" s="221"/>
      <c r="C3" s="221"/>
      <c r="D3" s="221"/>
      <c r="E3" s="221"/>
      <c r="F3" s="221"/>
      <c r="G3" s="221"/>
      <c r="H3" s="221"/>
      <c r="I3" s="221"/>
      <c r="J3" s="222"/>
      <c r="K3" s="222"/>
    </row>
    <row r="4" spans="1:11" x14ac:dyDescent="0.2">
      <c r="A4" s="223" t="s">
        <v>510</v>
      </c>
      <c r="B4" s="224"/>
      <c r="C4" s="224"/>
      <c r="D4" s="224"/>
      <c r="E4" s="224"/>
      <c r="F4" s="224"/>
      <c r="G4" s="224"/>
      <c r="H4" s="224"/>
      <c r="I4" s="224"/>
      <c r="J4" s="225"/>
      <c r="K4" s="225"/>
    </row>
    <row r="5" spans="1:11" ht="22.15" customHeight="1" x14ac:dyDescent="0.2">
      <c r="A5" s="217" t="s">
        <v>176</v>
      </c>
      <c r="B5" s="208"/>
      <c r="C5" s="208"/>
      <c r="D5" s="208"/>
      <c r="E5" s="208"/>
      <c r="F5" s="208"/>
      <c r="G5" s="217" t="s">
        <v>177</v>
      </c>
      <c r="H5" s="218" t="s">
        <v>178</v>
      </c>
      <c r="I5" s="219"/>
      <c r="J5" s="218" t="s">
        <v>179</v>
      </c>
      <c r="K5" s="219"/>
    </row>
    <row r="6" spans="1:11" x14ac:dyDescent="0.2">
      <c r="A6" s="208"/>
      <c r="B6" s="208"/>
      <c r="C6" s="208"/>
      <c r="D6" s="208"/>
      <c r="E6" s="208"/>
      <c r="F6" s="208"/>
      <c r="G6" s="208"/>
      <c r="H6" s="19" t="s">
        <v>180</v>
      </c>
      <c r="I6" s="19" t="s">
        <v>181</v>
      </c>
      <c r="J6" s="19" t="s">
        <v>182</v>
      </c>
      <c r="K6" s="19" t="s">
        <v>183</v>
      </c>
    </row>
    <row r="7" spans="1:11" x14ac:dyDescent="0.2">
      <c r="A7" s="228">
        <v>1</v>
      </c>
      <c r="B7" s="206"/>
      <c r="C7" s="206"/>
      <c r="D7" s="206"/>
      <c r="E7" s="206"/>
      <c r="F7" s="206"/>
      <c r="G7" s="18">
        <v>2</v>
      </c>
      <c r="H7" s="19">
        <v>3</v>
      </c>
      <c r="I7" s="19">
        <v>4</v>
      </c>
      <c r="J7" s="19">
        <v>5</v>
      </c>
      <c r="K7" s="19">
        <v>6</v>
      </c>
    </row>
    <row r="8" spans="1:11" x14ac:dyDescent="0.2">
      <c r="A8" s="229" t="s">
        <v>184</v>
      </c>
      <c r="B8" s="229"/>
      <c r="C8" s="229"/>
      <c r="D8" s="229"/>
      <c r="E8" s="229"/>
      <c r="F8" s="229"/>
      <c r="G8" s="20">
        <v>125</v>
      </c>
      <c r="H8" s="37">
        <f>SUM(H9:H13)</f>
        <v>5468171</v>
      </c>
      <c r="I8" s="37">
        <f>SUM(I9:I13)</f>
        <v>5468171</v>
      </c>
      <c r="J8" s="37">
        <f>SUM(J9:J13)</f>
        <v>1631303</v>
      </c>
      <c r="K8" s="37">
        <f>SUM(K9:K13)</f>
        <v>1631303</v>
      </c>
    </row>
    <row r="9" spans="1:11" x14ac:dyDescent="0.2">
      <c r="A9" s="193" t="s">
        <v>185</v>
      </c>
      <c r="B9" s="193"/>
      <c r="C9" s="193"/>
      <c r="D9" s="193"/>
      <c r="E9" s="193"/>
      <c r="F9" s="193"/>
      <c r="G9" s="15">
        <v>126</v>
      </c>
      <c r="H9" s="121"/>
      <c r="I9" s="121"/>
      <c r="J9" s="121"/>
      <c r="K9" s="121"/>
    </row>
    <row r="10" spans="1:11" x14ac:dyDescent="0.2">
      <c r="A10" s="193" t="s">
        <v>186</v>
      </c>
      <c r="B10" s="193"/>
      <c r="C10" s="193"/>
      <c r="D10" s="193"/>
      <c r="E10" s="193"/>
      <c r="F10" s="193"/>
      <c r="G10" s="15">
        <v>127</v>
      </c>
      <c r="H10" s="121">
        <v>4190068</v>
      </c>
      <c r="I10" s="121">
        <v>4190068</v>
      </c>
      <c r="J10" s="121">
        <v>937450</v>
      </c>
      <c r="K10" s="121">
        <v>937450</v>
      </c>
    </row>
    <row r="11" spans="1:11" x14ac:dyDescent="0.2">
      <c r="A11" s="193" t="s">
        <v>187</v>
      </c>
      <c r="B11" s="193"/>
      <c r="C11" s="193"/>
      <c r="D11" s="193"/>
      <c r="E11" s="193"/>
      <c r="F11" s="193"/>
      <c r="G11" s="15">
        <v>128</v>
      </c>
      <c r="H11" s="121"/>
      <c r="I11" s="121"/>
      <c r="J11" s="121"/>
      <c r="K11" s="121"/>
    </row>
    <row r="12" spans="1:11" x14ac:dyDescent="0.2">
      <c r="A12" s="193" t="s">
        <v>188</v>
      </c>
      <c r="B12" s="193"/>
      <c r="C12" s="193"/>
      <c r="D12" s="193"/>
      <c r="E12" s="193"/>
      <c r="F12" s="193"/>
      <c r="G12" s="15">
        <v>129</v>
      </c>
      <c r="H12" s="121"/>
      <c r="I12" s="121"/>
      <c r="J12" s="121"/>
      <c r="K12" s="121"/>
    </row>
    <row r="13" spans="1:11" x14ac:dyDescent="0.2">
      <c r="A13" s="193" t="s">
        <v>189</v>
      </c>
      <c r="B13" s="193"/>
      <c r="C13" s="193"/>
      <c r="D13" s="193"/>
      <c r="E13" s="193"/>
      <c r="F13" s="193"/>
      <c r="G13" s="15">
        <v>130</v>
      </c>
      <c r="H13" s="121">
        <v>1278103</v>
      </c>
      <c r="I13" s="121">
        <v>1278103</v>
      </c>
      <c r="J13" s="121">
        <v>693853</v>
      </c>
      <c r="K13" s="121">
        <v>693853</v>
      </c>
    </row>
    <row r="14" spans="1:11" ht="22.15" customHeight="1" x14ac:dyDescent="0.2">
      <c r="A14" s="229" t="s">
        <v>190</v>
      </c>
      <c r="B14" s="229"/>
      <c r="C14" s="229"/>
      <c r="D14" s="229"/>
      <c r="E14" s="229"/>
      <c r="F14" s="229"/>
      <c r="G14" s="20">
        <v>131</v>
      </c>
      <c r="H14" s="37">
        <f>H15+H16+H20+H24+H25+H26+H29+H36</f>
        <v>22524447</v>
      </c>
      <c r="I14" s="37">
        <f>I15+I16+I20+I24+I25+I26+I29+I36</f>
        <v>22524447</v>
      </c>
      <c r="J14" s="37">
        <f>J15+J16+J20+J24+J25+J26+J29+J36</f>
        <v>19736968</v>
      </c>
      <c r="K14" s="37">
        <f>K15+K16+K20+K24+K25+K26+K29+K36</f>
        <v>19736968</v>
      </c>
    </row>
    <row r="15" spans="1:11" x14ac:dyDescent="0.2">
      <c r="A15" s="193" t="s">
        <v>191</v>
      </c>
      <c r="B15" s="193"/>
      <c r="C15" s="193"/>
      <c r="D15" s="193"/>
      <c r="E15" s="193"/>
      <c r="F15" s="193"/>
      <c r="G15" s="15">
        <v>132</v>
      </c>
      <c r="H15" s="33"/>
      <c r="I15" s="33"/>
      <c r="J15" s="33"/>
      <c r="K15" s="33"/>
    </row>
    <row r="16" spans="1:11" x14ac:dyDescent="0.2">
      <c r="A16" s="237" t="s">
        <v>192</v>
      </c>
      <c r="B16" s="237"/>
      <c r="C16" s="237"/>
      <c r="D16" s="237"/>
      <c r="E16" s="237"/>
      <c r="F16" s="237"/>
      <c r="G16" s="20">
        <v>133</v>
      </c>
      <c r="H16" s="37">
        <f>SUM(H17:H19)</f>
        <v>5585707</v>
      </c>
      <c r="I16" s="37">
        <f>SUM(I17:I19)</f>
        <v>5585707</v>
      </c>
      <c r="J16" s="37">
        <f>SUM(J17:J19)</f>
        <v>3559062</v>
      </c>
      <c r="K16" s="37">
        <f>SUM(K17:K19)</f>
        <v>3559062</v>
      </c>
    </row>
    <row r="17" spans="1:11" x14ac:dyDescent="0.2">
      <c r="A17" s="234" t="s">
        <v>193</v>
      </c>
      <c r="B17" s="234"/>
      <c r="C17" s="234"/>
      <c r="D17" s="234"/>
      <c r="E17" s="234"/>
      <c r="F17" s="234"/>
      <c r="G17" s="15">
        <v>134</v>
      </c>
      <c r="H17" s="121">
        <v>889756</v>
      </c>
      <c r="I17" s="121">
        <v>889756</v>
      </c>
      <c r="J17" s="121">
        <v>285630</v>
      </c>
      <c r="K17" s="121">
        <v>285630</v>
      </c>
    </row>
    <row r="18" spans="1:11" x14ac:dyDescent="0.2">
      <c r="A18" s="234" t="s">
        <v>194</v>
      </c>
      <c r="B18" s="234"/>
      <c r="C18" s="234"/>
      <c r="D18" s="234"/>
      <c r="E18" s="234"/>
      <c r="F18" s="234"/>
      <c r="G18" s="15">
        <v>135</v>
      </c>
      <c r="H18" s="121"/>
      <c r="I18" s="121"/>
      <c r="J18" s="121"/>
      <c r="K18" s="121"/>
    </row>
    <row r="19" spans="1:11" x14ac:dyDescent="0.2">
      <c r="A19" s="234" t="s">
        <v>195</v>
      </c>
      <c r="B19" s="234"/>
      <c r="C19" s="234"/>
      <c r="D19" s="234"/>
      <c r="E19" s="234"/>
      <c r="F19" s="234"/>
      <c r="G19" s="15">
        <v>136</v>
      </c>
      <c r="H19" s="121">
        <v>4695951</v>
      </c>
      <c r="I19" s="121">
        <v>4695951</v>
      </c>
      <c r="J19" s="121">
        <v>3273432</v>
      </c>
      <c r="K19" s="121">
        <v>3273432</v>
      </c>
    </row>
    <row r="20" spans="1:11" x14ac:dyDescent="0.2">
      <c r="A20" s="237" t="s">
        <v>196</v>
      </c>
      <c r="B20" s="237"/>
      <c r="C20" s="237"/>
      <c r="D20" s="237"/>
      <c r="E20" s="237"/>
      <c r="F20" s="237"/>
      <c r="G20" s="20">
        <v>137</v>
      </c>
      <c r="H20" s="37">
        <f>SUM(H21:H23)</f>
        <v>4726855</v>
      </c>
      <c r="I20" s="37">
        <f>SUM(I21:I23)</f>
        <v>4726855</v>
      </c>
      <c r="J20" s="37">
        <f>SUM(J21:J23)</f>
        <v>4330479</v>
      </c>
      <c r="K20" s="37">
        <f>SUM(K21:K23)</f>
        <v>4330479</v>
      </c>
    </row>
    <row r="21" spans="1:11" x14ac:dyDescent="0.2">
      <c r="A21" s="234" t="s">
        <v>197</v>
      </c>
      <c r="B21" s="234"/>
      <c r="C21" s="234"/>
      <c r="D21" s="234"/>
      <c r="E21" s="234"/>
      <c r="F21" s="234"/>
      <c r="G21" s="15">
        <v>138</v>
      </c>
      <c r="H21" s="121">
        <v>2637479</v>
      </c>
      <c r="I21" s="121">
        <v>2637479</v>
      </c>
      <c r="J21" s="121">
        <v>2603705</v>
      </c>
      <c r="K21" s="121">
        <v>2603705</v>
      </c>
    </row>
    <row r="22" spans="1:11" x14ac:dyDescent="0.2">
      <c r="A22" s="234" t="s">
        <v>198</v>
      </c>
      <c r="B22" s="234"/>
      <c r="C22" s="234"/>
      <c r="D22" s="234"/>
      <c r="E22" s="234"/>
      <c r="F22" s="234"/>
      <c r="G22" s="15">
        <v>139</v>
      </c>
      <c r="H22" s="121">
        <v>1420181</v>
      </c>
      <c r="I22" s="121">
        <v>1420181</v>
      </c>
      <c r="J22" s="121">
        <v>1115874</v>
      </c>
      <c r="K22" s="121">
        <v>1115874</v>
      </c>
    </row>
    <row r="23" spans="1:11" x14ac:dyDescent="0.2">
      <c r="A23" s="234" t="s">
        <v>199</v>
      </c>
      <c r="B23" s="234"/>
      <c r="C23" s="234"/>
      <c r="D23" s="234"/>
      <c r="E23" s="234"/>
      <c r="F23" s="234"/>
      <c r="G23" s="15">
        <v>140</v>
      </c>
      <c r="H23" s="121">
        <v>669195</v>
      </c>
      <c r="I23" s="121">
        <v>669195</v>
      </c>
      <c r="J23" s="121">
        <v>610900</v>
      </c>
      <c r="K23" s="121">
        <v>610900</v>
      </c>
    </row>
    <row r="24" spans="1:11" x14ac:dyDescent="0.2">
      <c r="A24" s="193" t="s">
        <v>200</v>
      </c>
      <c r="B24" s="193"/>
      <c r="C24" s="193"/>
      <c r="D24" s="193"/>
      <c r="E24" s="193"/>
      <c r="F24" s="193"/>
      <c r="G24" s="15">
        <v>141</v>
      </c>
      <c r="H24" s="121">
        <v>10415990</v>
      </c>
      <c r="I24" s="121">
        <v>10415990</v>
      </c>
      <c r="J24" s="121">
        <v>9970119</v>
      </c>
      <c r="K24" s="121">
        <v>9970119</v>
      </c>
    </row>
    <row r="25" spans="1:11" x14ac:dyDescent="0.2">
      <c r="A25" s="193" t="s">
        <v>201</v>
      </c>
      <c r="B25" s="193"/>
      <c r="C25" s="193"/>
      <c r="D25" s="193"/>
      <c r="E25" s="193"/>
      <c r="F25" s="193"/>
      <c r="G25" s="15">
        <v>142</v>
      </c>
      <c r="H25" s="121">
        <v>1785153</v>
      </c>
      <c r="I25" s="121">
        <v>1785153</v>
      </c>
      <c r="J25" s="121">
        <v>1866878</v>
      </c>
      <c r="K25" s="121">
        <v>1866878</v>
      </c>
    </row>
    <row r="26" spans="1:11" x14ac:dyDescent="0.2">
      <c r="A26" s="237" t="s">
        <v>202</v>
      </c>
      <c r="B26" s="237"/>
      <c r="C26" s="237"/>
      <c r="D26" s="237"/>
      <c r="E26" s="237"/>
      <c r="F26" s="237"/>
      <c r="G26" s="20">
        <v>143</v>
      </c>
      <c r="H26" s="37">
        <f>H27+H28</f>
        <v>10742</v>
      </c>
      <c r="I26" s="37">
        <f>I27+I28</f>
        <v>10742</v>
      </c>
      <c r="J26" s="37">
        <f>J27+J28</f>
        <v>10430</v>
      </c>
      <c r="K26" s="37">
        <f>K27+K28</f>
        <v>10430</v>
      </c>
    </row>
    <row r="27" spans="1:11" x14ac:dyDescent="0.2">
      <c r="A27" s="234" t="s">
        <v>203</v>
      </c>
      <c r="B27" s="234"/>
      <c r="C27" s="234"/>
      <c r="D27" s="234"/>
      <c r="E27" s="234"/>
      <c r="F27" s="234"/>
      <c r="G27" s="15">
        <v>144</v>
      </c>
      <c r="H27" s="121">
        <v>10742</v>
      </c>
      <c r="I27" s="121">
        <v>10742</v>
      </c>
      <c r="J27" s="121"/>
      <c r="K27" s="121"/>
    </row>
    <row r="28" spans="1:11" x14ac:dyDescent="0.2">
      <c r="A28" s="234" t="s">
        <v>204</v>
      </c>
      <c r="B28" s="234"/>
      <c r="C28" s="234"/>
      <c r="D28" s="234"/>
      <c r="E28" s="234"/>
      <c r="F28" s="234"/>
      <c r="G28" s="15">
        <v>145</v>
      </c>
      <c r="H28" s="121"/>
      <c r="I28" s="121"/>
      <c r="J28" s="121">
        <v>10430</v>
      </c>
      <c r="K28" s="121">
        <v>10430</v>
      </c>
    </row>
    <row r="29" spans="1:11" x14ac:dyDescent="0.2">
      <c r="A29" s="237" t="s">
        <v>205</v>
      </c>
      <c r="B29" s="237"/>
      <c r="C29" s="237"/>
      <c r="D29" s="237"/>
      <c r="E29" s="237"/>
      <c r="F29" s="237"/>
      <c r="G29" s="20">
        <v>146</v>
      </c>
      <c r="H29" s="37">
        <f>SUM(H30:H35)</f>
        <v>0</v>
      </c>
      <c r="I29" s="37">
        <f>SUM(I30:I35)</f>
        <v>0</v>
      </c>
      <c r="J29" s="37">
        <f>SUM(J30:J35)</f>
        <v>0</v>
      </c>
      <c r="K29" s="37">
        <f>SUM(K30:K35)</f>
        <v>0</v>
      </c>
    </row>
    <row r="30" spans="1:11" x14ac:dyDescent="0.2">
      <c r="A30" s="234" t="s">
        <v>206</v>
      </c>
      <c r="B30" s="234"/>
      <c r="C30" s="234"/>
      <c r="D30" s="234"/>
      <c r="E30" s="234"/>
      <c r="F30" s="234"/>
      <c r="G30" s="15">
        <v>147</v>
      </c>
      <c r="H30" s="122"/>
      <c r="I30" s="122"/>
      <c r="J30" s="122"/>
      <c r="K30" s="122"/>
    </row>
    <row r="31" spans="1:11" x14ac:dyDescent="0.2">
      <c r="A31" s="234" t="s">
        <v>207</v>
      </c>
      <c r="B31" s="234"/>
      <c r="C31" s="234"/>
      <c r="D31" s="234"/>
      <c r="E31" s="234"/>
      <c r="F31" s="234"/>
      <c r="G31" s="15">
        <v>148</v>
      </c>
      <c r="H31" s="122"/>
      <c r="I31" s="122"/>
      <c r="J31" s="122"/>
      <c r="K31" s="122"/>
    </row>
    <row r="32" spans="1:11" x14ac:dyDescent="0.2">
      <c r="A32" s="234" t="s">
        <v>208</v>
      </c>
      <c r="B32" s="234"/>
      <c r="C32" s="234"/>
      <c r="D32" s="234"/>
      <c r="E32" s="234"/>
      <c r="F32" s="234"/>
      <c r="G32" s="15">
        <v>149</v>
      </c>
      <c r="H32" s="122"/>
      <c r="I32" s="122"/>
      <c r="J32" s="122"/>
      <c r="K32" s="122"/>
    </row>
    <row r="33" spans="1:11" x14ac:dyDescent="0.2">
      <c r="A33" s="234" t="s">
        <v>209</v>
      </c>
      <c r="B33" s="234"/>
      <c r="C33" s="234"/>
      <c r="D33" s="234"/>
      <c r="E33" s="234"/>
      <c r="F33" s="234"/>
      <c r="G33" s="15">
        <v>150</v>
      </c>
      <c r="H33" s="122"/>
      <c r="I33" s="122"/>
      <c r="J33" s="122"/>
      <c r="K33" s="122"/>
    </row>
    <row r="34" spans="1:11" x14ac:dyDescent="0.2">
      <c r="A34" s="234" t="s">
        <v>210</v>
      </c>
      <c r="B34" s="234"/>
      <c r="C34" s="234"/>
      <c r="D34" s="234"/>
      <c r="E34" s="234"/>
      <c r="F34" s="234"/>
      <c r="G34" s="15">
        <v>151</v>
      </c>
      <c r="H34" s="122"/>
      <c r="I34" s="122"/>
      <c r="J34" s="122"/>
      <c r="K34" s="122"/>
    </row>
    <row r="35" spans="1:11" x14ac:dyDescent="0.2">
      <c r="A35" s="234" t="s">
        <v>211</v>
      </c>
      <c r="B35" s="234"/>
      <c r="C35" s="234"/>
      <c r="D35" s="234"/>
      <c r="E35" s="234"/>
      <c r="F35" s="234"/>
      <c r="G35" s="15">
        <v>152</v>
      </c>
      <c r="H35" s="122"/>
      <c r="I35" s="122"/>
      <c r="J35" s="122"/>
      <c r="K35" s="122"/>
    </row>
    <row r="36" spans="1:11" x14ac:dyDescent="0.2">
      <c r="A36" s="193" t="s">
        <v>212</v>
      </c>
      <c r="B36" s="193"/>
      <c r="C36" s="193"/>
      <c r="D36" s="193"/>
      <c r="E36" s="193"/>
      <c r="F36" s="193"/>
      <c r="G36" s="15">
        <v>153</v>
      </c>
      <c r="H36" s="122"/>
      <c r="I36" s="122"/>
      <c r="J36" s="122"/>
      <c r="K36" s="122"/>
    </row>
    <row r="37" spans="1:11" x14ac:dyDescent="0.2">
      <c r="A37" s="229" t="s">
        <v>213</v>
      </c>
      <c r="B37" s="229"/>
      <c r="C37" s="229"/>
      <c r="D37" s="229"/>
      <c r="E37" s="229"/>
      <c r="F37" s="229"/>
      <c r="G37" s="20">
        <v>154</v>
      </c>
      <c r="H37" s="37">
        <f>SUM(H38:H47)</f>
        <v>278887</v>
      </c>
      <c r="I37" s="37">
        <f>SUM(I38:I47)</f>
        <v>278887</v>
      </c>
      <c r="J37" s="37">
        <f>SUM(J38:J47)</f>
        <v>5617</v>
      </c>
      <c r="K37" s="37">
        <f>SUM(K38:K47)</f>
        <v>5617</v>
      </c>
    </row>
    <row r="38" spans="1:11" ht="23.45" customHeight="1" x14ac:dyDescent="0.2">
      <c r="A38" s="193" t="s">
        <v>214</v>
      </c>
      <c r="B38" s="193"/>
      <c r="C38" s="193"/>
      <c r="D38" s="193"/>
      <c r="E38" s="193"/>
      <c r="F38" s="193"/>
      <c r="G38" s="15">
        <v>155</v>
      </c>
      <c r="H38" s="121"/>
      <c r="I38" s="121"/>
      <c r="J38" s="121"/>
      <c r="K38" s="121"/>
    </row>
    <row r="39" spans="1:11" ht="25.15" customHeight="1" x14ac:dyDescent="0.2">
      <c r="A39" s="193" t="s">
        <v>215</v>
      </c>
      <c r="B39" s="193"/>
      <c r="C39" s="193"/>
      <c r="D39" s="193"/>
      <c r="E39" s="193"/>
      <c r="F39" s="193"/>
      <c r="G39" s="15">
        <v>156</v>
      </c>
      <c r="H39" s="121"/>
      <c r="I39" s="121"/>
      <c r="J39" s="121"/>
      <c r="K39" s="121"/>
    </row>
    <row r="40" spans="1:11" ht="25.15" customHeight="1" x14ac:dyDescent="0.2">
      <c r="A40" s="193" t="s">
        <v>216</v>
      </c>
      <c r="B40" s="193"/>
      <c r="C40" s="193"/>
      <c r="D40" s="193"/>
      <c r="E40" s="193"/>
      <c r="F40" s="193"/>
      <c r="G40" s="15">
        <v>157</v>
      </c>
      <c r="H40" s="121"/>
      <c r="I40" s="121"/>
      <c r="J40" s="121"/>
      <c r="K40" s="121"/>
    </row>
    <row r="41" spans="1:11" ht="25.15" customHeight="1" x14ac:dyDescent="0.2">
      <c r="A41" s="193" t="s">
        <v>217</v>
      </c>
      <c r="B41" s="193"/>
      <c r="C41" s="193"/>
      <c r="D41" s="193"/>
      <c r="E41" s="193"/>
      <c r="F41" s="193"/>
      <c r="G41" s="15">
        <v>158</v>
      </c>
      <c r="H41" s="121"/>
      <c r="I41" s="121"/>
      <c r="J41" s="121"/>
      <c r="K41" s="121"/>
    </row>
    <row r="42" spans="1:11" ht="25.15" customHeight="1" x14ac:dyDescent="0.2">
      <c r="A42" s="193" t="s">
        <v>218</v>
      </c>
      <c r="B42" s="193"/>
      <c r="C42" s="193"/>
      <c r="D42" s="193"/>
      <c r="E42" s="193"/>
      <c r="F42" s="193"/>
      <c r="G42" s="15">
        <v>159</v>
      </c>
      <c r="H42" s="121"/>
      <c r="I42" s="121"/>
      <c r="J42" s="121"/>
      <c r="K42" s="121"/>
    </row>
    <row r="43" spans="1:11" x14ac:dyDescent="0.2">
      <c r="A43" s="193" t="s">
        <v>219</v>
      </c>
      <c r="B43" s="193"/>
      <c r="C43" s="193"/>
      <c r="D43" s="193"/>
      <c r="E43" s="193"/>
      <c r="F43" s="193"/>
      <c r="G43" s="15">
        <v>160</v>
      </c>
      <c r="H43" s="121"/>
      <c r="I43" s="121"/>
      <c r="J43" s="121"/>
      <c r="K43" s="121"/>
    </row>
    <row r="44" spans="1:11" x14ac:dyDescent="0.2">
      <c r="A44" s="193" t="s">
        <v>220</v>
      </c>
      <c r="B44" s="193"/>
      <c r="C44" s="193"/>
      <c r="D44" s="193"/>
      <c r="E44" s="193"/>
      <c r="F44" s="193"/>
      <c r="G44" s="15">
        <v>161</v>
      </c>
      <c r="H44" s="121">
        <v>278887</v>
      </c>
      <c r="I44" s="121">
        <v>278887</v>
      </c>
      <c r="J44" s="121">
        <v>5617</v>
      </c>
      <c r="K44" s="121">
        <v>5617</v>
      </c>
    </row>
    <row r="45" spans="1:11" x14ac:dyDescent="0.2">
      <c r="A45" s="193" t="s">
        <v>221</v>
      </c>
      <c r="B45" s="193"/>
      <c r="C45" s="193"/>
      <c r="D45" s="193"/>
      <c r="E45" s="193"/>
      <c r="F45" s="193"/>
      <c r="G45" s="15">
        <v>162</v>
      </c>
      <c r="H45" s="121"/>
      <c r="I45" s="121"/>
      <c r="J45" s="121"/>
      <c r="K45" s="121"/>
    </row>
    <row r="46" spans="1:11" x14ac:dyDescent="0.2">
      <c r="A46" s="193" t="s">
        <v>222</v>
      </c>
      <c r="B46" s="193"/>
      <c r="C46" s="193"/>
      <c r="D46" s="193"/>
      <c r="E46" s="193"/>
      <c r="F46" s="193"/>
      <c r="G46" s="15">
        <v>163</v>
      </c>
      <c r="H46" s="121"/>
      <c r="I46" s="121"/>
      <c r="J46" s="121"/>
      <c r="K46" s="121"/>
    </row>
    <row r="47" spans="1:11" x14ac:dyDescent="0.2">
      <c r="A47" s="193" t="s">
        <v>223</v>
      </c>
      <c r="B47" s="193"/>
      <c r="C47" s="193"/>
      <c r="D47" s="193"/>
      <c r="E47" s="193"/>
      <c r="F47" s="193"/>
      <c r="G47" s="15">
        <v>164</v>
      </c>
      <c r="H47" s="121"/>
      <c r="I47" s="121"/>
      <c r="J47" s="121"/>
      <c r="K47" s="121"/>
    </row>
    <row r="48" spans="1:11" x14ac:dyDescent="0.2">
      <c r="A48" s="229" t="s">
        <v>224</v>
      </c>
      <c r="B48" s="229"/>
      <c r="C48" s="229"/>
      <c r="D48" s="229"/>
      <c r="E48" s="229"/>
      <c r="F48" s="229"/>
      <c r="G48" s="20">
        <v>165</v>
      </c>
      <c r="H48" s="37">
        <f>SUM(H49:H55)</f>
        <v>904196</v>
      </c>
      <c r="I48" s="37">
        <f>SUM(I49:I55)</f>
        <v>904196</v>
      </c>
      <c r="J48" s="37">
        <f>SUM(J49:J55)</f>
        <v>559921</v>
      </c>
      <c r="K48" s="37">
        <f>SUM(K49:K55)</f>
        <v>559921</v>
      </c>
    </row>
    <row r="49" spans="1:11" ht="25.15" customHeight="1" x14ac:dyDescent="0.2">
      <c r="A49" s="193" t="s">
        <v>225</v>
      </c>
      <c r="B49" s="193"/>
      <c r="C49" s="193"/>
      <c r="D49" s="193"/>
      <c r="E49" s="193"/>
      <c r="F49" s="193"/>
      <c r="G49" s="15">
        <v>166</v>
      </c>
      <c r="H49" s="121"/>
      <c r="I49" s="121"/>
      <c r="J49" s="121"/>
      <c r="K49" s="121"/>
    </row>
    <row r="50" spans="1:11" ht="24" customHeight="1" x14ac:dyDescent="0.2">
      <c r="A50" s="230" t="s">
        <v>226</v>
      </c>
      <c r="B50" s="230"/>
      <c r="C50" s="230"/>
      <c r="D50" s="230"/>
      <c r="E50" s="230"/>
      <c r="F50" s="230"/>
      <c r="G50" s="15">
        <v>167</v>
      </c>
      <c r="H50" s="121"/>
      <c r="I50" s="121"/>
      <c r="J50" s="121"/>
      <c r="K50" s="121"/>
    </row>
    <row r="51" spans="1:11" x14ac:dyDescent="0.2">
      <c r="A51" s="230" t="s">
        <v>227</v>
      </c>
      <c r="B51" s="230"/>
      <c r="C51" s="230"/>
      <c r="D51" s="230"/>
      <c r="E51" s="230"/>
      <c r="F51" s="230"/>
      <c r="G51" s="15">
        <v>168</v>
      </c>
      <c r="H51" s="121">
        <v>904196</v>
      </c>
      <c r="I51" s="121">
        <v>904196</v>
      </c>
      <c r="J51" s="121">
        <v>559921</v>
      </c>
      <c r="K51" s="121">
        <v>559921</v>
      </c>
    </row>
    <row r="52" spans="1:11" x14ac:dyDescent="0.2">
      <c r="A52" s="230" t="s">
        <v>228</v>
      </c>
      <c r="B52" s="230"/>
      <c r="C52" s="230"/>
      <c r="D52" s="230"/>
      <c r="E52" s="230"/>
      <c r="F52" s="230"/>
      <c r="G52" s="15">
        <v>169</v>
      </c>
      <c r="H52" s="121"/>
      <c r="I52" s="121"/>
      <c r="J52" s="121"/>
      <c r="K52" s="121"/>
    </row>
    <row r="53" spans="1:11" x14ac:dyDescent="0.2">
      <c r="A53" s="230" t="s">
        <v>229</v>
      </c>
      <c r="B53" s="230"/>
      <c r="C53" s="230"/>
      <c r="D53" s="230"/>
      <c r="E53" s="230"/>
      <c r="F53" s="230"/>
      <c r="G53" s="15">
        <v>170</v>
      </c>
      <c r="H53" s="121"/>
      <c r="I53" s="121"/>
      <c r="J53" s="121"/>
      <c r="K53" s="121"/>
    </row>
    <row r="54" spans="1:11" x14ac:dyDescent="0.2">
      <c r="A54" s="230" t="s">
        <v>230</v>
      </c>
      <c r="B54" s="230"/>
      <c r="C54" s="230"/>
      <c r="D54" s="230"/>
      <c r="E54" s="230"/>
      <c r="F54" s="230"/>
      <c r="G54" s="15">
        <v>171</v>
      </c>
      <c r="H54" s="121"/>
      <c r="I54" s="121"/>
      <c r="J54" s="121"/>
      <c r="K54" s="121"/>
    </row>
    <row r="55" spans="1:11" x14ac:dyDescent="0.2">
      <c r="A55" s="230" t="s">
        <v>231</v>
      </c>
      <c r="B55" s="230"/>
      <c r="C55" s="230"/>
      <c r="D55" s="230"/>
      <c r="E55" s="230"/>
      <c r="F55" s="230"/>
      <c r="G55" s="15">
        <v>172</v>
      </c>
      <c r="H55" s="121"/>
      <c r="I55" s="121"/>
      <c r="J55" s="121"/>
      <c r="K55" s="121"/>
    </row>
    <row r="56" spans="1:11" ht="22.15" customHeight="1" x14ac:dyDescent="0.2">
      <c r="A56" s="231" t="s">
        <v>232</v>
      </c>
      <c r="B56" s="231"/>
      <c r="C56" s="231"/>
      <c r="D56" s="231"/>
      <c r="E56" s="231"/>
      <c r="F56" s="231"/>
      <c r="G56" s="15">
        <v>173</v>
      </c>
      <c r="H56" s="121"/>
      <c r="I56" s="121"/>
      <c r="J56" s="121"/>
      <c r="K56" s="121"/>
    </row>
    <row r="57" spans="1:11" x14ac:dyDescent="0.2">
      <c r="A57" s="231" t="s">
        <v>233</v>
      </c>
      <c r="B57" s="231"/>
      <c r="C57" s="231"/>
      <c r="D57" s="231"/>
      <c r="E57" s="231"/>
      <c r="F57" s="231"/>
      <c r="G57" s="15">
        <v>174</v>
      </c>
      <c r="H57" s="121"/>
      <c r="I57" s="121"/>
      <c r="J57" s="121"/>
      <c r="K57" s="121"/>
    </row>
    <row r="58" spans="1:11" ht="24.6" customHeight="1" x14ac:dyDescent="0.2">
      <c r="A58" s="231" t="s">
        <v>234</v>
      </c>
      <c r="B58" s="231"/>
      <c r="C58" s="231"/>
      <c r="D58" s="231"/>
      <c r="E58" s="231"/>
      <c r="F58" s="231"/>
      <c r="G58" s="15">
        <v>175</v>
      </c>
      <c r="H58" s="121"/>
      <c r="I58" s="121"/>
      <c r="J58" s="121"/>
      <c r="K58" s="121"/>
    </row>
    <row r="59" spans="1:11" x14ac:dyDescent="0.2">
      <c r="A59" s="231" t="s">
        <v>235</v>
      </c>
      <c r="B59" s="231"/>
      <c r="C59" s="231"/>
      <c r="D59" s="231"/>
      <c r="E59" s="231"/>
      <c r="F59" s="231"/>
      <c r="G59" s="15">
        <v>176</v>
      </c>
      <c r="H59" s="121"/>
      <c r="I59" s="121"/>
      <c r="J59" s="121"/>
      <c r="K59" s="121"/>
    </row>
    <row r="60" spans="1:11" x14ac:dyDescent="0.2">
      <c r="A60" s="229" t="s">
        <v>236</v>
      </c>
      <c r="B60" s="229"/>
      <c r="C60" s="229"/>
      <c r="D60" s="229"/>
      <c r="E60" s="229"/>
      <c r="F60" s="229"/>
      <c r="G60" s="20">
        <v>177</v>
      </c>
      <c r="H60" s="37">
        <f>H8+H37+H56+H57</f>
        <v>5747058</v>
      </c>
      <c r="I60" s="37">
        <f t="shared" ref="I60:K60" si="0">I8+I37+I56+I57</f>
        <v>5747058</v>
      </c>
      <c r="J60" s="37">
        <f t="shared" si="0"/>
        <v>1636920</v>
      </c>
      <c r="K60" s="37">
        <f t="shared" si="0"/>
        <v>1636920</v>
      </c>
    </row>
    <row r="61" spans="1:11" x14ac:dyDescent="0.2">
      <c r="A61" s="229" t="s">
        <v>237</v>
      </c>
      <c r="B61" s="229"/>
      <c r="C61" s="229"/>
      <c r="D61" s="229"/>
      <c r="E61" s="229"/>
      <c r="F61" s="229"/>
      <c r="G61" s="20">
        <v>178</v>
      </c>
      <c r="H61" s="37">
        <f>H14+H48+H58+H59</f>
        <v>23428643</v>
      </c>
      <c r="I61" s="37">
        <f t="shared" ref="I61:K61" si="1">I14+I48+I58+I59</f>
        <v>23428643</v>
      </c>
      <c r="J61" s="37">
        <f t="shared" si="1"/>
        <v>20296889</v>
      </c>
      <c r="K61" s="37">
        <f t="shared" si="1"/>
        <v>20296889</v>
      </c>
    </row>
    <row r="62" spans="1:11" x14ac:dyDescent="0.2">
      <c r="A62" s="229" t="s">
        <v>238</v>
      </c>
      <c r="B62" s="229"/>
      <c r="C62" s="229"/>
      <c r="D62" s="229"/>
      <c r="E62" s="229"/>
      <c r="F62" s="229"/>
      <c r="G62" s="20">
        <v>179</v>
      </c>
      <c r="H62" s="37">
        <f>H60-H61</f>
        <v>-17681585</v>
      </c>
      <c r="I62" s="37">
        <f t="shared" ref="I62:K62" si="2">I60-I61</f>
        <v>-17681585</v>
      </c>
      <c r="J62" s="37">
        <f t="shared" si="2"/>
        <v>-18659969</v>
      </c>
      <c r="K62" s="37">
        <f t="shared" si="2"/>
        <v>-18659969</v>
      </c>
    </row>
    <row r="63" spans="1:11" x14ac:dyDescent="0.2">
      <c r="A63" s="216" t="s">
        <v>239</v>
      </c>
      <c r="B63" s="216"/>
      <c r="C63" s="216"/>
      <c r="D63" s="216"/>
      <c r="E63" s="216"/>
      <c r="F63" s="216"/>
      <c r="G63" s="20">
        <v>180</v>
      </c>
      <c r="H63" s="37">
        <f>+IF((H60-H61)&gt;0,(H60-H61),0)</f>
        <v>0</v>
      </c>
      <c r="I63" s="37">
        <f t="shared" ref="I63:K63" si="3">+IF((I60-I61)&gt;0,(I60-I61),0)</f>
        <v>0</v>
      </c>
      <c r="J63" s="37">
        <f t="shared" si="3"/>
        <v>0</v>
      </c>
      <c r="K63" s="37">
        <f t="shared" si="3"/>
        <v>0</v>
      </c>
    </row>
    <row r="64" spans="1:11" x14ac:dyDescent="0.2">
      <c r="A64" s="216" t="s">
        <v>240</v>
      </c>
      <c r="B64" s="216"/>
      <c r="C64" s="216"/>
      <c r="D64" s="216"/>
      <c r="E64" s="216"/>
      <c r="F64" s="216"/>
      <c r="G64" s="20">
        <v>181</v>
      </c>
      <c r="H64" s="37">
        <f>+IF((H60-H61)&lt;0,(H60-H61),0)</f>
        <v>-17681585</v>
      </c>
      <c r="I64" s="37">
        <f t="shared" ref="I64:K64" si="4">+IF((I60-I61)&lt;0,(I60-I61),0)</f>
        <v>-17681585</v>
      </c>
      <c r="J64" s="37">
        <f t="shared" si="4"/>
        <v>-18659969</v>
      </c>
      <c r="K64" s="37">
        <f t="shared" si="4"/>
        <v>-18659969</v>
      </c>
    </row>
    <row r="65" spans="1:11" x14ac:dyDescent="0.2">
      <c r="A65" s="231" t="s">
        <v>241</v>
      </c>
      <c r="B65" s="231"/>
      <c r="C65" s="231"/>
      <c r="D65" s="231"/>
      <c r="E65" s="231"/>
      <c r="F65" s="231"/>
      <c r="G65" s="15">
        <v>182</v>
      </c>
      <c r="H65" s="122"/>
      <c r="I65" s="122"/>
      <c r="J65" s="122"/>
      <c r="K65" s="122"/>
    </row>
    <row r="66" spans="1:11" x14ac:dyDescent="0.2">
      <c r="A66" s="229" t="s">
        <v>242</v>
      </c>
      <c r="B66" s="229"/>
      <c r="C66" s="229"/>
      <c r="D66" s="229"/>
      <c r="E66" s="229"/>
      <c r="F66" s="229"/>
      <c r="G66" s="20">
        <v>183</v>
      </c>
      <c r="H66" s="37">
        <f>H62-H65</f>
        <v>-17681585</v>
      </c>
      <c r="I66" s="37">
        <f t="shared" ref="I66:K66" si="5">I62-I65</f>
        <v>-17681585</v>
      </c>
      <c r="J66" s="37">
        <f t="shared" si="5"/>
        <v>-18659969</v>
      </c>
      <c r="K66" s="37">
        <f t="shared" si="5"/>
        <v>-18659969</v>
      </c>
    </row>
    <row r="67" spans="1:11" x14ac:dyDescent="0.2">
      <c r="A67" s="216" t="s">
        <v>243</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
      <c r="A68" s="216" t="s">
        <v>244</v>
      </c>
      <c r="B68" s="216"/>
      <c r="C68" s="216"/>
      <c r="D68" s="216"/>
      <c r="E68" s="216"/>
      <c r="F68" s="216"/>
      <c r="G68" s="20">
        <v>185</v>
      </c>
      <c r="H68" s="37">
        <f>+IF((H62-H65)&lt;0,(H62-H65),0)</f>
        <v>-17681585</v>
      </c>
      <c r="I68" s="37">
        <f t="shared" ref="I68:K68" si="7">+IF((I62-I65)&lt;0,(I62-I65),0)</f>
        <v>-17681585</v>
      </c>
      <c r="J68" s="37">
        <f t="shared" si="7"/>
        <v>-18659969</v>
      </c>
      <c r="K68" s="37">
        <f t="shared" si="7"/>
        <v>-18659969</v>
      </c>
    </row>
    <row r="69" spans="1:11" x14ac:dyDescent="0.2">
      <c r="A69" s="212" t="s">
        <v>245</v>
      </c>
      <c r="B69" s="212"/>
      <c r="C69" s="212"/>
      <c r="D69" s="212"/>
      <c r="E69" s="212"/>
      <c r="F69" s="212"/>
      <c r="G69" s="226"/>
      <c r="H69" s="226"/>
      <c r="I69" s="226"/>
      <c r="J69" s="227"/>
      <c r="K69" s="227"/>
    </row>
    <row r="70" spans="1:11" ht="22.15" customHeight="1" x14ac:dyDescent="0.2">
      <c r="A70" s="229" t="s">
        <v>246</v>
      </c>
      <c r="B70" s="229"/>
      <c r="C70" s="229"/>
      <c r="D70" s="229"/>
      <c r="E70" s="229"/>
      <c r="F70" s="229"/>
      <c r="G70" s="20">
        <v>186</v>
      </c>
      <c r="H70" s="37">
        <f>H71-H72</f>
        <v>0</v>
      </c>
      <c r="I70" s="37">
        <f>I71-I72</f>
        <v>0</v>
      </c>
      <c r="J70" s="37">
        <f>J71-J72</f>
        <v>0</v>
      </c>
      <c r="K70" s="37">
        <f>K71-K72</f>
        <v>0</v>
      </c>
    </row>
    <row r="71" spans="1:11" x14ac:dyDescent="0.2">
      <c r="A71" s="230" t="s">
        <v>247</v>
      </c>
      <c r="B71" s="230"/>
      <c r="C71" s="230"/>
      <c r="D71" s="230"/>
      <c r="E71" s="230"/>
      <c r="F71" s="230"/>
      <c r="G71" s="15">
        <v>187</v>
      </c>
      <c r="H71" s="33"/>
      <c r="I71" s="33"/>
      <c r="J71" s="33"/>
      <c r="K71" s="33"/>
    </row>
    <row r="72" spans="1:11" x14ac:dyDescent="0.2">
      <c r="A72" s="230" t="s">
        <v>248</v>
      </c>
      <c r="B72" s="230"/>
      <c r="C72" s="230"/>
      <c r="D72" s="230"/>
      <c r="E72" s="230"/>
      <c r="F72" s="230"/>
      <c r="G72" s="15">
        <v>188</v>
      </c>
      <c r="H72" s="33"/>
      <c r="I72" s="33"/>
      <c r="J72" s="33"/>
      <c r="K72" s="33"/>
    </row>
    <row r="73" spans="1:11" x14ac:dyDescent="0.2">
      <c r="A73" s="231" t="s">
        <v>249</v>
      </c>
      <c r="B73" s="231"/>
      <c r="C73" s="231"/>
      <c r="D73" s="231"/>
      <c r="E73" s="231"/>
      <c r="F73" s="231"/>
      <c r="G73" s="15">
        <v>189</v>
      </c>
      <c r="H73" s="33"/>
      <c r="I73" s="33"/>
      <c r="J73" s="33"/>
      <c r="K73" s="33"/>
    </row>
    <row r="74" spans="1:11" x14ac:dyDescent="0.2">
      <c r="A74" s="216" t="s">
        <v>250</v>
      </c>
      <c r="B74" s="216"/>
      <c r="C74" s="216"/>
      <c r="D74" s="216"/>
      <c r="E74" s="216"/>
      <c r="F74" s="216"/>
      <c r="G74" s="20">
        <v>190</v>
      </c>
      <c r="H74" s="119"/>
      <c r="I74" s="119"/>
      <c r="J74" s="119"/>
      <c r="K74" s="119"/>
    </row>
    <row r="75" spans="1:11" x14ac:dyDescent="0.2">
      <c r="A75" s="216" t="s">
        <v>251</v>
      </c>
      <c r="B75" s="216"/>
      <c r="C75" s="216"/>
      <c r="D75" s="216"/>
      <c r="E75" s="216"/>
      <c r="F75" s="216"/>
      <c r="G75" s="20">
        <v>191</v>
      </c>
      <c r="H75" s="119"/>
      <c r="I75" s="119"/>
      <c r="J75" s="119"/>
      <c r="K75" s="119"/>
    </row>
    <row r="76" spans="1:11" x14ac:dyDescent="0.2">
      <c r="A76" s="212" t="s">
        <v>252</v>
      </c>
      <c r="B76" s="212"/>
      <c r="C76" s="212"/>
      <c r="D76" s="212"/>
      <c r="E76" s="212"/>
      <c r="F76" s="212"/>
      <c r="G76" s="226"/>
      <c r="H76" s="226"/>
      <c r="I76" s="226"/>
      <c r="J76" s="227"/>
      <c r="K76" s="227"/>
    </row>
    <row r="77" spans="1:11" x14ac:dyDescent="0.2">
      <c r="A77" s="229" t="s">
        <v>253</v>
      </c>
      <c r="B77" s="229"/>
      <c r="C77" s="229"/>
      <c r="D77" s="229"/>
      <c r="E77" s="229"/>
      <c r="F77" s="229"/>
      <c r="G77" s="20">
        <v>192</v>
      </c>
      <c r="H77" s="119"/>
      <c r="I77" s="119"/>
      <c r="J77" s="119"/>
      <c r="K77" s="119"/>
    </row>
    <row r="78" spans="1:11" x14ac:dyDescent="0.2">
      <c r="A78" s="230" t="s">
        <v>254</v>
      </c>
      <c r="B78" s="230"/>
      <c r="C78" s="230"/>
      <c r="D78" s="230"/>
      <c r="E78" s="230"/>
      <c r="F78" s="230"/>
      <c r="G78" s="15">
        <v>193</v>
      </c>
      <c r="H78" s="38"/>
      <c r="I78" s="38"/>
      <c r="J78" s="38"/>
      <c r="K78" s="38"/>
    </row>
    <row r="79" spans="1:11" x14ac:dyDescent="0.2">
      <c r="A79" s="230" t="s">
        <v>255</v>
      </c>
      <c r="B79" s="230"/>
      <c r="C79" s="230"/>
      <c r="D79" s="230"/>
      <c r="E79" s="230"/>
      <c r="F79" s="230"/>
      <c r="G79" s="15">
        <v>194</v>
      </c>
      <c r="H79" s="38"/>
      <c r="I79" s="38"/>
      <c r="J79" s="38"/>
      <c r="K79" s="38"/>
    </row>
    <row r="80" spans="1:11" x14ac:dyDescent="0.2">
      <c r="A80" s="229" t="s">
        <v>256</v>
      </c>
      <c r="B80" s="229"/>
      <c r="C80" s="229"/>
      <c r="D80" s="229"/>
      <c r="E80" s="229"/>
      <c r="F80" s="229"/>
      <c r="G80" s="20">
        <v>195</v>
      </c>
      <c r="H80" s="119"/>
      <c r="I80" s="119"/>
      <c r="J80" s="119"/>
      <c r="K80" s="119"/>
    </row>
    <row r="81" spans="1:11" x14ac:dyDescent="0.2">
      <c r="A81" s="229" t="s">
        <v>257</v>
      </c>
      <c r="B81" s="229"/>
      <c r="C81" s="229"/>
      <c r="D81" s="229"/>
      <c r="E81" s="229"/>
      <c r="F81" s="229"/>
      <c r="G81" s="20">
        <v>196</v>
      </c>
      <c r="H81" s="119"/>
      <c r="I81" s="119"/>
      <c r="J81" s="119"/>
      <c r="K81" s="119"/>
    </row>
    <row r="82" spans="1:11" x14ac:dyDescent="0.2">
      <c r="A82" s="216" t="s">
        <v>258</v>
      </c>
      <c r="B82" s="216"/>
      <c r="C82" s="216"/>
      <c r="D82" s="216"/>
      <c r="E82" s="216"/>
      <c r="F82" s="216"/>
      <c r="G82" s="20">
        <v>197</v>
      </c>
      <c r="H82" s="119"/>
      <c r="I82" s="119"/>
      <c r="J82" s="119"/>
      <c r="K82" s="119"/>
    </row>
    <row r="83" spans="1:11" x14ac:dyDescent="0.2">
      <c r="A83" s="216" t="s">
        <v>259</v>
      </c>
      <c r="B83" s="216"/>
      <c r="C83" s="216"/>
      <c r="D83" s="216"/>
      <c r="E83" s="216"/>
      <c r="F83" s="216"/>
      <c r="G83" s="20">
        <v>198</v>
      </c>
      <c r="H83" s="119"/>
      <c r="I83" s="119"/>
      <c r="J83" s="119"/>
      <c r="K83" s="119"/>
    </row>
    <row r="84" spans="1:11" x14ac:dyDescent="0.2">
      <c r="A84" s="212" t="s">
        <v>260</v>
      </c>
      <c r="B84" s="212"/>
      <c r="C84" s="212"/>
      <c r="D84" s="212"/>
      <c r="E84" s="212"/>
      <c r="F84" s="212"/>
      <c r="G84" s="226"/>
      <c r="H84" s="226"/>
      <c r="I84" s="226"/>
      <c r="J84" s="227"/>
      <c r="K84" s="227"/>
    </row>
    <row r="85" spans="1:11" x14ac:dyDescent="0.2">
      <c r="A85" s="214" t="s">
        <v>261</v>
      </c>
      <c r="B85" s="214"/>
      <c r="C85" s="214"/>
      <c r="D85" s="214"/>
      <c r="E85" s="214"/>
      <c r="F85" s="214"/>
      <c r="G85" s="20">
        <v>199</v>
      </c>
      <c r="H85" s="39">
        <f>H86+H87</f>
        <v>-17681585</v>
      </c>
      <c r="I85" s="39">
        <f>I86+I87</f>
        <v>-17681585</v>
      </c>
      <c r="J85" s="39">
        <f>J86+J87</f>
        <v>-18659969</v>
      </c>
      <c r="K85" s="39">
        <f>K86+K87</f>
        <v>-18659969</v>
      </c>
    </row>
    <row r="86" spans="1:11" x14ac:dyDescent="0.2">
      <c r="A86" s="215" t="s">
        <v>262</v>
      </c>
      <c r="B86" s="215"/>
      <c r="C86" s="215"/>
      <c r="D86" s="215"/>
      <c r="E86" s="215"/>
      <c r="F86" s="215"/>
      <c r="G86" s="15">
        <v>200</v>
      </c>
      <c r="H86" s="127">
        <v>-17719260</v>
      </c>
      <c r="I86" s="127">
        <v>-17719260</v>
      </c>
      <c r="J86" s="127">
        <v>-18688942</v>
      </c>
      <c r="K86" s="127">
        <v>-18688939</v>
      </c>
    </row>
    <row r="87" spans="1:11" x14ac:dyDescent="0.2">
      <c r="A87" s="215" t="s">
        <v>263</v>
      </c>
      <c r="B87" s="215"/>
      <c r="C87" s="215"/>
      <c r="D87" s="215"/>
      <c r="E87" s="215"/>
      <c r="F87" s="215"/>
      <c r="G87" s="15">
        <v>201</v>
      </c>
      <c r="H87" s="127">
        <v>37675</v>
      </c>
      <c r="I87" s="127">
        <v>37675</v>
      </c>
      <c r="J87" s="127">
        <v>28973</v>
      </c>
      <c r="K87" s="127">
        <v>28970</v>
      </c>
    </row>
    <row r="88" spans="1:11" x14ac:dyDescent="0.2">
      <c r="A88" s="235" t="s">
        <v>264</v>
      </c>
      <c r="B88" s="235"/>
      <c r="C88" s="235"/>
      <c r="D88" s="235"/>
      <c r="E88" s="235"/>
      <c r="F88" s="235"/>
      <c r="G88" s="236"/>
      <c r="H88" s="236"/>
      <c r="I88" s="236"/>
      <c r="J88" s="227"/>
      <c r="K88" s="227"/>
    </row>
    <row r="89" spans="1:11" x14ac:dyDescent="0.2">
      <c r="A89" s="210" t="s">
        <v>265</v>
      </c>
      <c r="B89" s="210"/>
      <c r="C89" s="210"/>
      <c r="D89" s="210"/>
      <c r="E89" s="210"/>
      <c r="F89" s="210"/>
      <c r="G89" s="15">
        <v>202</v>
      </c>
      <c r="H89" s="127">
        <v>-17681585</v>
      </c>
      <c r="I89" s="127">
        <v>-17681585</v>
      </c>
      <c r="J89" s="127">
        <v>-18659969</v>
      </c>
      <c r="K89" s="127">
        <v>-18659969</v>
      </c>
    </row>
    <row r="90" spans="1:11" ht="24" customHeight="1" x14ac:dyDescent="0.2">
      <c r="A90" s="238" t="s">
        <v>266</v>
      </c>
      <c r="B90" s="238"/>
      <c r="C90" s="238"/>
      <c r="D90" s="238"/>
      <c r="E90" s="238"/>
      <c r="F90" s="238"/>
      <c r="G90" s="20">
        <v>203</v>
      </c>
      <c r="H90" s="39">
        <f>SUM(H91:H98)</f>
        <v>0</v>
      </c>
      <c r="I90" s="39">
        <f>SUM(I91:I98)</f>
        <v>0</v>
      </c>
      <c r="J90" s="39">
        <f>SUM(J91:J98)</f>
        <v>0</v>
      </c>
      <c r="K90" s="39">
        <f>SUM(K91:K98)</f>
        <v>0</v>
      </c>
    </row>
    <row r="91" spans="1:11" x14ac:dyDescent="0.2">
      <c r="A91" s="230" t="s">
        <v>267</v>
      </c>
      <c r="B91" s="230"/>
      <c r="C91" s="230"/>
      <c r="D91" s="230"/>
      <c r="E91" s="230"/>
      <c r="F91" s="230"/>
      <c r="G91" s="15">
        <v>204</v>
      </c>
      <c r="H91" s="123"/>
      <c r="I91" s="123"/>
      <c r="J91" s="123"/>
      <c r="K91" s="123"/>
    </row>
    <row r="92" spans="1:11" ht="22.15" customHeight="1" x14ac:dyDescent="0.2">
      <c r="A92" s="230" t="s">
        <v>268</v>
      </c>
      <c r="B92" s="230"/>
      <c r="C92" s="230"/>
      <c r="D92" s="230"/>
      <c r="E92" s="230"/>
      <c r="F92" s="230"/>
      <c r="G92" s="15">
        <v>205</v>
      </c>
      <c r="H92" s="40"/>
      <c r="I92" s="40"/>
      <c r="J92" s="40"/>
      <c r="K92" s="40"/>
    </row>
    <row r="93" spans="1:11" ht="22.15" customHeight="1" x14ac:dyDescent="0.2">
      <c r="A93" s="230" t="s">
        <v>269</v>
      </c>
      <c r="B93" s="230"/>
      <c r="C93" s="230"/>
      <c r="D93" s="230"/>
      <c r="E93" s="230"/>
      <c r="F93" s="230"/>
      <c r="G93" s="15">
        <v>206</v>
      </c>
      <c r="H93" s="40"/>
      <c r="I93" s="40"/>
      <c r="J93" s="40"/>
      <c r="K93" s="40"/>
    </row>
    <row r="94" spans="1:11" ht="22.15" customHeight="1" x14ac:dyDescent="0.2">
      <c r="A94" s="230" t="s">
        <v>270</v>
      </c>
      <c r="B94" s="230"/>
      <c r="C94" s="230"/>
      <c r="D94" s="230"/>
      <c r="E94" s="230"/>
      <c r="F94" s="230"/>
      <c r="G94" s="15">
        <v>207</v>
      </c>
      <c r="H94" s="40"/>
      <c r="I94" s="40"/>
      <c r="J94" s="40"/>
      <c r="K94" s="40"/>
    </row>
    <row r="95" spans="1:11" ht="22.15" customHeight="1" x14ac:dyDescent="0.2">
      <c r="A95" s="230" t="s">
        <v>271</v>
      </c>
      <c r="B95" s="230"/>
      <c r="C95" s="230"/>
      <c r="D95" s="230"/>
      <c r="E95" s="230"/>
      <c r="F95" s="230"/>
      <c r="G95" s="15">
        <v>208</v>
      </c>
      <c r="H95" s="40"/>
      <c r="I95" s="40"/>
      <c r="J95" s="40"/>
      <c r="K95" s="40"/>
    </row>
    <row r="96" spans="1:11" ht="22.15" customHeight="1" x14ac:dyDescent="0.2">
      <c r="A96" s="230" t="s">
        <v>272</v>
      </c>
      <c r="B96" s="230"/>
      <c r="C96" s="230"/>
      <c r="D96" s="230"/>
      <c r="E96" s="230"/>
      <c r="F96" s="230"/>
      <c r="G96" s="15">
        <v>209</v>
      </c>
      <c r="H96" s="40"/>
      <c r="I96" s="40"/>
      <c r="J96" s="40"/>
      <c r="K96" s="40"/>
    </row>
    <row r="97" spans="1:11" x14ac:dyDescent="0.2">
      <c r="A97" s="230" t="s">
        <v>273</v>
      </c>
      <c r="B97" s="230"/>
      <c r="C97" s="230"/>
      <c r="D97" s="230"/>
      <c r="E97" s="230"/>
      <c r="F97" s="230"/>
      <c r="G97" s="15">
        <v>210</v>
      </c>
      <c r="H97" s="40"/>
      <c r="I97" s="40"/>
      <c r="J97" s="40"/>
      <c r="K97" s="40"/>
    </row>
    <row r="98" spans="1:11" x14ac:dyDescent="0.2">
      <c r="A98" s="230" t="s">
        <v>274</v>
      </c>
      <c r="B98" s="230"/>
      <c r="C98" s="230"/>
      <c r="D98" s="230"/>
      <c r="E98" s="230"/>
      <c r="F98" s="230"/>
      <c r="G98" s="15">
        <v>211</v>
      </c>
      <c r="H98" s="40"/>
      <c r="I98" s="40"/>
      <c r="J98" s="40"/>
      <c r="K98" s="40"/>
    </row>
    <row r="99" spans="1:11" x14ac:dyDescent="0.2">
      <c r="A99" s="210" t="s">
        <v>275</v>
      </c>
      <c r="B99" s="210"/>
      <c r="C99" s="210"/>
      <c r="D99" s="210"/>
      <c r="E99" s="210"/>
      <c r="F99" s="210"/>
      <c r="G99" s="15">
        <v>212</v>
      </c>
      <c r="H99" s="40"/>
      <c r="I99" s="40"/>
      <c r="J99" s="40"/>
      <c r="K99" s="40"/>
    </row>
    <row r="100" spans="1:11" ht="22.9" customHeight="1" x14ac:dyDescent="0.2">
      <c r="A100" s="238" t="s">
        <v>276</v>
      </c>
      <c r="B100" s="238"/>
      <c r="C100" s="238"/>
      <c r="D100" s="238"/>
      <c r="E100" s="238"/>
      <c r="F100" s="238"/>
      <c r="G100" s="20">
        <v>213</v>
      </c>
      <c r="H100" s="39">
        <f>H90-H99</f>
        <v>0</v>
      </c>
      <c r="I100" s="39">
        <f>I90-I99</f>
        <v>0</v>
      </c>
      <c r="J100" s="39">
        <f>J90-J99</f>
        <v>0</v>
      </c>
      <c r="K100" s="39">
        <f>K90-K99</f>
        <v>0</v>
      </c>
    </row>
    <row r="101" spans="1:11" ht="22.9" customHeight="1" x14ac:dyDescent="0.2">
      <c r="A101" s="238" t="s">
        <v>277</v>
      </c>
      <c r="B101" s="238"/>
      <c r="C101" s="238"/>
      <c r="D101" s="238"/>
      <c r="E101" s="238"/>
      <c r="F101" s="238"/>
      <c r="G101" s="20">
        <v>214</v>
      </c>
      <c r="H101" s="39">
        <f>H89+H100</f>
        <v>-17681585</v>
      </c>
      <c r="I101" s="39">
        <f>I89+I100</f>
        <v>-17681585</v>
      </c>
      <c r="J101" s="39">
        <f>J89+J100</f>
        <v>-18659969</v>
      </c>
      <c r="K101" s="39">
        <f>K89+K100</f>
        <v>-18659969</v>
      </c>
    </row>
    <row r="102" spans="1:11" x14ac:dyDescent="0.2">
      <c r="A102" s="212" t="s">
        <v>278</v>
      </c>
      <c r="B102" s="212"/>
      <c r="C102" s="212"/>
      <c r="D102" s="212"/>
      <c r="E102" s="212"/>
      <c r="F102" s="212"/>
      <c r="G102" s="226"/>
      <c r="H102" s="226"/>
      <c r="I102" s="226"/>
      <c r="J102" s="227"/>
      <c r="K102" s="227"/>
    </row>
    <row r="103" spans="1:11" ht="27" customHeight="1" x14ac:dyDescent="0.2">
      <c r="A103" s="214" t="s">
        <v>279</v>
      </c>
      <c r="B103" s="214"/>
      <c r="C103" s="214"/>
      <c r="D103" s="214"/>
      <c r="E103" s="214"/>
      <c r="F103" s="214"/>
      <c r="G103" s="20">
        <v>215</v>
      </c>
      <c r="H103" s="39">
        <f>H104+H105</f>
        <v>-17681585</v>
      </c>
      <c r="I103" s="39">
        <f>I104+I105</f>
        <v>-17681585</v>
      </c>
      <c r="J103" s="39">
        <f>J104+J105</f>
        <v>-18659969</v>
      </c>
      <c r="K103" s="39">
        <f>K104+K105</f>
        <v>-18659969</v>
      </c>
    </row>
    <row r="104" spans="1:11" x14ac:dyDescent="0.2">
      <c r="A104" s="215" t="s">
        <v>280</v>
      </c>
      <c r="B104" s="215"/>
      <c r="C104" s="215"/>
      <c r="D104" s="215"/>
      <c r="E104" s="215"/>
      <c r="F104" s="215"/>
      <c r="G104" s="15">
        <v>216</v>
      </c>
      <c r="H104" s="127">
        <v>-17719260</v>
      </c>
      <c r="I104" s="127">
        <v>-17719260</v>
      </c>
      <c r="J104" s="127">
        <v>-18688942</v>
      </c>
      <c r="K104" s="127">
        <v>-18688939</v>
      </c>
    </row>
    <row r="105" spans="1:11" x14ac:dyDescent="0.2">
      <c r="A105" s="215" t="s">
        <v>281</v>
      </c>
      <c r="B105" s="215"/>
      <c r="C105" s="215"/>
      <c r="D105" s="215"/>
      <c r="E105" s="215"/>
      <c r="F105" s="215"/>
      <c r="G105" s="15">
        <v>217</v>
      </c>
      <c r="H105" s="127">
        <v>37675</v>
      </c>
      <c r="I105" s="127">
        <v>37675</v>
      </c>
      <c r="J105" s="127">
        <v>28973</v>
      </c>
      <c r="K105" s="127">
        <v>28970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9685039370078741"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33" t="s">
        <v>282</v>
      </c>
      <c r="B1" s="239"/>
      <c r="C1" s="239"/>
      <c r="D1" s="239"/>
      <c r="E1" s="239"/>
      <c r="F1" s="239"/>
      <c r="G1" s="239"/>
      <c r="H1" s="239"/>
      <c r="I1" s="239"/>
    </row>
    <row r="2" spans="1:9" x14ac:dyDescent="0.2">
      <c r="A2" s="232" t="s">
        <v>522</v>
      </c>
      <c r="B2" s="199"/>
      <c r="C2" s="199"/>
      <c r="D2" s="199"/>
      <c r="E2" s="199"/>
      <c r="F2" s="199"/>
      <c r="G2" s="199"/>
      <c r="H2" s="199"/>
      <c r="I2" s="199"/>
    </row>
    <row r="3" spans="1:9" x14ac:dyDescent="0.2">
      <c r="A3" s="246" t="s">
        <v>283</v>
      </c>
      <c r="B3" s="247"/>
      <c r="C3" s="247"/>
      <c r="D3" s="247"/>
      <c r="E3" s="247"/>
      <c r="F3" s="247"/>
      <c r="G3" s="247"/>
      <c r="H3" s="247"/>
      <c r="I3" s="247"/>
    </row>
    <row r="4" spans="1:9" ht="12.75" customHeight="1" x14ac:dyDescent="0.2">
      <c r="A4" s="202" t="s">
        <v>509</v>
      </c>
      <c r="B4" s="203"/>
      <c r="C4" s="203"/>
      <c r="D4" s="203"/>
      <c r="E4" s="203"/>
      <c r="F4" s="203"/>
      <c r="G4" s="203"/>
      <c r="H4" s="203"/>
      <c r="I4" s="204"/>
    </row>
    <row r="5" spans="1:9" ht="24" thickBot="1" x14ac:dyDescent="0.25">
      <c r="A5" s="254" t="s">
        <v>284</v>
      </c>
      <c r="B5" s="255"/>
      <c r="C5" s="255"/>
      <c r="D5" s="255"/>
      <c r="E5" s="255"/>
      <c r="F5" s="256"/>
      <c r="G5" s="22" t="s">
        <v>285</v>
      </c>
      <c r="H5" s="41" t="s">
        <v>286</v>
      </c>
      <c r="I5" s="41" t="s">
        <v>287</v>
      </c>
    </row>
    <row r="6" spans="1:9" x14ac:dyDescent="0.2">
      <c r="A6" s="257">
        <v>1</v>
      </c>
      <c r="B6" s="258"/>
      <c r="C6" s="258"/>
      <c r="D6" s="258"/>
      <c r="E6" s="258"/>
      <c r="F6" s="259"/>
      <c r="G6" s="23">
        <v>2</v>
      </c>
      <c r="H6" s="42" t="s">
        <v>288</v>
      </c>
      <c r="I6" s="42" t="s">
        <v>289</v>
      </c>
    </row>
    <row r="7" spans="1:9" x14ac:dyDescent="0.2">
      <c r="A7" s="260" t="s">
        <v>290</v>
      </c>
      <c r="B7" s="261"/>
      <c r="C7" s="261"/>
      <c r="D7" s="261"/>
      <c r="E7" s="261"/>
      <c r="F7" s="261"/>
      <c r="G7" s="261"/>
      <c r="H7" s="261"/>
      <c r="I7" s="262"/>
    </row>
    <row r="8" spans="1:9" ht="12.75" customHeight="1" x14ac:dyDescent="0.2">
      <c r="A8" s="263" t="s">
        <v>291</v>
      </c>
      <c r="B8" s="264"/>
      <c r="C8" s="264"/>
      <c r="D8" s="264"/>
      <c r="E8" s="264"/>
      <c r="F8" s="265"/>
      <c r="G8" s="24">
        <v>1</v>
      </c>
      <c r="H8" s="130">
        <v>-17681585</v>
      </c>
      <c r="I8" s="130">
        <v>-18659969</v>
      </c>
    </row>
    <row r="9" spans="1:9" ht="12.75" customHeight="1" x14ac:dyDescent="0.2">
      <c r="A9" s="251" t="s">
        <v>292</v>
      </c>
      <c r="B9" s="252"/>
      <c r="C9" s="252"/>
      <c r="D9" s="252"/>
      <c r="E9" s="252"/>
      <c r="F9" s="253"/>
      <c r="G9" s="25">
        <v>2</v>
      </c>
      <c r="H9" s="43">
        <f>H10+H11+H12+H13+H14+H15+H16+H17</f>
        <v>10415990</v>
      </c>
      <c r="I9" s="43">
        <f>I10+I11+I12+I13+I14+I15+I16+I17</f>
        <v>9970119</v>
      </c>
    </row>
    <row r="10" spans="1:9" ht="12.75" customHeight="1" x14ac:dyDescent="0.2">
      <c r="A10" s="243" t="s">
        <v>293</v>
      </c>
      <c r="B10" s="244"/>
      <c r="C10" s="244"/>
      <c r="D10" s="244"/>
      <c r="E10" s="244"/>
      <c r="F10" s="245"/>
      <c r="G10" s="26">
        <v>3</v>
      </c>
      <c r="H10" s="124">
        <v>10415990</v>
      </c>
      <c r="I10" s="124">
        <v>9970119</v>
      </c>
    </row>
    <row r="11" spans="1:9" ht="22.15" customHeight="1" x14ac:dyDescent="0.2">
      <c r="A11" s="243" t="s">
        <v>294</v>
      </c>
      <c r="B11" s="244"/>
      <c r="C11" s="244"/>
      <c r="D11" s="244"/>
      <c r="E11" s="244"/>
      <c r="F11" s="245"/>
      <c r="G11" s="26">
        <v>4</v>
      </c>
      <c r="H11" s="124"/>
      <c r="I11" s="124"/>
    </row>
    <row r="12" spans="1:9" ht="23.45" customHeight="1" x14ac:dyDescent="0.2">
      <c r="A12" s="243" t="s">
        <v>295</v>
      </c>
      <c r="B12" s="244"/>
      <c r="C12" s="244"/>
      <c r="D12" s="244"/>
      <c r="E12" s="244"/>
      <c r="F12" s="245"/>
      <c r="G12" s="26">
        <v>5</v>
      </c>
      <c r="H12" s="124"/>
      <c r="I12" s="124"/>
    </row>
    <row r="13" spans="1:9" ht="12.75" customHeight="1" x14ac:dyDescent="0.2">
      <c r="A13" s="243" t="s">
        <v>296</v>
      </c>
      <c r="B13" s="244"/>
      <c r="C13" s="244"/>
      <c r="D13" s="244"/>
      <c r="E13" s="244"/>
      <c r="F13" s="245"/>
      <c r="G13" s="26">
        <v>6</v>
      </c>
      <c r="H13" s="124"/>
      <c r="I13" s="124"/>
    </row>
    <row r="14" spans="1:9" ht="12.75" customHeight="1" x14ac:dyDescent="0.2">
      <c r="A14" s="243" t="s">
        <v>297</v>
      </c>
      <c r="B14" s="244"/>
      <c r="C14" s="244"/>
      <c r="D14" s="244"/>
      <c r="E14" s="244"/>
      <c r="F14" s="245"/>
      <c r="G14" s="26">
        <v>7</v>
      </c>
      <c r="H14" s="124"/>
      <c r="I14" s="124"/>
    </row>
    <row r="15" spans="1:9" ht="12.75" customHeight="1" x14ac:dyDescent="0.2">
      <c r="A15" s="243" t="s">
        <v>298</v>
      </c>
      <c r="B15" s="244"/>
      <c r="C15" s="244"/>
      <c r="D15" s="244"/>
      <c r="E15" s="244"/>
      <c r="F15" s="245"/>
      <c r="G15" s="26">
        <v>8</v>
      </c>
      <c r="H15" s="124"/>
      <c r="I15" s="124"/>
    </row>
    <row r="16" spans="1:9" ht="12.75" customHeight="1" x14ac:dyDescent="0.2">
      <c r="A16" s="243" t="s">
        <v>299</v>
      </c>
      <c r="B16" s="244"/>
      <c r="C16" s="244"/>
      <c r="D16" s="244"/>
      <c r="E16" s="244"/>
      <c r="F16" s="245"/>
      <c r="G16" s="26">
        <v>9</v>
      </c>
      <c r="H16" s="124"/>
      <c r="I16" s="124"/>
    </row>
    <row r="17" spans="1:9" ht="25.15" customHeight="1" x14ac:dyDescent="0.2">
      <c r="A17" s="243" t="s">
        <v>300</v>
      </c>
      <c r="B17" s="244"/>
      <c r="C17" s="244"/>
      <c r="D17" s="244"/>
      <c r="E17" s="244"/>
      <c r="F17" s="245"/>
      <c r="G17" s="26">
        <v>10</v>
      </c>
      <c r="H17" s="124"/>
      <c r="I17" s="124"/>
    </row>
    <row r="18" spans="1:9" ht="28.15" customHeight="1" x14ac:dyDescent="0.2">
      <c r="A18" s="248" t="s">
        <v>301</v>
      </c>
      <c r="B18" s="249"/>
      <c r="C18" s="249"/>
      <c r="D18" s="249"/>
      <c r="E18" s="249"/>
      <c r="F18" s="250"/>
      <c r="G18" s="25">
        <v>11</v>
      </c>
      <c r="H18" s="43">
        <f>H8+H9</f>
        <v>-7265595</v>
      </c>
      <c r="I18" s="43">
        <f>I8+I9</f>
        <v>-8689850</v>
      </c>
    </row>
    <row r="19" spans="1:9" ht="12.75" customHeight="1" x14ac:dyDescent="0.2">
      <c r="A19" s="251" t="s">
        <v>302</v>
      </c>
      <c r="B19" s="252"/>
      <c r="C19" s="252"/>
      <c r="D19" s="252"/>
      <c r="E19" s="252"/>
      <c r="F19" s="253"/>
      <c r="G19" s="25">
        <v>12</v>
      </c>
      <c r="H19" s="43">
        <f>H20+H21+H22+H23</f>
        <v>14783344</v>
      </c>
      <c r="I19" s="43">
        <f>I20+I21+I22+I23</f>
        <v>-2478336</v>
      </c>
    </row>
    <row r="20" spans="1:9" ht="12.75" customHeight="1" x14ac:dyDescent="0.2">
      <c r="A20" s="243" t="s">
        <v>303</v>
      </c>
      <c r="B20" s="244"/>
      <c r="C20" s="244"/>
      <c r="D20" s="244"/>
      <c r="E20" s="244"/>
      <c r="F20" s="245"/>
      <c r="G20" s="26">
        <v>13</v>
      </c>
      <c r="H20" s="124">
        <v>11043207</v>
      </c>
      <c r="I20" s="124">
        <v>10769500</v>
      </c>
    </row>
    <row r="21" spans="1:9" ht="12.75" customHeight="1" x14ac:dyDescent="0.2">
      <c r="A21" s="243" t="s">
        <v>304</v>
      </c>
      <c r="B21" s="244"/>
      <c r="C21" s="244"/>
      <c r="D21" s="244"/>
      <c r="E21" s="244"/>
      <c r="F21" s="245"/>
      <c r="G21" s="26">
        <v>14</v>
      </c>
      <c r="H21" s="124">
        <v>2534084</v>
      </c>
      <c r="I21" s="124">
        <v>-12830824</v>
      </c>
    </row>
    <row r="22" spans="1:9" ht="12.75" customHeight="1" x14ac:dyDescent="0.2">
      <c r="A22" s="243" t="s">
        <v>305</v>
      </c>
      <c r="B22" s="244"/>
      <c r="C22" s="244"/>
      <c r="D22" s="244"/>
      <c r="E22" s="244"/>
      <c r="F22" s="245"/>
      <c r="G22" s="26">
        <v>15</v>
      </c>
      <c r="H22" s="124">
        <v>-243854</v>
      </c>
      <c r="I22" s="124">
        <v>-138992</v>
      </c>
    </row>
    <row r="23" spans="1:9" ht="12.75" customHeight="1" x14ac:dyDescent="0.2">
      <c r="A23" s="243" t="s">
        <v>306</v>
      </c>
      <c r="B23" s="244"/>
      <c r="C23" s="244"/>
      <c r="D23" s="244"/>
      <c r="E23" s="244"/>
      <c r="F23" s="245"/>
      <c r="G23" s="26">
        <v>16</v>
      </c>
      <c r="H23" s="124">
        <v>1449907</v>
      </c>
      <c r="I23" s="124">
        <v>-278020</v>
      </c>
    </row>
    <row r="24" spans="1:9" ht="12.75" customHeight="1" x14ac:dyDescent="0.2">
      <c r="A24" s="248" t="s">
        <v>307</v>
      </c>
      <c r="B24" s="249"/>
      <c r="C24" s="249"/>
      <c r="D24" s="249"/>
      <c r="E24" s="249"/>
      <c r="F24" s="250"/>
      <c r="G24" s="25">
        <v>17</v>
      </c>
      <c r="H24" s="43">
        <f>H18+H19</f>
        <v>7517749</v>
      </c>
      <c r="I24" s="43">
        <f>I18+I19</f>
        <v>-11168186</v>
      </c>
    </row>
    <row r="25" spans="1:9" ht="12.75" customHeight="1" x14ac:dyDescent="0.2">
      <c r="A25" s="240" t="s">
        <v>308</v>
      </c>
      <c r="B25" s="241"/>
      <c r="C25" s="241"/>
      <c r="D25" s="241"/>
      <c r="E25" s="241"/>
      <c r="F25" s="242"/>
      <c r="G25" s="26">
        <v>18</v>
      </c>
      <c r="H25" s="124">
        <v>-506737</v>
      </c>
      <c r="I25" s="124"/>
    </row>
    <row r="26" spans="1:9" ht="12.75" customHeight="1" x14ac:dyDescent="0.2">
      <c r="A26" s="240" t="s">
        <v>309</v>
      </c>
      <c r="B26" s="241"/>
      <c r="C26" s="241"/>
      <c r="D26" s="241"/>
      <c r="E26" s="241"/>
      <c r="F26" s="242"/>
      <c r="G26" s="26">
        <v>19</v>
      </c>
      <c r="H26" s="124">
        <v>-1154773</v>
      </c>
      <c r="I26" s="124">
        <v>-1784000</v>
      </c>
    </row>
    <row r="27" spans="1:9" ht="25.9" customHeight="1" x14ac:dyDescent="0.2">
      <c r="A27" s="266" t="s">
        <v>310</v>
      </c>
      <c r="B27" s="267"/>
      <c r="C27" s="267"/>
      <c r="D27" s="267"/>
      <c r="E27" s="267"/>
      <c r="F27" s="268"/>
      <c r="G27" s="27">
        <v>20</v>
      </c>
      <c r="H27" s="44">
        <f>H24+H25+H26</f>
        <v>5856239</v>
      </c>
      <c r="I27" s="44">
        <f>I24+I25+I26</f>
        <v>-12952186</v>
      </c>
    </row>
    <row r="28" spans="1:9" x14ac:dyDescent="0.2">
      <c r="A28" s="260" t="s">
        <v>311</v>
      </c>
      <c r="B28" s="261"/>
      <c r="C28" s="261"/>
      <c r="D28" s="261"/>
      <c r="E28" s="261"/>
      <c r="F28" s="261"/>
      <c r="G28" s="261"/>
      <c r="H28" s="261"/>
      <c r="I28" s="262"/>
    </row>
    <row r="29" spans="1:9" ht="30.6" customHeight="1" x14ac:dyDescent="0.2">
      <c r="A29" s="263" t="s">
        <v>312</v>
      </c>
      <c r="B29" s="264"/>
      <c r="C29" s="264"/>
      <c r="D29" s="264"/>
      <c r="E29" s="264"/>
      <c r="F29" s="265"/>
      <c r="G29" s="24">
        <v>21</v>
      </c>
      <c r="H29" s="131"/>
      <c r="I29" s="131"/>
    </row>
    <row r="30" spans="1:9" ht="12.75" customHeight="1" x14ac:dyDescent="0.2">
      <c r="A30" s="240" t="s">
        <v>313</v>
      </c>
      <c r="B30" s="241"/>
      <c r="C30" s="241"/>
      <c r="D30" s="241"/>
      <c r="E30" s="241"/>
      <c r="F30" s="242"/>
      <c r="G30" s="26">
        <v>22</v>
      </c>
      <c r="H30" s="125"/>
      <c r="I30" s="125"/>
    </row>
    <row r="31" spans="1:9" ht="12.75" customHeight="1" x14ac:dyDescent="0.2">
      <c r="A31" s="240" t="s">
        <v>314</v>
      </c>
      <c r="B31" s="241"/>
      <c r="C31" s="241"/>
      <c r="D31" s="241"/>
      <c r="E31" s="241"/>
      <c r="F31" s="242"/>
      <c r="G31" s="26">
        <v>23</v>
      </c>
      <c r="H31" s="125">
        <v>97093</v>
      </c>
      <c r="I31" s="125"/>
    </row>
    <row r="32" spans="1:9" ht="12.75" customHeight="1" x14ac:dyDescent="0.2">
      <c r="A32" s="240" t="s">
        <v>315</v>
      </c>
      <c r="B32" s="241"/>
      <c r="C32" s="241"/>
      <c r="D32" s="241"/>
      <c r="E32" s="241"/>
      <c r="F32" s="242"/>
      <c r="G32" s="26">
        <v>24</v>
      </c>
      <c r="H32" s="125"/>
      <c r="I32" s="125"/>
    </row>
    <row r="33" spans="1:9" ht="12.75" customHeight="1" x14ac:dyDescent="0.2">
      <c r="A33" s="240" t="s">
        <v>316</v>
      </c>
      <c r="B33" s="241"/>
      <c r="C33" s="241"/>
      <c r="D33" s="241"/>
      <c r="E33" s="241"/>
      <c r="F33" s="242"/>
      <c r="G33" s="26">
        <v>25</v>
      </c>
      <c r="H33" s="125"/>
      <c r="I33" s="125"/>
    </row>
    <row r="34" spans="1:9" ht="12.75" customHeight="1" x14ac:dyDescent="0.2">
      <c r="A34" s="240" t="s">
        <v>317</v>
      </c>
      <c r="B34" s="241"/>
      <c r="C34" s="241"/>
      <c r="D34" s="241"/>
      <c r="E34" s="241"/>
      <c r="F34" s="242"/>
      <c r="G34" s="26">
        <v>26</v>
      </c>
      <c r="H34" s="125"/>
      <c r="I34" s="125"/>
    </row>
    <row r="35" spans="1:9" ht="26.45" customHeight="1" x14ac:dyDescent="0.2">
      <c r="A35" s="248" t="s">
        <v>318</v>
      </c>
      <c r="B35" s="249"/>
      <c r="C35" s="249"/>
      <c r="D35" s="249"/>
      <c r="E35" s="249"/>
      <c r="F35" s="250"/>
      <c r="G35" s="25">
        <v>27</v>
      </c>
      <c r="H35" s="46">
        <f>H29+H30+H31+H32+H33+H34</f>
        <v>97093</v>
      </c>
      <c r="I35" s="46">
        <f>I29+I30+I31+I32+I33+I34</f>
        <v>0</v>
      </c>
    </row>
    <row r="36" spans="1:9" ht="22.9" customHeight="1" x14ac:dyDescent="0.2">
      <c r="A36" s="240" t="s">
        <v>319</v>
      </c>
      <c r="B36" s="241"/>
      <c r="C36" s="241"/>
      <c r="D36" s="241"/>
      <c r="E36" s="241"/>
      <c r="F36" s="242"/>
      <c r="G36" s="26">
        <v>28</v>
      </c>
      <c r="H36" s="125">
        <v>-1543683</v>
      </c>
      <c r="I36" s="125">
        <v>-2675701</v>
      </c>
    </row>
    <row r="37" spans="1:9" ht="12.75" customHeight="1" x14ac:dyDescent="0.2">
      <c r="A37" s="240" t="s">
        <v>320</v>
      </c>
      <c r="B37" s="241"/>
      <c r="C37" s="241"/>
      <c r="D37" s="241"/>
      <c r="E37" s="241"/>
      <c r="F37" s="242"/>
      <c r="G37" s="26">
        <v>29</v>
      </c>
      <c r="H37" s="125"/>
      <c r="I37" s="125"/>
    </row>
    <row r="38" spans="1:9" ht="12.75" customHeight="1" x14ac:dyDescent="0.2">
      <c r="A38" s="240" t="s">
        <v>321</v>
      </c>
      <c r="B38" s="241"/>
      <c r="C38" s="241"/>
      <c r="D38" s="241"/>
      <c r="E38" s="241"/>
      <c r="F38" s="242"/>
      <c r="G38" s="26">
        <v>30</v>
      </c>
      <c r="H38" s="125"/>
      <c r="I38" s="125"/>
    </row>
    <row r="39" spans="1:9" ht="12.75" customHeight="1" x14ac:dyDescent="0.2">
      <c r="A39" s="240" t="s">
        <v>322</v>
      </c>
      <c r="B39" s="241"/>
      <c r="C39" s="241"/>
      <c r="D39" s="241"/>
      <c r="E39" s="241"/>
      <c r="F39" s="242"/>
      <c r="G39" s="26">
        <v>31</v>
      </c>
      <c r="H39" s="125"/>
      <c r="I39" s="125"/>
    </row>
    <row r="40" spans="1:9" ht="12.75" customHeight="1" x14ac:dyDescent="0.2">
      <c r="A40" s="240" t="s">
        <v>323</v>
      </c>
      <c r="B40" s="241"/>
      <c r="C40" s="241"/>
      <c r="D40" s="241"/>
      <c r="E40" s="241"/>
      <c r="F40" s="242"/>
      <c r="G40" s="26">
        <v>32</v>
      </c>
      <c r="H40" s="125"/>
      <c r="I40" s="125"/>
    </row>
    <row r="41" spans="1:9" ht="24" customHeight="1" x14ac:dyDescent="0.2">
      <c r="A41" s="248" t="s">
        <v>324</v>
      </c>
      <c r="B41" s="249"/>
      <c r="C41" s="249"/>
      <c r="D41" s="249"/>
      <c r="E41" s="249"/>
      <c r="F41" s="250"/>
      <c r="G41" s="25">
        <v>33</v>
      </c>
      <c r="H41" s="46">
        <f>H36+H37+H38+H39+H40</f>
        <v>-1543683</v>
      </c>
      <c r="I41" s="46">
        <f>I36+I37+I38+I39+I40</f>
        <v>-2675701</v>
      </c>
    </row>
    <row r="42" spans="1:9" ht="29.45" customHeight="1" x14ac:dyDescent="0.2">
      <c r="A42" s="266" t="s">
        <v>325</v>
      </c>
      <c r="B42" s="267"/>
      <c r="C42" s="267"/>
      <c r="D42" s="267"/>
      <c r="E42" s="267"/>
      <c r="F42" s="268"/>
      <c r="G42" s="27">
        <v>34</v>
      </c>
      <c r="H42" s="47">
        <f>H35+H41</f>
        <v>-1446590</v>
      </c>
      <c r="I42" s="47">
        <f>I35+I41</f>
        <v>-2675701</v>
      </c>
    </row>
    <row r="43" spans="1:9" x14ac:dyDescent="0.2">
      <c r="A43" s="260" t="s">
        <v>326</v>
      </c>
      <c r="B43" s="261"/>
      <c r="C43" s="261"/>
      <c r="D43" s="261"/>
      <c r="E43" s="261"/>
      <c r="F43" s="261"/>
      <c r="G43" s="261"/>
      <c r="H43" s="261"/>
      <c r="I43" s="262"/>
    </row>
    <row r="44" spans="1:9" ht="12.75" customHeight="1" x14ac:dyDescent="0.2">
      <c r="A44" s="263" t="s">
        <v>327</v>
      </c>
      <c r="B44" s="264"/>
      <c r="C44" s="264"/>
      <c r="D44" s="264"/>
      <c r="E44" s="264"/>
      <c r="F44" s="265"/>
      <c r="G44" s="24">
        <v>35</v>
      </c>
      <c r="H44" s="131"/>
      <c r="I44" s="131"/>
    </row>
    <row r="45" spans="1:9" ht="25.15" customHeight="1" x14ac:dyDescent="0.2">
      <c r="A45" s="240" t="s">
        <v>328</v>
      </c>
      <c r="B45" s="241"/>
      <c r="C45" s="241"/>
      <c r="D45" s="241"/>
      <c r="E45" s="241"/>
      <c r="F45" s="242"/>
      <c r="G45" s="26">
        <v>36</v>
      </c>
      <c r="H45" s="125"/>
      <c r="I45" s="125"/>
    </row>
    <row r="46" spans="1:9" ht="12.75" customHeight="1" x14ac:dyDescent="0.2">
      <c r="A46" s="240" t="s">
        <v>329</v>
      </c>
      <c r="B46" s="241"/>
      <c r="C46" s="241"/>
      <c r="D46" s="241"/>
      <c r="E46" s="241"/>
      <c r="F46" s="242"/>
      <c r="G46" s="26">
        <v>37</v>
      </c>
      <c r="H46" s="125">
        <v>45000000</v>
      </c>
      <c r="I46" s="125">
        <v>6795000</v>
      </c>
    </row>
    <row r="47" spans="1:9" ht="12.75" customHeight="1" x14ac:dyDescent="0.2">
      <c r="A47" s="240" t="s">
        <v>330</v>
      </c>
      <c r="B47" s="241"/>
      <c r="C47" s="241"/>
      <c r="D47" s="241"/>
      <c r="E47" s="241"/>
      <c r="F47" s="242"/>
      <c r="G47" s="26">
        <v>38</v>
      </c>
      <c r="H47" s="125"/>
      <c r="I47" s="125"/>
    </row>
    <row r="48" spans="1:9" ht="22.15" customHeight="1" x14ac:dyDescent="0.2">
      <c r="A48" s="248" t="s">
        <v>331</v>
      </c>
      <c r="B48" s="249"/>
      <c r="C48" s="249"/>
      <c r="D48" s="249"/>
      <c r="E48" s="249"/>
      <c r="F48" s="250"/>
      <c r="G48" s="25">
        <v>39</v>
      </c>
      <c r="H48" s="46">
        <f>H44+H45+H46+H47</f>
        <v>45000000</v>
      </c>
      <c r="I48" s="46">
        <f>I44+I45+I46+I47</f>
        <v>6795000</v>
      </c>
    </row>
    <row r="49" spans="1:9" ht="24.6" customHeight="1" x14ac:dyDescent="0.2">
      <c r="A49" s="240" t="s">
        <v>332</v>
      </c>
      <c r="B49" s="241"/>
      <c r="C49" s="241"/>
      <c r="D49" s="241"/>
      <c r="E49" s="241"/>
      <c r="F49" s="242"/>
      <c r="G49" s="26">
        <v>40</v>
      </c>
      <c r="H49" s="125">
        <v>-46404697</v>
      </c>
      <c r="I49" s="125"/>
    </row>
    <row r="50" spans="1:9" ht="12.75" customHeight="1" x14ac:dyDescent="0.2">
      <c r="A50" s="240" t="s">
        <v>333</v>
      </c>
      <c r="B50" s="241"/>
      <c r="C50" s="241"/>
      <c r="D50" s="241"/>
      <c r="E50" s="241"/>
      <c r="F50" s="242"/>
      <c r="G50" s="26">
        <v>41</v>
      </c>
      <c r="H50" s="125"/>
      <c r="I50" s="125"/>
    </row>
    <row r="51" spans="1:9" ht="12.75" customHeight="1" x14ac:dyDescent="0.2">
      <c r="A51" s="240" t="s">
        <v>334</v>
      </c>
      <c r="B51" s="241"/>
      <c r="C51" s="241"/>
      <c r="D51" s="241"/>
      <c r="E51" s="241"/>
      <c r="F51" s="242"/>
      <c r="G51" s="26">
        <v>42</v>
      </c>
      <c r="H51" s="125"/>
      <c r="I51" s="125"/>
    </row>
    <row r="52" spans="1:9" ht="22.9" customHeight="1" x14ac:dyDescent="0.2">
      <c r="A52" s="240" t="s">
        <v>335</v>
      </c>
      <c r="B52" s="241"/>
      <c r="C52" s="241"/>
      <c r="D52" s="241"/>
      <c r="E52" s="241"/>
      <c r="F52" s="242"/>
      <c r="G52" s="26">
        <v>43</v>
      </c>
      <c r="H52" s="125"/>
      <c r="I52" s="125"/>
    </row>
    <row r="53" spans="1:9" ht="12.75" customHeight="1" x14ac:dyDescent="0.2">
      <c r="A53" s="240" t="s">
        <v>336</v>
      </c>
      <c r="B53" s="241"/>
      <c r="C53" s="241"/>
      <c r="D53" s="241"/>
      <c r="E53" s="241"/>
      <c r="F53" s="242"/>
      <c r="G53" s="26">
        <v>44</v>
      </c>
      <c r="H53" s="125"/>
      <c r="I53" s="125"/>
    </row>
    <row r="54" spans="1:9" ht="30.6" customHeight="1" x14ac:dyDescent="0.2">
      <c r="A54" s="248" t="s">
        <v>337</v>
      </c>
      <c r="B54" s="249"/>
      <c r="C54" s="249"/>
      <c r="D54" s="249"/>
      <c r="E54" s="249"/>
      <c r="F54" s="250"/>
      <c r="G54" s="25">
        <v>45</v>
      </c>
      <c r="H54" s="46">
        <f>H49+H50+H51+H52+H53</f>
        <v>-46404697</v>
      </c>
      <c r="I54" s="46">
        <f>I49+I50+I51+I52+I53</f>
        <v>0</v>
      </c>
    </row>
    <row r="55" spans="1:9" ht="29.45" customHeight="1" x14ac:dyDescent="0.2">
      <c r="A55" s="269" t="s">
        <v>338</v>
      </c>
      <c r="B55" s="270"/>
      <c r="C55" s="270"/>
      <c r="D55" s="270"/>
      <c r="E55" s="270"/>
      <c r="F55" s="271"/>
      <c r="G55" s="25">
        <v>46</v>
      </c>
      <c r="H55" s="46">
        <f>H48+H54</f>
        <v>-1404697</v>
      </c>
      <c r="I55" s="46">
        <f>I48+I54</f>
        <v>6795000</v>
      </c>
    </row>
    <row r="56" spans="1:9" ht="32.450000000000003" customHeight="1" x14ac:dyDescent="0.2">
      <c r="A56" s="240" t="s">
        <v>339</v>
      </c>
      <c r="B56" s="241"/>
      <c r="C56" s="241"/>
      <c r="D56" s="241"/>
      <c r="E56" s="241"/>
      <c r="F56" s="242"/>
      <c r="G56" s="26">
        <v>47</v>
      </c>
      <c r="H56" s="45"/>
      <c r="I56" s="45"/>
    </row>
    <row r="57" spans="1:9" ht="26.45" customHeight="1" x14ac:dyDescent="0.2">
      <c r="A57" s="269" t="s">
        <v>340</v>
      </c>
      <c r="B57" s="270"/>
      <c r="C57" s="270"/>
      <c r="D57" s="270"/>
      <c r="E57" s="270"/>
      <c r="F57" s="271"/>
      <c r="G57" s="25">
        <v>48</v>
      </c>
      <c r="H57" s="46">
        <f>H27+H42+H55+H56</f>
        <v>3004952</v>
      </c>
      <c r="I57" s="46">
        <f>I27+I42+I55+I56</f>
        <v>-8832887</v>
      </c>
    </row>
    <row r="58" spans="1:9" ht="24" customHeight="1" x14ac:dyDescent="0.2">
      <c r="A58" s="272" t="s">
        <v>341</v>
      </c>
      <c r="B58" s="273"/>
      <c r="C58" s="273"/>
      <c r="D58" s="273"/>
      <c r="E58" s="273"/>
      <c r="F58" s="274"/>
      <c r="G58" s="26">
        <v>49</v>
      </c>
      <c r="H58" s="125">
        <v>9920418</v>
      </c>
      <c r="I58" s="121">
        <v>45963652</v>
      </c>
    </row>
    <row r="59" spans="1:9" ht="31.15" customHeight="1" x14ac:dyDescent="0.2">
      <c r="A59" s="266" t="s">
        <v>342</v>
      </c>
      <c r="B59" s="267"/>
      <c r="C59" s="267"/>
      <c r="D59" s="267"/>
      <c r="E59" s="267"/>
      <c r="F59" s="268"/>
      <c r="G59" s="27">
        <v>50</v>
      </c>
      <c r="H59" s="47">
        <f>H57+H58</f>
        <v>12925370</v>
      </c>
      <c r="I59" s="47">
        <f>I57+I58</f>
        <v>37130765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35433070866141736"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343</v>
      </c>
      <c r="B1" s="239"/>
      <c r="C1" s="239"/>
      <c r="D1" s="239"/>
      <c r="E1" s="239"/>
      <c r="F1" s="239"/>
      <c r="G1" s="239"/>
      <c r="H1" s="239"/>
      <c r="I1" s="239"/>
    </row>
    <row r="2" spans="1:9" ht="12.75" customHeight="1" x14ac:dyDescent="0.2">
      <c r="A2" s="232" t="s">
        <v>495</v>
      </c>
      <c r="B2" s="199"/>
      <c r="C2" s="199"/>
      <c r="D2" s="199"/>
      <c r="E2" s="199"/>
      <c r="F2" s="199"/>
      <c r="G2" s="199"/>
      <c r="H2" s="199"/>
      <c r="I2" s="199"/>
    </row>
    <row r="3" spans="1:9" x14ac:dyDescent="0.2">
      <c r="A3" s="285" t="s">
        <v>344</v>
      </c>
      <c r="B3" s="286"/>
      <c r="C3" s="286"/>
      <c r="D3" s="286"/>
      <c r="E3" s="286"/>
      <c r="F3" s="286"/>
      <c r="G3" s="286"/>
      <c r="H3" s="286"/>
      <c r="I3" s="286"/>
    </row>
    <row r="4" spans="1:9" x14ac:dyDescent="0.2">
      <c r="A4" s="275" t="s">
        <v>496</v>
      </c>
      <c r="B4" s="203"/>
      <c r="C4" s="203"/>
      <c r="D4" s="203"/>
      <c r="E4" s="203"/>
      <c r="F4" s="203"/>
      <c r="G4" s="203"/>
      <c r="H4" s="203"/>
      <c r="I4" s="204"/>
    </row>
    <row r="5" spans="1:9" ht="24" thickBot="1" x14ac:dyDescent="0.25">
      <c r="A5" s="254" t="s">
        <v>345</v>
      </c>
      <c r="B5" s="255"/>
      <c r="C5" s="255"/>
      <c r="D5" s="255"/>
      <c r="E5" s="255"/>
      <c r="F5" s="256"/>
      <c r="G5" s="22" t="s">
        <v>346</v>
      </c>
      <c r="H5" s="41" t="s">
        <v>347</v>
      </c>
      <c r="I5" s="41" t="s">
        <v>348</v>
      </c>
    </row>
    <row r="6" spans="1:9" x14ac:dyDescent="0.2">
      <c r="A6" s="257">
        <v>1</v>
      </c>
      <c r="B6" s="258"/>
      <c r="C6" s="258"/>
      <c r="D6" s="258"/>
      <c r="E6" s="258"/>
      <c r="F6" s="259"/>
      <c r="G6" s="28">
        <v>2</v>
      </c>
      <c r="H6" s="42" t="s">
        <v>349</v>
      </c>
      <c r="I6" s="42" t="s">
        <v>350</v>
      </c>
    </row>
    <row r="7" spans="1:9" x14ac:dyDescent="0.2">
      <c r="A7" s="280" t="s">
        <v>351</v>
      </c>
      <c r="B7" s="281"/>
      <c r="C7" s="281"/>
      <c r="D7" s="281"/>
      <c r="E7" s="281"/>
      <c r="F7" s="281"/>
      <c r="G7" s="281"/>
      <c r="H7" s="281"/>
      <c r="I7" s="282"/>
    </row>
    <row r="8" spans="1:9" x14ac:dyDescent="0.2">
      <c r="A8" s="284" t="s">
        <v>352</v>
      </c>
      <c r="B8" s="284"/>
      <c r="C8" s="284"/>
      <c r="D8" s="284"/>
      <c r="E8" s="284"/>
      <c r="F8" s="284"/>
      <c r="G8" s="29">
        <v>1</v>
      </c>
      <c r="H8" s="49"/>
      <c r="I8" s="49"/>
    </row>
    <row r="9" spans="1:9" x14ac:dyDescent="0.2">
      <c r="A9" s="277" t="s">
        <v>353</v>
      </c>
      <c r="B9" s="277"/>
      <c r="C9" s="277"/>
      <c r="D9" s="277"/>
      <c r="E9" s="277"/>
      <c r="F9" s="277"/>
      <c r="G9" s="30">
        <v>2</v>
      </c>
      <c r="H9" s="50"/>
      <c r="I9" s="50"/>
    </row>
    <row r="10" spans="1:9" x14ac:dyDescent="0.2">
      <c r="A10" s="277" t="s">
        <v>354</v>
      </c>
      <c r="B10" s="277"/>
      <c r="C10" s="277"/>
      <c r="D10" s="277"/>
      <c r="E10" s="277"/>
      <c r="F10" s="277"/>
      <c r="G10" s="30">
        <v>3</v>
      </c>
      <c r="H10" s="50"/>
      <c r="I10" s="50"/>
    </row>
    <row r="11" spans="1:9" x14ac:dyDescent="0.2">
      <c r="A11" s="277" t="s">
        <v>355</v>
      </c>
      <c r="B11" s="277"/>
      <c r="C11" s="277"/>
      <c r="D11" s="277"/>
      <c r="E11" s="277"/>
      <c r="F11" s="277"/>
      <c r="G11" s="30">
        <v>4</v>
      </c>
      <c r="H11" s="50"/>
      <c r="I11" s="50"/>
    </row>
    <row r="12" spans="1:9" x14ac:dyDescent="0.2">
      <c r="A12" s="277" t="s">
        <v>356</v>
      </c>
      <c r="B12" s="277"/>
      <c r="C12" s="277"/>
      <c r="D12" s="277"/>
      <c r="E12" s="277"/>
      <c r="F12" s="277"/>
      <c r="G12" s="30">
        <v>5</v>
      </c>
      <c r="H12" s="50"/>
      <c r="I12" s="50"/>
    </row>
    <row r="13" spans="1:9" x14ac:dyDescent="0.2">
      <c r="A13" s="277" t="s">
        <v>357</v>
      </c>
      <c r="B13" s="277"/>
      <c r="C13" s="277"/>
      <c r="D13" s="277"/>
      <c r="E13" s="277"/>
      <c r="F13" s="277"/>
      <c r="G13" s="30">
        <v>6</v>
      </c>
      <c r="H13" s="50"/>
      <c r="I13" s="50"/>
    </row>
    <row r="14" spans="1:9" x14ac:dyDescent="0.2">
      <c r="A14" s="277" t="s">
        <v>358</v>
      </c>
      <c r="B14" s="277"/>
      <c r="C14" s="277"/>
      <c r="D14" s="277"/>
      <c r="E14" s="277"/>
      <c r="F14" s="277"/>
      <c r="G14" s="30">
        <v>7</v>
      </c>
      <c r="H14" s="50"/>
      <c r="I14" s="50"/>
    </row>
    <row r="15" spans="1:9" x14ac:dyDescent="0.2">
      <c r="A15" s="277" t="s">
        <v>359</v>
      </c>
      <c r="B15" s="277"/>
      <c r="C15" s="277"/>
      <c r="D15" s="277"/>
      <c r="E15" s="277"/>
      <c r="F15" s="277"/>
      <c r="G15" s="30">
        <v>8</v>
      </c>
      <c r="H15" s="50"/>
      <c r="I15" s="50"/>
    </row>
    <row r="16" spans="1:9" x14ac:dyDescent="0.2">
      <c r="A16" s="278" t="s">
        <v>360</v>
      </c>
      <c r="B16" s="278"/>
      <c r="C16" s="278"/>
      <c r="D16" s="278"/>
      <c r="E16" s="278"/>
      <c r="F16" s="278"/>
      <c r="G16" s="31">
        <v>9</v>
      </c>
      <c r="H16" s="51">
        <f>SUM(H8:H15)</f>
        <v>0</v>
      </c>
      <c r="I16" s="51">
        <f>SUM(I8:I15)</f>
        <v>0</v>
      </c>
    </row>
    <row r="17" spans="1:9" x14ac:dyDescent="0.2">
      <c r="A17" s="277" t="s">
        <v>361</v>
      </c>
      <c r="B17" s="277"/>
      <c r="C17" s="277"/>
      <c r="D17" s="277"/>
      <c r="E17" s="277"/>
      <c r="F17" s="277"/>
      <c r="G17" s="30">
        <v>10</v>
      </c>
      <c r="H17" s="50"/>
      <c r="I17" s="50"/>
    </row>
    <row r="18" spans="1:9" x14ac:dyDescent="0.2">
      <c r="A18" s="277" t="s">
        <v>362</v>
      </c>
      <c r="B18" s="277"/>
      <c r="C18" s="277"/>
      <c r="D18" s="277"/>
      <c r="E18" s="277"/>
      <c r="F18" s="277"/>
      <c r="G18" s="30">
        <v>11</v>
      </c>
      <c r="H18" s="50"/>
      <c r="I18" s="50"/>
    </row>
    <row r="19" spans="1:9" ht="27.6" customHeight="1" x14ac:dyDescent="0.2">
      <c r="A19" s="283" t="s">
        <v>363</v>
      </c>
      <c r="B19" s="283"/>
      <c r="C19" s="283"/>
      <c r="D19" s="283"/>
      <c r="E19" s="283"/>
      <c r="F19" s="283"/>
      <c r="G19" s="32">
        <v>12</v>
      </c>
      <c r="H19" s="52">
        <f>H16+H17+H18</f>
        <v>0</v>
      </c>
      <c r="I19" s="52">
        <f>I16+I17+I18</f>
        <v>0</v>
      </c>
    </row>
    <row r="20" spans="1:9" x14ac:dyDescent="0.2">
      <c r="A20" s="280" t="s">
        <v>364</v>
      </c>
      <c r="B20" s="281"/>
      <c r="C20" s="281"/>
      <c r="D20" s="281"/>
      <c r="E20" s="281"/>
      <c r="F20" s="281"/>
      <c r="G20" s="281"/>
      <c r="H20" s="281"/>
      <c r="I20" s="282"/>
    </row>
    <row r="21" spans="1:9" ht="26.45" customHeight="1" x14ac:dyDescent="0.2">
      <c r="A21" s="284" t="s">
        <v>365</v>
      </c>
      <c r="B21" s="284"/>
      <c r="C21" s="284"/>
      <c r="D21" s="284"/>
      <c r="E21" s="284"/>
      <c r="F21" s="284"/>
      <c r="G21" s="29">
        <v>13</v>
      </c>
      <c r="H21" s="49"/>
      <c r="I21" s="49"/>
    </row>
    <row r="22" spans="1:9" x14ac:dyDescent="0.2">
      <c r="A22" s="277" t="s">
        <v>366</v>
      </c>
      <c r="B22" s="277"/>
      <c r="C22" s="277"/>
      <c r="D22" s="277"/>
      <c r="E22" s="277"/>
      <c r="F22" s="277"/>
      <c r="G22" s="30">
        <v>14</v>
      </c>
      <c r="H22" s="50"/>
      <c r="I22" s="50"/>
    </row>
    <row r="23" spans="1:9" x14ac:dyDescent="0.2">
      <c r="A23" s="277" t="s">
        <v>367</v>
      </c>
      <c r="B23" s="277"/>
      <c r="C23" s="277"/>
      <c r="D23" s="277"/>
      <c r="E23" s="277"/>
      <c r="F23" s="277"/>
      <c r="G23" s="30">
        <v>15</v>
      </c>
      <c r="H23" s="50"/>
      <c r="I23" s="50"/>
    </row>
    <row r="24" spans="1:9" x14ac:dyDescent="0.2">
      <c r="A24" s="277" t="s">
        <v>368</v>
      </c>
      <c r="B24" s="277"/>
      <c r="C24" s="277"/>
      <c r="D24" s="277"/>
      <c r="E24" s="277"/>
      <c r="F24" s="277"/>
      <c r="G24" s="30">
        <v>16</v>
      </c>
      <c r="H24" s="50"/>
      <c r="I24" s="50"/>
    </row>
    <row r="25" spans="1:9" x14ac:dyDescent="0.2">
      <c r="A25" s="277" t="s">
        <v>369</v>
      </c>
      <c r="B25" s="277"/>
      <c r="C25" s="277"/>
      <c r="D25" s="277"/>
      <c r="E25" s="277"/>
      <c r="F25" s="277"/>
      <c r="G25" s="30">
        <v>17</v>
      </c>
      <c r="H25" s="50"/>
      <c r="I25" s="50"/>
    </row>
    <row r="26" spans="1:9" x14ac:dyDescent="0.2">
      <c r="A26" s="277" t="s">
        <v>370</v>
      </c>
      <c r="B26" s="277"/>
      <c r="C26" s="277"/>
      <c r="D26" s="277"/>
      <c r="E26" s="277"/>
      <c r="F26" s="277"/>
      <c r="G26" s="30">
        <v>18</v>
      </c>
      <c r="H26" s="50"/>
      <c r="I26" s="50"/>
    </row>
    <row r="27" spans="1:9" ht="24" customHeight="1" x14ac:dyDescent="0.2">
      <c r="A27" s="278" t="s">
        <v>371</v>
      </c>
      <c r="B27" s="278"/>
      <c r="C27" s="278"/>
      <c r="D27" s="278"/>
      <c r="E27" s="278"/>
      <c r="F27" s="278"/>
      <c r="G27" s="31">
        <v>19</v>
      </c>
      <c r="H27" s="51">
        <f>SUM(H21:H26)</f>
        <v>0</v>
      </c>
      <c r="I27" s="51">
        <f>SUM(I21:I26)</f>
        <v>0</v>
      </c>
    </row>
    <row r="28" spans="1:9" ht="27" customHeight="1" x14ac:dyDescent="0.2">
      <c r="A28" s="277" t="s">
        <v>372</v>
      </c>
      <c r="B28" s="277"/>
      <c r="C28" s="277"/>
      <c r="D28" s="277"/>
      <c r="E28" s="277"/>
      <c r="F28" s="277"/>
      <c r="G28" s="30">
        <v>20</v>
      </c>
      <c r="H28" s="50"/>
      <c r="I28" s="50"/>
    </row>
    <row r="29" spans="1:9" x14ac:dyDescent="0.2">
      <c r="A29" s="277" t="s">
        <v>373</v>
      </c>
      <c r="B29" s="277"/>
      <c r="C29" s="277"/>
      <c r="D29" s="277"/>
      <c r="E29" s="277"/>
      <c r="F29" s="277"/>
      <c r="G29" s="30">
        <v>21</v>
      </c>
      <c r="H29" s="50"/>
      <c r="I29" s="50"/>
    </row>
    <row r="30" spans="1:9" x14ac:dyDescent="0.2">
      <c r="A30" s="277" t="s">
        <v>374</v>
      </c>
      <c r="B30" s="277"/>
      <c r="C30" s="277"/>
      <c r="D30" s="277"/>
      <c r="E30" s="277"/>
      <c r="F30" s="277"/>
      <c r="G30" s="30">
        <v>22</v>
      </c>
      <c r="H30" s="50"/>
      <c r="I30" s="50"/>
    </row>
    <row r="31" spans="1:9" x14ac:dyDescent="0.2">
      <c r="A31" s="277" t="s">
        <v>375</v>
      </c>
      <c r="B31" s="277"/>
      <c r="C31" s="277"/>
      <c r="D31" s="277"/>
      <c r="E31" s="277"/>
      <c r="F31" s="277"/>
      <c r="G31" s="30">
        <v>23</v>
      </c>
      <c r="H31" s="50"/>
      <c r="I31" s="50"/>
    </row>
    <row r="32" spans="1:9" x14ac:dyDescent="0.2">
      <c r="A32" s="277" t="s">
        <v>376</v>
      </c>
      <c r="B32" s="277"/>
      <c r="C32" s="277"/>
      <c r="D32" s="277"/>
      <c r="E32" s="277"/>
      <c r="F32" s="277"/>
      <c r="G32" s="30">
        <v>24</v>
      </c>
      <c r="H32" s="50"/>
      <c r="I32" s="50"/>
    </row>
    <row r="33" spans="1:9" ht="25.9" customHeight="1" x14ac:dyDescent="0.2">
      <c r="A33" s="278" t="s">
        <v>377</v>
      </c>
      <c r="B33" s="278"/>
      <c r="C33" s="278"/>
      <c r="D33" s="278"/>
      <c r="E33" s="278"/>
      <c r="F33" s="278"/>
      <c r="G33" s="31">
        <v>25</v>
      </c>
      <c r="H33" s="51">
        <f>SUM(H28:H32)</f>
        <v>0</v>
      </c>
      <c r="I33" s="51">
        <f>SUM(I28:I32)</f>
        <v>0</v>
      </c>
    </row>
    <row r="34" spans="1:9" ht="28.15" customHeight="1" x14ac:dyDescent="0.2">
      <c r="A34" s="283" t="s">
        <v>378</v>
      </c>
      <c r="B34" s="283"/>
      <c r="C34" s="283"/>
      <c r="D34" s="283"/>
      <c r="E34" s="283"/>
      <c r="F34" s="283"/>
      <c r="G34" s="32">
        <v>26</v>
      </c>
      <c r="H34" s="52">
        <f>H27+H33</f>
        <v>0</v>
      </c>
      <c r="I34" s="52">
        <f>I27+I33</f>
        <v>0</v>
      </c>
    </row>
    <row r="35" spans="1:9" x14ac:dyDescent="0.2">
      <c r="A35" s="280" t="s">
        <v>379</v>
      </c>
      <c r="B35" s="281"/>
      <c r="C35" s="281"/>
      <c r="D35" s="281"/>
      <c r="E35" s="281"/>
      <c r="F35" s="281"/>
      <c r="G35" s="281">
        <v>0</v>
      </c>
      <c r="H35" s="281"/>
      <c r="I35" s="282"/>
    </row>
    <row r="36" spans="1:9" x14ac:dyDescent="0.2">
      <c r="A36" s="279" t="s">
        <v>380</v>
      </c>
      <c r="B36" s="279"/>
      <c r="C36" s="279"/>
      <c r="D36" s="279"/>
      <c r="E36" s="279"/>
      <c r="F36" s="279"/>
      <c r="G36" s="29">
        <v>27</v>
      </c>
      <c r="H36" s="49"/>
      <c r="I36" s="49"/>
    </row>
    <row r="37" spans="1:9" ht="25.15" customHeight="1" x14ac:dyDescent="0.2">
      <c r="A37" s="276" t="s">
        <v>381</v>
      </c>
      <c r="B37" s="276"/>
      <c r="C37" s="276"/>
      <c r="D37" s="276"/>
      <c r="E37" s="276"/>
      <c r="F37" s="276"/>
      <c r="G37" s="30">
        <v>28</v>
      </c>
      <c r="H37" s="50"/>
      <c r="I37" s="50"/>
    </row>
    <row r="38" spans="1:9" x14ac:dyDescent="0.2">
      <c r="A38" s="276" t="s">
        <v>382</v>
      </c>
      <c r="B38" s="276"/>
      <c r="C38" s="276"/>
      <c r="D38" s="276"/>
      <c r="E38" s="276"/>
      <c r="F38" s="276"/>
      <c r="G38" s="30">
        <v>29</v>
      </c>
      <c r="H38" s="50"/>
      <c r="I38" s="50"/>
    </row>
    <row r="39" spans="1:9" x14ac:dyDescent="0.2">
      <c r="A39" s="276" t="s">
        <v>383</v>
      </c>
      <c r="B39" s="276"/>
      <c r="C39" s="276"/>
      <c r="D39" s="276"/>
      <c r="E39" s="276"/>
      <c r="F39" s="276"/>
      <c r="G39" s="30">
        <v>30</v>
      </c>
      <c r="H39" s="50"/>
      <c r="I39" s="50"/>
    </row>
    <row r="40" spans="1:9" ht="25.9" customHeight="1" x14ac:dyDescent="0.2">
      <c r="A40" s="278" t="s">
        <v>384</v>
      </c>
      <c r="B40" s="278"/>
      <c r="C40" s="278"/>
      <c r="D40" s="278"/>
      <c r="E40" s="278"/>
      <c r="F40" s="278"/>
      <c r="G40" s="31">
        <v>31</v>
      </c>
      <c r="H40" s="51">
        <f>H39+H38+H37+H36</f>
        <v>0</v>
      </c>
      <c r="I40" s="51">
        <f>I39+I38+I37+I36</f>
        <v>0</v>
      </c>
    </row>
    <row r="41" spans="1:9" ht="24.6" customHeight="1" x14ac:dyDescent="0.2">
      <c r="A41" s="276" t="s">
        <v>385</v>
      </c>
      <c r="B41" s="276"/>
      <c r="C41" s="276"/>
      <c r="D41" s="276"/>
      <c r="E41" s="276"/>
      <c r="F41" s="276"/>
      <c r="G41" s="30">
        <v>32</v>
      </c>
      <c r="H41" s="50"/>
      <c r="I41" s="50"/>
    </row>
    <row r="42" spans="1:9" x14ac:dyDescent="0.2">
      <c r="A42" s="276" t="s">
        <v>386</v>
      </c>
      <c r="B42" s="276"/>
      <c r="C42" s="276"/>
      <c r="D42" s="276"/>
      <c r="E42" s="276"/>
      <c r="F42" s="276"/>
      <c r="G42" s="30">
        <v>33</v>
      </c>
      <c r="H42" s="50"/>
      <c r="I42" s="50"/>
    </row>
    <row r="43" spans="1:9" x14ac:dyDescent="0.2">
      <c r="A43" s="276" t="s">
        <v>387</v>
      </c>
      <c r="B43" s="276"/>
      <c r="C43" s="276"/>
      <c r="D43" s="276"/>
      <c r="E43" s="276"/>
      <c r="F43" s="276"/>
      <c r="G43" s="30">
        <v>34</v>
      </c>
      <c r="H43" s="50"/>
      <c r="I43" s="50"/>
    </row>
    <row r="44" spans="1:9" ht="21" customHeight="1" x14ac:dyDescent="0.2">
      <c r="A44" s="276" t="s">
        <v>388</v>
      </c>
      <c r="B44" s="276"/>
      <c r="C44" s="276"/>
      <c r="D44" s="276"/>
      <c r="E44" s="276"/>
      <c r="F44" s="276"/>
      <c r="G44" s="30">
        <v>35</v>
      </c>
      <c r="H44" s="50"/>
      <c r="I44" s="50"/>
    </row>
    <row r="45" spans="1:9" x14ac:dyDescent="0.2">
      <c r="A45" s="276" t="s">
        <v>389</v>
      </c>
      <c r="B45" s="276"/>
      <c r="C45" s="276"/>
      <c r="D45" s="276"/>
      <c r="E45" s="276"/>
      <c r="F45" s="276"/>
      <c r="G45" s="30">
        <v>36</v>
      </c>
      <c r="H45" s="50"/>
      <c r="I45" s="50"/>
    </row>
    <row r="46" spans="1:9" ht="22.9" customHeight="1" x14ac:dyDescent="0.2">
      <c r="A46" s="278" t="s">
        <v>390</v>
      </c>
      <c r="B46" s="278"/>
      <c r="C46" s="278"/>
      <c r="D46" s="278"/>
      <c r="E46" s="278"/>
      <c r="F46" s="278"/>
      <c r="G46" s="31">
        <v>37</v>
      </c>
      <c r="H46" s="51">
        <f>H45+H44+H43+H42+H41</f>
        <v>0</v>
      </c>
      <c r="I46" s="51">
        <f>I45+I44+I43+I42+I41</f>
        <v>0</v>
      </c>
    </row>
    <row r="47" spans="1:9" ht="25.9" customHeight="1" x14ac:dyDescent="0.2">
      <c r="A47" s="287" t="s">
        <v>391</v>
      </c>
      <c r="B47" s="287"/>
      <c r="C47" s="287"/>
      <c r="D47" s="287"/>
      <c r="E47" s="287"/>
      <c r="F47" s="287"/>
      <c r="G47" s="31">
        <v>38</v>
      </c>
      <c r="H47" s="51">
        <f>H46+H40</f>
        <v>0</v>
      </c>
      <c r="I47" s="51">
        <f>I46+I40</f>
        <v>0</v>
      </c>
    </row>
    <row r="48" spans="1:9" ht="22.15" customHeight="1" x14ac:dyDescent="0.2">
      <c r="A48" s="277" t="s">
        <v>392</v>
      </c>
      <c r="B48" s="277"/>
      <c r="C48" s="277"/>
      <c r="D48" s="277"/>
      <c r="E48" s="277"/>
      <c r="F48" s="277"/>
      <c r="G48" s="30">
        <v>39</v>
      </c>
      <c r="H48" s="50"/>
      <c r="I48" s="50"/>
    </row>
    <row r="49" spans="1:9" ht="25.9" customHeight="1" x14ac:dyDescent="0.2">
      <c r="A49" s="287" t="s">
        <v>393</v>
      </c>
      <c r="B49" s="287"/>
      <c r="C49" s="287"/>
      <c r="D49" s="287"/>
      <c r="E49" s="287"/>
      <c r="F49" s="287"/>
      <c r="G49" s="31">
        <v>40</v>
      </c>
      <c r="H49" s="51">
        <f>H19+H34+H47+H48</f>
        <v>0</v>
      </c>
      <c r="I49" s="51">
        <f>I19+I34+I47+I48</f>
        <v>0</v>
      </c>
    </row>
    <row r="50" spans="1:9" ht="25.15" customHeight="1" x14ac:dyDescent="0.2">
      <c r="A50" s="288" t="s">
        <v>394</v>
      </c>
      <c r="B50" s="288"/>
      <c r="C50" s="288"/>
      <c r="D50" s="288"/>
      <c r="E50" s="288"/>
      <c r="F50" s="288"/>
      <c r="G50" s="30">
        <v>41</v>
      </c>
      <c r="H50" s="50"/>
      <c r="I50" s="50"/>
    </row>
    <row r="51" spans="1:9" ht="31.9" customHeight="1" x14ac:dyDescent="0.2">
      <c r="A51" s="283" t="s">
        <v>395</v>
      </c>
      <c r="B51" s="283"/>
      <c r="C51" s="283"/>
      <c r="D51" s="283"/>
      <c r="E51" s="283"/>
      <c r="F51" s="283"/>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9" t="s">
        <v>396</v>
      </c>
      <c r="B1" s="290"/>
      <c r="C1" s="290"/>
      <c r="D1" s="290"/>
      <c r="E1" s="290"/>
      <c r="F1" s="290"/>
      <c r="G1" s="290"/>
      <c r="H1" s="290"/>
      <c r="I1" s="290"/>
      <c r="J1" s="290"/>
      <c r="K1" s="53"/>
    </row>
    <row r="2" spans="1:23" ht="15.75" x14ac:dyDescent="0.2">
      <c r="A2" s="2"/>
      <c r="B2" s="3"/>
      <c r="C2" s="291" t="s">
        <v>397</v>
      </c>
      <c r="D2" s="291"/>
      <c r="E2" s="10">
        <v>43831</v>
      </c>
      <c r="F2" s="4" t="s">
        <v>398</v>
      </c>
      <c r="G2" s="10">
        <v>43921</v>
      </c>
      <c r="H2" s="55"/>
      <c r="I2" s="55"/>
      <c r="J2" s="55"/>
      <c r="K2" s="56"/>
      <c r="V2" s="57" t="s">
        <v>399</v>
      </c>
    </row>
    <row r="3" spans="1:23" ht="13.5" customHeight="1" thickBot="1" x14ac:dyDescent="0.25">
      <c r="A3" s="294" t="s">
        <v>400</v>
      </c>
      <c r="B3" s="295"/>
      <c r="C3" s="295"/>
      <c r="D3" s="295"/>
      <c r="E3" s="295"/>
      <c r="F3" s="295"/>
      <c r="G3" s="298" t="s">
        <v>401</v>
      </c>
      <c r="H3" s="300" t="s">
        <v>402</v>
      </c>
      <c r="I3" s="300"/>
      <c r="J3" s="300"/>
      <c r="K3" s="300"/>
      <c r="L3" s="300"/>
      <c r="M3" s="300"/>
      <c r="N3" s="300"/>
      <c r="O3" s="300"/>
      <c r="P3" s="300"/>
      <c r="Q3" s="300"/>
      <c r="R3" s="300"/>
      <c r="S3" s="300"/>
      <c r="T3" s="300"/>
      <c r="U3" s="300"/>
      <c r="V3" s="300" t="s">
        <v>403</v>
      </c>
      <c r="W3" s="302" t="s">
        <v>404</v>
      </c>
    </row>
    <row r="4" spans="1:23" ht="57" thickBot="1" x14ac:dyDescent="0.25">
      <c r="A4" s="296"/>
      <c r="B4" s="297"/>
      <c r="C4" s="297"/>
      <c r="D4" s="297"/>
      <c r="E4" s="297"/>
      <c r="F4" s="297"/>
      <c r="G4" s="299"/>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301"/>
      <c r="W4" s="303"/>
    </row>
    <row r="5" spans="1:23" ht="22.5" x14ac:dyDescent="0.2">
      <c r="A5" s="304">
        <v>1</v>
      </c>
      <c r="B5" s="305"/>
      <c r="C5" s="305"/>
      <c r="D5" s="305"/>
      <c r="E5" s="305"/>
      <c r="F5" s="305"/>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6" t="s">
        <v>435</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436</v>
      </c>
      <c r="B7" s="309"/>
      <c r="C7" s="309"/>
      <c r="D7" s="309"/>
      <c r="E7" s="309"/>
      <c r="F7" s="309"/>
      <c r="G7" s="6">
        <v>1</v>
      </c>
      <c r="H7" s="126">
        <v>202769470</v>
      </c>
      <c r="I7" s="126"/>
      <c r="J7" s="126">
        <v>6966</v>
      </c>
      <c r="K7" s="126">
        <v>8963460</v>
      </c>
      <c r="L7" s="126">
        <v>8963460</v>
      </c>
      <c r="M7" s="126"/>
      <c r="N7" s="126">
        <v>33892312</v>
      </c>
      <c r="O7" s="126"/>
      <c r="P7" s="126"/>
      <c r="Q7" s="126"/>
      <c r="R7" s="126"/>
      <c r="S7" s="126"/>
      <c r="T7" s="126">
        <v>3416814</v>
      </c>
      <c r="U7" s="63">
        <f>H7+I7+J7+K7-L7+M7+N7+O7+P7+Q7+R7+S7+T7</f>
        <v>240085562</v>
      </c>
      <c r="V7" s="126">
        <v>780195</v>
      </c>
      <c r="W7" s="63">
        <f>U7+V7</f>
        <v>240865757</v>
      </c>
    </row>
    <row r="8" spans="1:23" x14ac:dyDescent="0.2">
      <c r="A8" s="292" t="s">
        <v>437</v>
      </c>
      <c r="B8" s="292"/>
      <c r="C8" s="292"/>
      <c r="D8" s="292"/>
      <c r="E8" s="292"/>
      <c r="F8" s="292"/>
      <c r="G8" s="6">
        <v>2</v>
      </c>
      <c r="H8" s="126"/>
      <c r="I8" s="126"/>
      <c r="J8" s="126"/>
      <c r="K8" s="126"/>
      <c r="L8" s="126"/>
      <c r="M8" s="126"/>
      <c r="N8" s="126"/>
      <c r="O8" s="126"/>
      <c r="P8" s="126"/>
      <c r="Q8" s="126"/>
      <c r="R8" s="126"/>
      <c r="S8" s="126"/>
      <c r="T8" s="126"/>
      <c r="U8" s="63">
        <f t="shared" ref="U8:U9" si="0">H8+I8+J8+K8-L8+M8+N8+O8+P8+Q8+R8+S8+T8</f>
        <v>0</v>
      </c>
      <c r="V8" s="126"/>
      <c r="W8" s="63">
        <f t="shared" ref="W8:W9" si="1">U8+V8</f>
        <v>0</v>
      </c>
    </row>
    <row r="9" spans="1:23" x14ac:dyDescent="0.2">
      <c r="A9" s="292" t="s">
        <v>438</v>
      </c>
      <c r="B9" s="292"/>
      <c r="C9" s="292"/>
      <c r="D9" s="292"/>
      <c r="E9" s="292"/>
      <c r="F9" s="292"/>
      <c r="G9" s="6">
        <v>3</v>
      </c>
      <c r="H9" s="126"/>
      <c r="I9" s="126"/>
      <c r="J9" s="126"/>
      <c r="K9" s="126"/>
      <c r="L9" s="126"/>
      <c r="M9" s="126"/>
      <c r="N9" s="126"/>
      <c r="O9" s="126"/>
      <c r="P9" s="126"/>
      <c r="Q9" s="126"/>
      <c r="R9" s="126"/>
      <c r="S9" s="126"/>
      <c r="T9" s="126"/>
      <c r="U9" s="63">
        <f t="shared" si="0"/>
        <v>0</v>
      </c>
      <c r="V9" s="126"/>
      <c r="W9" s="63">
        <f t="shared" si="1"/>
        <v>0</v>
      </c>
    </row>
    <row r="10" spans="1:23" ht="24" customHeight="1" x14ac:dyDescent="0.2">
      <c r="A10" s="293" t="s">
        <v>439</v>
      </c>
      <c r="B10" s="293"/>
      <c r="C10" s="293"/>
      <c r="D10" s="293"/>
      <c r="E10" s="293"/>
      <c r="F10" s="293"/>
      <c r="G10" s="7">
        <v>4</v>
      </c>
      <c r="H10" s="63">
        <f>H7+H8+H9</f>
        <v>202769470</v>
      </c>
      <c r="I10" s="63">
        <f t="shared" ref="I10:W10" si="2">I7+I8+I9</f>
        <v>0</v>
      </c>
      <c r="J10" s="63">
        <f t="shared" si="2"/>
        <v>6966</v>
      </c>
      <c r="K10" s="63">
        <f>K7+K8+K9</f>
        <v>8963460</v>
      </c>
      <c r="L10" s="63">
        <f t="shared" si="2"/>
        <v>8963460</v>
      </c>
      <c r="M10" s="63">
        <f t="shared" si="2"/>
        <v>0</v>
      </c>
      <c r="N10" s="63">
        <f t="shared" si="2"/>
        <v>33892312</v>
      </c>
      <c r="O10" s="63">
        <f t="shared" si="2"/>
        <v>0</v>
      </c>
      <c r="P10" s="63">
        <f t="shared" si="2"/>
        <v>0</v>
      </c>
      <c r="Q10" s="63">
        <f t="shared" si="2"/>
        <v>0</v>
      </c>
      <c r="R10" s="63">
        <f t="shared" si="2"/>
        <v>0</v>
      </c>
      <c r="S10" s="63">
        <f t="shared" si="2"/>
        <v>0</v>
      </c>
      <c r="T10" s="63">
        <f t="shared" si="2"/>
        <v>3416814</v>
      </c>
      <c r="U10" s="63">
        <f t="shared" si="2"/>
        <v>240085562</v>
      </c>
      <c r="V10" s="63">
        <f t="shared" si="2"/>
        <v>780195</v>
      </c>
      <c r="W10" s="63">
        <f t="shared" si="2"/>
        <v>240865757</v>
      </c>
    </row>
    <row r="11" spans="1:23" x14ac:dyDescent="0.2">
      <c r="A11" s="292" t="s">
        <v>440</v>
      </c>
      <c r="B11" s="292"/>
      <c r="C11" s="292"/>
      <c r="D11" s="292"/>
      <c r="E11" s="292"/>
      <c r="F11" s="292"/>
      <c r="G11" s="6">
        <v>5</v>
      </c>
      <c r="H11" s="64">
        <v>0</v>
      </c>
      <c r="I11" s="64">
        <v>0</v>
      </c>
      <c r="J11" s="64">
        <v>0</v>
      </c>
      <c r="K11" s="64">
        <v>0</v>
      </c>
      <c r="L11" s="64">
        <v>0</v>
      </c>
      <c r="M11" s="64">
        <v>0</v>
      </c>
      <c r="N11" s="64">
        <v>0</v>
      </c>
      <c r="O11" s="64">
        <v>0</v>
      </c>
      <c r="P11" s="64">
        <v>0</v>
      </c>
      <c r="Q11" s="64">
        <v>0</v>
      </c>
      <c r="R11" s="64">
        <v>0</v>
      </c>
      <c r="S11" s="64">
        <v>0</v>
      </c>
      <c r="T11" s="126">
        <v>24891587</v>
      </c>
      <c r="U11" s="63">
        <f>H11+I11+J11+K11-L11+M11+N11+O11+P11+Q11+R11+S11+T11</f>
        <v>24891587</v>
      </c>
      <c r="V11" s="126">
        <v>115265</v>
      </c>
      <c r="W11" s="63">
        <f t="shared" ref="W11:W28" si="3">U11+V11</f>
        <v>25006852</v>
      </c>
    </row>
    <row r="12" spans="1:23" x14ac:dyDescent="0.2">
      <c r="A12" s="292" t="s">
        <v>441</v>
      </c>
      <c r="B12" s="292"/>
      <c r="C12" s="292"/>
      <c r="D12" s="292"/>
      <c r="E12" s="292"/>
      <c r="F12" s="292"/>
      <c r="G12" s="6">
        <v>6</v>
      </c>
      <c r="H12" s="64">
        <v>0</v>
      </c>
      <c r="I12" s="64">
        <v>0</v>
      </c>
      <c r="J12" s="64">
        <v>0</v>
      </c>
      <c r="K12" s="64">
        <v>0</v>
      </c>
      <c r="L12" s="64">
        <v>0</v>
      </c>
      <c r="M12" s="64">
        <v>0</v>
      </c>
      <c r="N12" s="126">
        <v>1600958</v>
      </c>
      <c r="O12" s="64">
        <v>0</v>
      </c>
      <c r="P12" s="64">
        <v>0</v>
      </c>
      <c r="Q12" s="64">
        <v>0</v>
      </c>
      <c r="R12" s="64">
        <v>0</v>
      </c>
      <c r="S12" s="64">
        <v>0</v>
      </c>
      <c r="T12" s="64">
        <v>0</v>
      </c>
      <c r="U12" s="63">
        <f t="shared" ref="U12:U28" si="4">H12+I12+J12+K12-L12+M12+N12+O12+P12+Q12+R12+S12+T12</f>
        <v>1600958</v>
      </c>
      <c r="V12" s="126"/>
      <c r="W12" s="63">
        <f t="shared" si="3"/>
        <v>1600958</v>
      </c>
    </row>
    <row r="13" spans="1:23" ht="26.25" customHeight="1" x14ac:dyDescent="0.2">
      <c r="A13" s="292" t="s">
        <v>442</v>
      </c>
      <c r="B13" s="292"/>
      <c r="C13" s="292"/>
      <c r="D13" s="292"/>
      <c r="E13" s="292"/>
      <c r="F13" s="292"/>
      <c r="G13" s="6">
        <v>7</v>
      </c>
      <c r="H13" s="64">
        <v>0</v>
      </c>
      <c r="I13" s="64">
        <v>0</v>
      </c>
      <c r="J13" s="64">
        <v>0</v>
      </c>
      <c r="K13" s="64">
        <v>0</v>
      </c>
      <c r="L13" s="64">
        <v>0</v>
      </c>
      <c r="M13" s="64">
        <v>0</v>
      </c>
      <c r="N13" s="64">
        <v>0</v>
      </c>
      <c r="O13" s="62">
        <v>0</v>
      </c>
      <c r="P13" s="64">
        <v>0</v>
      </c>
      <c r="Q13" s="64">
        <v>0</v>
      </c>
      <c r="R13" s="64">
        <v>0</v>
      </c>
      <c r="S13" s="62">
        <v>0</v>
      </c>
      <c r="T13" s="62">
        <v>0</v>
      </c>
      <c r="U13" s="63">
        <f t="shared" si="4"/>
        <v>0</v>
      </c>
      <c r="V13" s="126"/>
      <c r="W13" s="63">
        <f t="shared" si="3"/>
        <v>0</v>
      </c>
    </row>
    <row r="14" spans="1:23" ht="29.25" customHeight="1" x14ac:dyDescent="0.2">
      <c r="A14" s="292" t="s">
        <v>443</v>
      </c>
      <c r="B14" s="292"/>
      <c r="C14" s="292"/>
      <c r="D14" s="292"/>
      <c r="E14" s="292"/>
      <c r="F14" s="292"/>
      <c r="G14" s="6">
        <v>8</v>
      </c>
      <c r="H14" s="64">
        <v>0</v>
      </c>
      <c r="I14" s="64">
        <v>0</v>
      </c>
      <c r="J14" s="64">
        <v>0</v>
      </c>
      <c r="K14" s="64">
        <v>0</v>
      </c>
      <c r="L14" s="64">
        <v>0</v>
      </c>
      <c r="M14" s="64">
        <v>0</v>
      </c>
      <c r="N14" s="64">
        <v>0</v>
      </c>
      <c r="O14" s="64">
        <v>0</v>
      </c>
      <c r="P14" s="62">
        <v>0</v>
      </c>
      <c r="Q14" s="64">
        <v>0</v>
      </c>
      <c r="R14" s="64">
        <v>0</v>
      </c>
      <c r="S14" s="62">
        <v>0</v>
      </c>
      <c r="T14" s="62">
        <v>0</v>
      </c>
      <c r="U14" s="63">
        <f t="shared" si="4"/>
        <v>0</v>
      </c>
      <c r="V14" s="126"/>
      <c r="W14" s="63">
        <f t="shared" si="3"/>
        <v>0</v>
      </c>
    </row>
    <row r="15" spans="1:23" x14ac:dyDescent="0.2">
      <c r="A15" s="292" t="s">
        <v>444</v>
      </c>
      <c r="B15" s="292"/>
      <c r="C15" s="292"/>
      <c r="D15" s="292"/>
      <c r="E15" s="292"/>
      <c r="F15" s="292"/>
      <c r="G15" s="6">
        <v>9</v>
      </c>
      <c r="H15" s="64">
        <v>0</v>
      </c>
      <c r="I15" s="64">
        <v>0</v>
      </c>
      <c r="J15" s="64">
        <v>0</v>
      </c>
      <c r="K15" s="64">
        <v>0</v>
      </c>
      <c r="L15" s="64">
        <v>0</v>
      </c>
      <c r="M15" s="64">
        <v>0</v>
      </c>
      <c r="N15" s="64">
        <v>0</v>
      </c>
      <c r="O15" s="64">
        <v>0</v>
      </c>
      <c r="P15" s="64">
        <v>0</v>
      </c>
      <c r="Q15" s="62">
        <v>0</v>
      </c>
      <c r="R15" s="64">
        <v>0</v>
      </c>
      <c r="S15" s="62">
        <v>0</v>
      </c>
      <c r="T15" s="62">
        <v>0</v>
      </c>
      <c r="U15" s="63">
        <f t="shared" si="4"/>
        <v>0</v>
      </c>
      <c r="V15" s="126"/>
      <c r="W15" s="63">
        <f t="shared" si="3"/>
        <v>0</v>
      </c>
    </row>
    <row r="16" spans="1:23" ht="28.5" customHeight="1" x14ac:dyDescent="0.2">
      <c r="A16" s="292" t="s">
        <v>445</v>
      </c>
      <c r="B16" s="292"/>
      <c r="C16" s="292"/>
      <c r="D16" s="292"/>
      <c r="E16" s="292"/>
      <c r="F16" s="292"/>
      <c r="G16" s="6">
        <v>10</v>
      </c>
      <c r="H16" s="64">
        <v>0</v>
      </c>
      <c r="I16" s="64">
        <v>0</v>
      </c>
      <c r="J16" s="64">
        <v>0</v>
      </c>
      <c r="K16" s="64">
        <v>0</v>
      </c>
      <c r="L16" s="64">
        <v>0</v>
      </c>
      <c r="M16" s="64">
        <v>0</v>
      </c>
      <c r="N16" s="64">
        <v>0</v>
      </c>
      <c r="O16" s="64">
        <v>0</v>
      </c>
      <c r="P16" s="64">
        <v>0</v>
      </c>
      <c r="Q16" s="64">
        <v>0</v>
      </c>
      <c r="R16" s="62">
        <v>0</v>
      </c>
      <c r="S16" s="62"/>
      <c r="T16" s="62"/>
      <c r="U16" s="63">
        <f t="shared" si="4"/>
        <v>0</v>
      </c>
      <c r="V16" s="126"/>
      <c r="W16" s="63">
        <f t="shared" si="3"/>
        <v>0</v>
      </c>
    </row>
    <row r="17" spans="1:23" ht="23.25" customHeight="1" x14ac:dyDescent="0.2">
      <c r="A17" s="292" t="s">
        <v>446</v>
      </c>
      <c r="B17" s="292"/>
      <c r="C17" s="292"/>
      <c r="D17" s="292"/>
      <c r="E17" s="292"/>
      <c r="F17" s="292"/>
      <c r="G17" s="6">
        <v>11</v>
      </c>
      <c r="H17" s="64">
        <v>0</v>
      </c>
      <c r="I17" s="64">
        <v>0</v>
      </c>
      <c r="J17" s="64">
        <v>0</v>
      </c>
      <c r="K17" s="64">
        <v>0</v>
      </c>
      <c r="L17" s="64">
        <v>0</v>
      </c>
      <c r="M17" s="64">
        <v>0</v>
      </c>
      <c r="N17" s="62">
        <v>0</v>
      </c>
      <c r="O17" s="62">
        <v>0</v>
      </c>
      <c r="P17" s="62">
        <v>0</v>
      </c>
      <c r="Q17" s="62">
        <v>0</v>
      </c>
      <c r="R17" s="62">
        <v>0</v>
      </c>
      <c r="S17" s="62"/>
      <c r="T17" s="62"/>
      <c r="U17" s="63">
        <f t="shared" si="4"/>
        <v>0</v>
      </c>
      <c r="V17" s="126"/>
      <c r="W17" s="63">
        <f t="shared" si="3"/>
        <v>0</v>
      </c>
    </row>
    <row r="18" spans="1:23" x14ac:dyDescent="0.2">
      <c r="A18" s="292" t="s">
        <v>447</v>
      </c>
      <c r="B18" s="292"/>
      <c r="C18" s="292"/>
      <c r="D18" s="292"/>
      <c r="E18" s="292"/>
      <c r="F18" s="292"/>
      <c r="G18" s="6">
        <v>12</v>
      </c>
      <c r="H18" s="64">
        <v>0</v>
      </c>
      <c r="I18" s="64">
        <v>0</v>
      </c>
      <c r="J18" s="64">
        <v>0</v>
      </c>
      <c r="K18" s="64">
        <v>0</v>
      </c>
      <c r="L18" s="64">
        <v>0</v>
      </c>
      <c r="M18" s="64">
        <v>0</v>
      </c>
      <c r="N18" s="62">
        <v>0</v>
      </c>
      <c r="O18" s="62">
        <v>0</v>
      </c>
      <c r="P18" s="62">
        <v>0</v>
      </c>
      <c r="Q18" s="62">
        <v>0</v>
      </c>
      <c r="R18" s="62">
        <v>0</v>
      </c>
      <c r="S18" s="62"/>
      <c r="T18" s="62"/>
      <c r="U18" s="63">
        <f t="shared" si="4"/>
        <v>0</v>
      </c>
      <c r="V18" s="126"/>
      <c r="W18" s="63">
        <f t="shared" si="3"/>
        <v>0</v>
      </c>
    </row>
    <row r="19" spans="1:23" x14ac:dyDescent="0.2">
      <c r="A19" s="292" t="s">
        <v>448</v>
      </c>
      <c r="B19" s="292"/>
      <c r="C19" s="292"/>
      <c r="D19" s="292"/>
      <c r="E19" s="292"/>
      <c r="F19" s="292"/>
      <c r="G19" s="6">
        <v>13</v>
      </c>
      <c r="H19" s="126"/>
      <c r="I19" s="126"/>
      <c r="J19" s="126"/>
      <c r="K19" s="126"/>
      <c r="L19" s="126"/>
      <c r="M19" s="126"/>
      <c r="N19" s="126"/>
      <c r="O19" s="126"/>
      <c r="P19" s="126"/>
      <c r="Q19" s="126"/>
      <c r="R19" s="126"/>
      <c r="S19" s="126"/>
      <c r="T19" s="126"/>
      <c r="U19" s="63">
        <f t="shared" si="4"/>
        <v>0</v>
      </c>
      <c r="V19" s="126"/>
      <c r="W19" s="63">
        <f t="shared" si="3"/>
        <v>0</v>
      </c>
    </row>
    <row r="20" spans="1:23" x14ac:dyDescent="0.2">
      <c r="A20" s="292" t="s">
        <v>449</v>
      </c>
      <c r="B20" s="292"/>
      <c r="C20" s="292"/>
      <c r="D20" s="292"/>
      <c r="E20" s="292"/>
      <c r="F20" s="292"/>
      <c r="G20" s="6">
        <v>14</v>
      </c>
      <c r="H20" s="64">
        <v>0</v>
      </c>
      <c r="I20" s="64">
        <v>0</v>
      </c>
      <c r="J20" s="64">
        <v>0</v>
      </c>
      <c r="K20" s="64">
        <v>0</v>
      </c>
      <c r="L20" s="64">
        <v>0</v>
      </c>
      <c r="M20" s="64">
        <v>0</v>
      </c>
      <c r="N20" s="126">
        <v>0</v>
      </c>
      <c r="O20" s="126">
        <v>0</v>
      </c>
      <c r="P20" s="126">
        <v>0</v>
      </c>
      <c r="Q20" s="126">
        <v>0</v>
      </c>
      <c r="R20" s="126">
        <v>0</v>
      </c>
      <c r="S20" s="126"/>
      <c r="T20" s="126"/>
      <c r="U20" s="63">
        <f t="shared" si="4"/>
        <v>0</v>
      </c>
      <c r="V20" s="126"/>
      <c r="W20" s="63">
        <f t="shared" si="3"/>
        <v>0</v>
      </c>
    </row>
    <row r="21" spans="1:23" ht="30.75" customHeight="1" x14ac:dyDescent="0.2">
      <c r="A21" s="292" t="s">
        <v>450</v>
      </c>
      <c r="B21" s="292"/>
      <c r="C21" s="292"/>
      <c r="D21" s="292"/>
      <c r="E21" s="292"/>
      <c r="F21" s="292"/>
      <c r="G21" s="6">
        <v>15</v>
      </c>
      <c r="H21" s="126">
        <v>0</v>
      </c>
      <c r="I21" s="126">
        <v>0</v>
      </c>
      <c r="J21" s="126">
        <v>0</v>
      </c>
      <c r="K21" s="126">
        <v>0</v>
      </c>
      <c r="L21" s="126">
        <v>0</v>
      </c>
      <c r="M21" s="126">
        <v>0</v>
      </c>
      <c r="N21" s="126">
        <v>0</v>
      </c>
      <c r="O21" s="126">
        <v>0</v>
      </c>
      <c r="P21" s="126">
        <v>0</v>
      </c>
      <c r="Q21" s="126">
        <v>0</v>
      </c>
      <c r="R21" s="126">
        <v>0</v>
      </c>
      <c r="S21" s="126"/>
      <c r="T21" s="126"/>
      <c r="U21" s="63">
        <f t="shared" si="4"/>
        <v>0</v>
      </c>
      <c r="V21" s="126"/>
      <c r="W21" s="63">
        <f t="shared" si="3"/>
        <v>0</v>
      </c>
    </row>
    <row r="22" spans="1:23" ht="28.5" customHeight="1" x14ac:dyDescent="0.2">
      <c r="A22" s="292" t="s">
        <v>451</v>
      </c>
      <c r="B22" s="292"/>
      <c r="C22" s="292"/>
      <c r="D22" s="292"/>
      <c r="E22" s="292"/>
      <c r="F22" s="292"/>
      <c r="G22" s="6">
        <v>16</v>
      </c>
      <c r="H22" s="126">
        <v>0</v>
      </c>
      <c r="I22" s="126">
        <v>0</v>
      </c>
      <c r="J22" s="126">
        <v>0</v>
      </c>
      <c r="K22" s="126">
        <v>0</v>
      </c>
      <c r="L22" s="126">
        <v>0</v>
      </c>
      <c r="M22" s="126">
        <v>0</v>
      </c>
      <c r="N22" s="126">
        <v>0</v>
      </c>
      <c r="O22" s="126">
        <v>0</v>
      </c>
      <c r="P22" s="126">
        <v>0</v>
      </c>
      <c r="Q22" s="126">
        <v>0</v>
      </c>
      <c r="R22" s="126">
        <v>0</v>
      </c>
      <c r="S22" s="126"/>
      <c r="T22" s="126"/>
      <c r="U22" s="63">
        <f t="shared" si="4"/>
        <v>0</v>
      </c>
      <c r="V22" s="126"/>
      <c r="W22" s="63">
        <f t="shared" si="3"/>
        <v>0</v>
      </c>
    </row>
    <row r="23" spans="1:23" ht="26.25" customHeight="1" x14ac:dyDescent="0.2">
      <c r="A23" s="292" t="s">
        <v>452</v>
      </c>
      <c r="B23" s="292"/>
      <c r="C23" s="292"/>
      <c r="D23" s="292"/>
      <c r="E23" s="292"/>
      <c r="F23" s="292"/>
      <c r="G23" s="6">
        <v>17</v>
      </c>
      <c r="H23" s="126">
        <v>0</v>
      </c>
      <c r="I23" s="126">
        <v>0</v>
      </c>
      <c r="J23" s="126">
        <v>0</v>
      </c>
      <c r="K23" s="126">
        <v>0</v>
      </c>
      <c r="L23" s="126">
        <v>0</v>
      </c>
      <c r="M23" s="126">
        <v>0</v>
      </c>
      <c r="N23" s="126">
        <v>0</v>
      </c>
      <c r="O23" s="126">
        <v>0</v>
      </c>
      <c r="P23" s="126">
        <v>0</v>
      </c>
      <c r="Q23" s="126">
        <v>0</v>
      </c>
      <c r="R23" s="126">
        <v>0</v>
      </c>
      <c r="S23" s="126"/>
      <c r="T23" s="126"/>
      <c r="U23" s="63">
        <f t="shared" si="4"/>
        <v>0</v>
      </c>
      <c r="V23" s="126"/>
      <c r="W23" s="63">
        <f t="shared" si="3"/>
        <v>0</v>
      </c>
    </row>
    <row r="24" spans="1:23" x14ac:dyDescent="0.2">
      <c r="A24" s="292" t="s">
        <v>453</v>
      </c>
      <c r="B24" s="292"/>
      <c r="C24" s="292"/>
      <c r="D24" s="292"/>
      <c r="E24" s="292"/>
      <c r="F24" s="292"/>
      <c r="G24" s="6">
        <v>18</v>
      </c>
      <c r="H24" s="126">
        <v>0</v>
      </c>
      <c r="I24" s="126">
        <v>0</v>
      </c>
      <c r="J24" s="126">
        <v>0</v>
      </c>
      <c r="K24" s="126">
        <v>0</v>
      </c>
      <c r="L24" s="126">
        <v>0</v>
      </c>
      <c r="M24" s="126">
        <v>0</v>
      </c>
      <c r="N24" s="126">
        <v>0</v>
      </c>
      <c r="O24" s="126">
        <v>0</v>
      </c>
      <c r="P24" s="126">
        <v>0</v>
      </c>
      <c r="Q24" s="126">
        <v>0</v>
      </c>
      <c r="R24" s="126">
        <v>0</v>
      </c>
      <c r="S24" s="126">
        <v>0</v>
      </c>
      <c r="T24" s="126">
        <v>0</v>
      </c>
      <c r="U24" s="63">
        <f t="shared" si="4"/>
        <v>0</v>
      </c>
      <c r="V24" s="126"/>
      <c r="W24" s="63">
        <f t="shared" si="3"/>
        <v>0</v>
      </c>
    </row>
    <row r="25" spans="1:23" x14ac:dyDescent="0.2">
      <c r="A25" s="292" t="s">
        <v>454</v>
      </c>
      <c r="B25" s="292"/>
      <c r="C25" s="292"/>
      <c r="D25" s="292"/>
      <c r="E25" s="292"/>
      <c r="F25" s="292"/>
      <c r="G25" s="6">
        <v>19</v>
      </c>
      <c r="H25" s="126">
        <v>0</v>
      </c>
      <c r="I25" s="126">
        <v>0</v>
      </c>
      <c r="J25" s="126">
        <v>0</v>
      </c>
      <c r="K25" s="126">
        <v>0</v>
      </c>
      <c r="L25" s="126">
        <v>0</v>
      </c>
      <c r="M25" s="126">
        <v>0</v>
      </c>
      <c r="N25" s="126">
        <v>0</v>
      </c>
      <c r="O25" s="126">
        <v>0</v>
      </c>
      <c r="P25" s="126">
        <v>0</v>
      </c>
      <c r="Q25" s="126">
        <v>0</v>
      </c>
      <c r="R25" s="126">
        <v>0</v>
      </c>
      <c r="S25" s="126">
        <v>0</v>
      </c>
      <c r="T25" s="126">
        <v>0</v>
      </c>
      <c r="U25" s="63">
        <f t="shared" si="4"/>
        <v>0</v>
      </c>
      <c r="V25" s="126"/>
      <c r="W25" s="63">
        <f t="shared" si="3"/>
        <v>0</v>
      </c>
    </row>
    <row r="26" spans="1:23" x14ac:dyDescent="0.2">
      <c r="A26" s="292" t="s">
        <v>455</v>
      </c>
      <c r="B26" s="292"/>
      <c r="C26" s="292"/>
      <c r="D26" s="292"/>
      <c r="E26" s="292"/>
      <c r="F26" s="292"/>
      <c r="G26" s="6">
        <v>20</v>
      </c>
      <c r="H26" s="126"/>
      <c r="I26" s="126"/>
      <c r="J26" s="126"/>
      <c r="K26" s="126"/>
      <c r="L26" s="126"/>
      <c r="M26" s="126"/>
      <c r="N26" s="126"/>
      <c r="O26" s="126"/>
      <c r="P26" s="126"/>
      <c r="Q26" s="126"/>
      <c r="R26" s="126"/>
      <c r="S26" s="126"/>
      <c r="T26" s="126"/>
      <c r="U26" s="63">
        <f t="shared" si="4"/>
        <v>0</v>
      </c>
      <c r="V26" s="126"/>
      <c r="W26" s="63">
        <f t="shared" si="3"/>
        <v>0</v>
      </c>
    </row>
    <row r="27" spans="1:23" x14ac:dyDescent="0.2">
      <c r="A27" s="292" t="s">
        <v>456</v>
      </c>
      <c r="B27" s="292"/>
      <c r="C27" s="292"/>
      <c r="D27" s="292"/>
      <c r="E27" s="292"/>
      <c r="F27" s="292"/>
      <c r="G27" s="6">
        <v>21</v>
      </c>
      <c r="H27" s="126"/>
      <c r="I27" s="126"/>
      <c r="J27" s="126">
        <v>481594</v>
      </c>
      <c r="K27" s="126"/>
      <c r="L27" s="126"/>
      <c r="M27" s="126"/>
      <c r="N27" s="126">
        <v>1388777</v>
      </c>
      <c r="O27" s="126"/>
      <c r="P27" s="126"/>
      <c r="Q27" s="126"/>
      <c r="R27" s="126"/>
      <c r="S27" s="126"/>
      <c r="T27" s="126">
        <v>-1871000</v>
      </c>
      <c r="U27" s="63">
        <f t="shared" si="4"/>
        <v>-629</v>
      </c>
      <c r="V27" s="126"/>
      <c r="W27" s="63">
        <f t="shared" si="3"/>
        <v>-629</v>
      </c>
    </row>
    <row r="28" spans="1:23" x14ac:dyDescent="0.2">
      <c r="A28" s="292" t="s">
        <v>457</v>
      </c>
      <c r="B28" s="292"/>
      <c r="C28" s="292"/>
      <c r="D28" s="292"/>
      <c r="E28" s="292"/>
      <c r="F28" s="292"/>
      <c r="G28" s="6">
        <v>22</v>
      </c>
      <c r="H28" s="126"/>
      <c r="I28" s="126"/>
      <c r="J28" s="126"/>
      <c r="K28" s="126"/>
      <c r="L28" s="126"/>
      <c r="M28" s="126"/>
      <c r="N28" s="126"/>
      <c r="O28" s="126"/>
      <c r="P28" s="126"/>
      <c r="Q28" s="126"/>
      <c r="R28" s="126"/>
      <c r="S28" s="126"/>
      <c r="T28" s="126"/>
      <c r="U28" s="63">
        <f t="shared" si="4"/>
        <v>0</v>
      </c>
      <c r="V28" s="126"/>
      <c r="W28" s="63">
        <f t="shared" si="3"/>
        <v>0</v>
      </c>
    </row>
    <row r="29" spans="1:23" ht="21.75" customHeight="1" x14ac:dyDescent="0.2">
      <c r="A29" s="310" t="s">
        <v>458</v>
      </c>
      <c r="B29" s="310"/>
      <c r="C29" s="310"/>
      <c r="D29" s="310"/>
      <c r="E29" s="310"/>
      <c r="F29" s="310"/>
      <c r="G29" s="8">
        <v>23</v>
      </c>
      <c r="H29" s="65">
        <f>SUM(H10:H28)</f>
        <v>202769470</v>
      </c>
      <c r="I29" s="65">
        <f t="shared" ref="I29:W29" si="5">SUM(I10:I28)</f>
        <v>0</v>
      </c>
      <c r="J29" s="65">
        <f t="shared" si="5"/>
        <v>488560</v>
      </c>
      <c r="K29" s="65">
        <f t="shared" si="5"/>
        <v>8963460</v>
      </c>
      <c r="L29" s="65">
        <f t="shared" si="5"/>
        <v>8963460</v>
      </c>
      <c r="M29" s="65">
        <f t="shared" si="5"/>
        <v>0</v>
      </c>
      <c r="N29" s="65">
        <f t="shared" si="5"/>
        <v>36882047</v>
      </c>
      <c r="O29" s="65">
        <f t="shared" si="5"/>
        <v>0</v>
      </c>
      <c r="P29" s="65">
        <f t="shared" si="5"/>
        <v>0</v>
      </c>
      <c r="Q29" s="65">
        <f t="shared" si="5"/>
        <v>0</v>
      </c>
      <c r="R29" s="65">
        <f t="shared" si="5"/>
        <v>0</v>
      </c>
      <c r="S29" s="65">
        <f t="shared" si="5"/>
        <v>0</v>
      </c>
      <c r="T29" s="65">
        <f t="shared" si="5"/>
        <v>26437401</v>
      </c>
      <c r="U29" s="65">
        <f t="shared" si="5"/>
        <v>266577478</v>
      </c>
      <c r="V29" s="65">
        <f t="shared" si="5"/>
        <v>895460</v>
      </c>
      <c r="W29" s="65">
        <f t="shared" si="5"/>
        <v>267472938</v>
      </c>
    </row>
    <row r="30" spans="1:23" x14ac:dyDescent="0.2">
      <c r="A30" s="311" t="s">
        <v>459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460</v>
      </c>
      <c r="B31" s="313"/>
      <c r="C31" s="313"/>
      <c r="D31" s="313"/>
      <c r="E31" s="313"/>
      <c r="F31" s="313"/>
      <c r="G31" s="7">
        <v>24</v>
      </c>
      <c r="H31" s="63">
        <f>SUM(H12:H20)</f>
        <v>0</v>
      </c>
      <c r="I31" s="63">
        <f t="shared" ref="I31:W31" si="6">SUM(I12:I20)</f>
        <v>0</v>
      </c>
      <c r="J31" s="63">
        <f t="shared" si="6"/>
        <v>0</v>
      </c>
      <c r="K31" s="63">
        <f t="shared" si="6"/>
        <v>0</v>
      </c>
      <c r="L31" s="63">
        <f t="shared" si="6"/>
        <v>0</v>
      </c>
      <c r="M31" s="63">
        <f t="shared" si="6"/>
        <v>0</v>
      </c>
      <c r="N31" s="63">
        <f t="shared" si="6"/>
        <v>1600958</v>
      </c>
      <c r="O31" s="63">
        <f t="shared" si="6"/>
        <v>0</v>
      </c>
      <c r="P31" s="63">
        <f t="shared" si="6"/>
        <v>0</v>
      </c>
      <c r="Q31" s="63">
        <f t="shared" si="6"/>
        <v>0</v>
      </c>
      <c r="R31" s="63">
        <f t="shared" si="6"/>
        <v>0</v>
      </c>
      <c r="S31" s="63">
        <f t="shared" si="6"/>
        <v>0</v>
      </c>
      <c r="T31" s="63">
        <f t="shared" si="6"/>
        <v>0</v>
      </c>
      <c r="U31" s="63">
        <f t="shared" si="6"/>
        <v>1600958</v>
      </c>
      <c r="V31" s="63">
        <f t="shared" si="6"/>
        <v>0</v>
      </c>
      <c r="W31" s="63">
        <f t="shared" si="6"/>
        <v>1600958</v>
      </c>
    </row>
    <row r="32" spans="1:23" ht="31.5" customHeight="1" x14ac:dyDescent="0.2">
      <c r="A32" s="313" t="s">
        <v>461</v>
      </c>
      <c r="B32" s="313"/>
      <c r="C32" s="313"/>
      <c r="D32" s="313"/>
      <c r="E32" s="313"/>
      <c r="F32" s="313"/>
      <c r="G32" s="7">
        <v>25</v>
      </c>
      <c r="H32" s="63">
        <f>H11+H31</f>
        <v>0</v>
      </c>
      <c r="I32" s="63">
        <f t="shared" ref="I32:W32" si="7">I11+I31</f>
        <v>0</v>
      </c>
      <c r="J32" s="63">
        <f t="shared" si="7"/>
        <v>0</v>
      </c>
      <c r="K32" s="63">
        <f t="shared" si="7"/>
        <v>0</v>
      </c>
      <c r="L32" s="63">
        <f t="shared" si="7"/>
        <v>0</v>
      </c>
      <c r="M32" s="63">
        <f t="shared" si="7"/>
        <v>0</v>
      </c>
      <c r="N32" s="63">
        <f t="shared" si="7"/>
        <v>1600958</v>
      </c>
      <c r="O32" s="63">
        <f t="shared" si="7"/>
        <v>0</v>
      </c>
      <c r="P32" s="63">
        <f t="shared" si="7"/>
        <v>0</v>
      </c>
      <c r="Q32" s="63">
        <f t="shared" si="7"/>
        <v>0</v>
      </c>
      <c r="R32" s="63">
        <f t="shared" si="7"/>
        <v>0</v>
      </c>
      <c r="S32" s="63">
        <f t="shared" si="7"/>
        <v>0</v>
      </c>
      <c r="T32" s="63">
        <f t="shared" si="7"/>
        <v>24891587</v>
      </c>
      <c r="U32" s="63">
        <f t="shared" si="7"/>
        <v>26492545</v>
      </c>
      <c r="V32" s="63">
        <f t="shared" si="7"/>
        <v>115265</v>
      </c>
      <c r="W32" s="63">
        <f t="shared" si="7"/>
        <v>26607810</v>
      </c>
    </row>
    <row r="33" spans="1:23" ht="30.75" customHeight="1" x14ac:dyDescent="0.2">
      <c r="A33" s="314" t="s">
        <v>462</v>
      </c>
      <c r="B33" s="314"/>
      <c r="C33" s="314"/>
      <c r="D33" s="314"/>
      <c r="E33" s="314"/>
      <c r="F33" s="314"/>
      <c r="G33" s="8">
        <v>26</v>
      </c>
      <c r="H33" s="65">
        <f>SUM(H21:H28)</f>
        <v>0</v>
      </c>
      <c r="I33" s="65">
        <f t="shared" ref="I33:W33" si="8">SUM(I21:I28)</f>
        <v>0</v>
      </c>
      <c r="J33" s="65">
        <f t="shared" si="8"/>
        <v>481594</v>
      </c>
      <c r="K33" s="65">
        <f t="shared" si="8"/>
        <v>0</v>
      </c>
      <c r="L33" s="65">
        <f t="shared" si="8"/>
        <v>0</v>
      </c>
      <c r="M33" s="65">
        <f t="shared" si="8"/>
        <v>0</v>
      </c>
      <c r="N33" s="65">
        <f t="shared" si="8"/>
        <v>1388777</v>
      </c>
      <c r="O33" s="65">
        <f t="shared" si="8"/>
        <v>0</v>
      </c>
      <c r="P33" s="65">
        <f t="shared" si="8"/>
        <v>0</v>
      </c>
      <c r="Q33" s="65">
        <f t="shared" si="8"/>
        <v>0</v>
      </c>
      <c r="R33" s="65">
        <f t="shared" si="8"/>
        <v>0</v>
      </c>
      <c r="S33" s="65">
        <f t="shared" si="8"/>
        <v>0</v>
      </c>
      <c r="T33" s="65">
        <f t="shared" si="8"/>
        <v>-1871000</v>
      </c>
      <c r="U33" s="65">
        <f t="shared" si="8"/>
        <v>-629</v>
      </c>
      <c r="V33" s="65">
        <f t="shared" si="8"/>
        <v>0</v>
      </c>
      <c r="W33" s="65">
        <f t="shared" si="8"/>
        <v>-629</v>
      </c>
    </row>
    <row r="34" spans="1:23" x14ac:dyDescent="0.2">
      <c r="A34" s="311" t="s">
        <v>463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464</v>
      </c>
      <c r="B35" s="309"/>
      <c r="C35" s="309"/>
      <c r="D35" s="309"/>
      <c r="E35" s="309"/>
      <c r="F35" s="309"/>
      <c r="G35" s="6">
        <v>27</v>
      </c>
      <c r="H35" s="126">
        <v>202769470</v>
      </c>
      <c r="I35" s="126"/>
      <c r="J35" s="126">
        <v>488560</v>
      </c>
      <c r="K35" s="126">
        <v>8963460</v>
      </c>
      <c r="L35" s="126">
        <v>8963460</v>
      </c>
      <c r="M35" s="126">
        <v>0</v>
      </c>
      <c r="N35" s="126">
        <v>36882047</v>
      </c>
      <c r="O35" s="126"/>
      <c r="P35" s="126"/>
      <c r="Q35" s="126"/>
      <c r="R35" s="126"/>
      <c r="S35" s="126">
        <v>0</v>
      </c>
      <c r="T35" s="126">
        <v>26437401</v>
      </c>
      <c r="U35" s="66">
        <f t="shared" ref="U35:U37" si="9">H35+I35+J35+K35-L35+M35+N35+O35+P35+Q35+R35+S35+T35</f>
        <v>266577478</v>
      </c>
      <c r="V35" s="126">
        <v>895460</v>
      </c>
      <c r="W35" s="66">
        <f t="shared" ref="W35:W37" si="10">U35+V35</f>
        <v>267472938</v>
      </c>
    </row>
    <row r="36" spans="1:23" x14ac:dyDescent="0.2">
      <c r="A36" s="292" t="s">
        <v>465</v>
      </c>
      <c r="B36" s="292"/>
      <c r="C36" s="292"/>
      <c r="D36" s="292"/>
      <c r="E36" s="292"/>
      <c r="F36" s="292"/>
      <c r="G36" s="6">
        <v>28</v>
      </c>
      <c r="H36" s="126"/>
      <c r="I36" s="126"/>
      <c r="J36" s="126"/>
      <c r="K36" s="126"/>
      <c r="L36" s="126"/>
      <c r="M36" s="126"/>
      <c r="N36" s="126"/>
      <c r="O36" s="126"/>
      <c r="P36" s="126"/>
      <c r="Q36" s="126"/>
      <c r="R36" s="126"/>
      <c r="S36" s="126"/>
      <c r="T36" s="126"/>
      <c r="U36" s="66">
        <f t="shared" si="9"/>
        <v>0</v>
      </c>
      <c r="V36" s="126"/>
      <c r="W36" s="66">
        <f t="shared" si="10"/>
        <v>0</v>
      </c>
    </row>
    <row r="37" spans="1:23" x14ac:dyDescent="0.2">
      <c r="A37" s="292" t="s">
        <v>466</v>
      </c>
      <c r="B37" s="292"/>
      <c r="C37" s="292"/>
      <c r="D37" s="292"/>
      <c r="E37" s="292"/>
      <c r="F37" s="292"/>
      <c r="G37" s="6">
        <v>29</v>
      </c>
      <c r="H37" s="126"/>
      <c r="I37" s="126"/>
      <c r="J37" s="126"/>
      <c r="K37" s="126"/>
      <c r="L37" s="126"/>
      <c r="M37" s="126"/>
      <c r="N37" s="126"/>
      <c r="O37" s="126"/>
      <c r="P37" s="126"/>
      <c r="Q37" s="126"/>
      <c r="R37" s="126"/>
      <c r="S37" s="126"/>
      <c r="T37" s="126"/>
      <c r="U37" s="66">
        <f t="shared" si="9"/>
        <v>0</v>
      </c>
      <c r="V37" s="126"/>
      <c r="W37" s="66">
        <f t="shared" si="10"/>
        <v>0</v>
      </c>
    </row>
    <row r="38" spans="1:23" ht="25.5" customHeight="1" x14ac:dyDescent="0.2">
      <c r="A38" s="309" t="s">
        <v>467</v>
      </c>
      <c r="B38" s="309"/>
      <c r="C38" s="309"/>
      <c r="D38" s="309"/>
      <c r="E38" s="309"/>
      <c r="F38" s="309"/>
      <c r="G38" s="6">
        <v>30</v>
      </c>
      <c r="H38" s="66">
        <f>H35+H36+H37</f>
        <v>202769470</v>
      </c>
      <c r="I38" s="66">
        <f t="shared" ref="I38:W38" si="11">I35+I36+I37</f>
        <v>0</v>
      </c>
      <c r="J38" s="66">
        <f t="shared" si="11"/>
        <v>488560</v>
      </c>
      <c r="K38" s="66">
        <f t="shared" si="11"/>
        <v>8963460</v>
      </c>
      <c r="L38" s="66">
        <f t="shared" si="11"/>
        <v>8963460</v>
      </c>
      <c r="M38" s="66">
        <f t="shared" si="11"/>
        <v>0</v>
      </c>
      <c r="N38" s="66">
        <f t="shared" si="11"/>
        <v>36882047</v>
      </c>
      <c r="O38" s="66">
        <f t="shared" si="11"/>
        <v>0</v>
      </c>
      <c r="P38" s="66">
        <f t="shared" si="11"/>
        <v>0</v>
      </c>
      <c r="Q38" s="66">
        <f t="shared" si="11"/>
        <v>0</v>
      </c>
      <c r="R38" s="66">
        <f t="shared" si="11"/>
        <v>0</v>
      </c>
      <c r="S38" s="66">
        <f t="shared" si="11"/>
        <v>0</v>
      </c>
      <c r="T38" s="66">
        <f t="shared" si="11"/>
        <v>26437401</v>
      </c>
      <c r="U38" s="66">
        <f t="shared" si="11"/>
        <v>266577478</v>
      </c>
      <c r="V38" s="66">
        <f t="shared" si="11"/>
        <v>895460</v>
      </c>
      <c r="W38" s="66">
        <f t="shared" si="11"/>
        <v>267472938</v>
      </c>
    </row>
    <row r="39" spans="1:23" x14ac:dyDescent="0.2">
      <c r="A39" s="292" t="s">
        <v>468</v>
      </c>
      <c r="B39" s="292"/>
      <c r="C39" s="292"/>
      <c r="D39" s="292"/>
      <c r="E39" s="292"/>
      <c r="F39" s="292"/>
      <c r="G39" s="6">
        <v>31</v>
      </c>
      <c r="H39" s="64">
        <v>0</v>
      </c>
      <c r="I39" s="64">
        <v>0</v>
      </c>
      <c r="J39" s="64">
        <v>0</v>
      </c>
      <c r="K39" s="64">
        <v>0</v>
      </c>
      <c r="L39" s="64">
        <v>0</v>
      </c>
      <c r="M39" s="64">
        <v>0</v>
      </c>
      <c r="N39" s="64">
        <v>0</v>
      </c>
      <c r="O39" s="64">
        <v>0</v>
      </c>
      <c r="P39" s="64">
        <v>0</v>
      </c>
      <c r="Q39" s="64">
        <v>0</v>
      </c>
      <c r="R39" s="64">
        <v>0</v>
      </c>
      <c r="S39" s="64">
        <v>0</v>
      </c>
      <c r="T39" s="126">
        <v>-18688939</v>
      </c>
      <c r="U39" s="66">
        <f t="shared" ref="U39:U56" si="12">H39+I39+J39+K39-L39+M39+N39+O39+P39+Q39+R39+S39+T39</f>
        <v>-18688939</v>
      </c>
      <c r="V39" s="126">
        <v>28970</v>
      </c>
      <c r="W39" s="66">
        <f t="shared" ref="W39:W56" si="13">U39+V39</f>
        <v>-18659969</v>
      </c>
    </row>
    <row r="40" spans="1:23" x14ac:dyDescent="0.2">
      <c r="A40" s="292" t="s">
        <v>469</v>
      </c>
      <c r="B40" s="292"/>
      <c r="C40" s="292"/>
      <c r="D40" s="292"/>
      <c r="E40" s="292"/>
      <c r="F40" s="292"/>
      <c r="G40" s="6">
        <v>32</v>
      </c>
      <c r="H40" s="64">
        <v>0</v>
      </c>
      <c r="I40" s="64">
        <v>0</v>
      </c>
      <c r="J40" s="64">
        <v>0</v>
      </c>
      <c r="K40" s="64">
        <v>0</v>
      </c>
      <c r="L40" s="64">
        <v>0</v>
      </c>
      <c r="M40" s="64">
        <v>0</v>
      </c>
      <c r="N40" s="126">
        <v>0</v>
      </c>
      <c r="O40" s="64">
        <v>0</v>
      </c>
      <c r="P40" s="64">
        <v>0</v>
      </c>
      <c r="Q40" s="64">
        <v>0</v>
      </c>
      <c r="R40" s="64">
        <v>0</v>
      </c>
      <c r="S40" s="64">
        <v>0</v>
      </c>
      <c r="T40" s="64">
        <v>0</v>
      </c>
      <c r="U40" s="66">
        <f t="shared" si="12"/>
        <v>0</v>
      </c>
      <c r="V40" s="62">
        <v>0</v>
      </c>
      <c r="W40" s="66">
        <f t="shared" si="13"/>
        <v>0</v>
      </c>
    </row>
    <row r="41" spans="1:23" ht="27" customHeight="1" x14ac:dyDescent="0.2">
      <c r="A41" s="292" t="s">
        <v>470</v>
      </c>
      <c r="B41" s="292"/>
      <c r="C41" s="292"/>
      <c r="D41" s="292"/>
      <c r="E41" s="292"/>
      <c r="F41" s="292"/>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2" t="s">
        <v>471</v>
      </c>
      <c r="B42" s="292"/>
      <c r="C42" s="292"/>
      <c r="D42" s="292"/>
      <c r="E42" s="292"/>
      <c r="F42" s="292"/>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2" t="s">
        <v>472</v>
      </c>
      <c r="B43" s="292"/>
      <c r="C43" s="292"/>
      <c r="D43" s="292"/>
      <c r="E43" s="292"/>
      <c r="F43" s="292"/>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2" t="s">
        <v>473</v>
      </c>
      <c r="B44" s="292"/>
      <c r="C44" s="292"/>
      <c r="D44" s="292"/>
      <c r="E44" s="292"/>
      <c r="F44" s="292"/>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2" t="s">
        <v>474</v>
      </c>
      <c r="B45" s="292"/>
      <c r="C45" s="292"/>
      <c r="D45" s="292"/>
      <c r="E45" s="292"/>
      <c r="F45" s="292"/>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2" t="s">
        <v>475</v>
      </c>
      <c r="B46" s="292"/>
      <c r="C46" s="292"/>
      <c r="D46" s="292"/>
      <c r="E46" s="292"/>
      <c r="F46" s="292"/>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2" t="s">
        <v>476</v>
      </c>
      <c r="B47" s="292"/>
      <c r="C47" s="292"/>
      <c r="D47" s="292"/>
      <c r="E47" s="292"/>
      <c r="F47" s="292"/>
      <c r="G47" s="6">
        <v>39</v>
      </c>
      <c r="H47" s="126"/>
      <c r="I47" s="126"/>
      <c r="J47" s="126"/>
      <c r="K47" s="126"/>
      <c r="L47" s="126"/>
      <c r="M47" s="126"/>
      <c r="N47" s="126"/>
      <c r="O47" s="126"/>
      <c r="P47" s="126"/>
      <c r="Q47" s="126"/>
      <c r="R47" s="126"/>
      <c r="S47" s="126"/>
      <c r="T47" s="126"/>
      <c r="U47" s="66">
        <f t="shared" si="12"/>
        <v>0</v>
      </c>
      <c r="V47" s="62">
        <v>0</v>
      </c>
      <c r="W47" s="66">
        <f t="shared" si="13"/>
        <v>0</v>
      </c>
    </row>
    <row r="48" spans="1:23" x14ac:dyDescent="0.2">
      <c r="A48" s="292" t="s">
        <v>477</v>
      </c>
      <c r="B48" s="292"/>
      <c r="C48" s="292"/>
      <c r="D48" s="292"/>
      <c r="E48" s="292"/>
      <c r="F48" s="292"/>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2" t="s">
        <v>478</v>
      </c>
      <c r="B49" s="292"/>
      <c r="C49" s="292"/>
      <c r="D49" s="292"/>
      <c r="E49" s="292"/>
      <c r="F49" s="292"/>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2" t="s">
        <v>479</v>
      </c>
      <c r="B50" s="292"/>
      <c r="C50" s="292"/>
      <c r="D50" s="292"/>
      <c r="E50" s="292"/>
      <c r="F50" s="292"/>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2" t="s">
        <v>480</v>
      </c>
      <c r="B51" s="292"/>
      <c r="C51" s="292"/>
      <c r="D51" s="292"/>
      <c r="E51" s="292"/>
      <c r="F51" s="292"/>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2" t="s">
        <v>481</v>
      </c>
      <c r="B52" s="292"/>
      <c r="C52" s="292"/>
      <c r="D52" s="292"/>
      <c r="E52" s="292"/>
      <c r="F52" s="292"/>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2" t="s">
        <v>482</v>
      </c>
      <c r="B53" s="292"/>
      <c r="C53" s="292"/>
      <c r="D53" s="292"/>
      <c r="E53" s="292"/>
      <c r="F53" s="292"/>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2" t="s">
        <v>483</v>
      </c>
      <c r="B54" s="292"/>
      <c r="C54" s="292"/>
      <c r="D54" s="292"/>
      <c r="E54" s="292"/>
      <c r="F54" s="292"/>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2" t="s">
        <v>484</v>
      </c>
      <c r="B55" s="292"/>
      <c r="C55" s="292"/>
      <c r="D55" s="292"/>
      <c r="E55" s="292"/>
      <c r="F55" s="292"/>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92" t="s">
        <v>485</v>
      </c>
      <c r="B56" s="292"/>
      <c r="C56" s="292"/>
      <c r="D56" s="292"/>
      <c r="E56" s="292"/>
      <c r="F56" s="292"/>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18" t="s">
        <v>486</v>
      </c>
      <c r="B57" s="318"/>
      <c r="C57" s="318"/>
      <c r="D57" s="318"/>
      <c r="E57" s="318"/>
      <c r="F57" s="318"/>
      <c r="G57" s="9">
        <v>49</v>
      </c>
      <c r="H57" s="67">
        <f>SUM(H38:H56)</f>
        <v>202769470</v>
      </c>
      <c r="I57" s="67">
        <f t="shared" ref="I57:W57" si="14">SUM(I38:I56)</f>
        <v>0</v>
      </c>
      <c r="J57" s="67">
        <f t="shared" si="14"/>
        <v>488560</v>
      </c>
      <c r="K57" s="67">
        <f t="shared" si="14"/>
        <v>8963460</v>
      </c>
      <c r="L57" s="67">
        <f t="shared" si="14"/>
        <v>8963460</v>
      </c>
      <c r="M57" s="67">
        <f t="shared" si="14"/>
        <v>0</v>
      </c>
      <c r="N57" s="67">
        <f t="shared" si="14"/>
        <v>36882047</v>
      </c>
      <c r="O57" s="67">
        <f t="shared" si="14"/>
        <v>0</v>
      </c>
      <c r="P57" s="67">
        <f t="shared" si="14"/>
        <v>0</v>
      </c>
      <c r="Q57" s="67">
        <f t="shared" si="14"/>
        <v>0</v>
      </c>
      <c r="R57" s="67">
        <f t="shared" si="14"/>
        <v>0</v>
      </c>
      <c r="S57" s="67">
        <f t="shared" si="14"/>
        <v>0</v>
      </c>
      <c r="T57" s="67">
        <f t="shared" si="14"/>
        <v>7748462</v>
      </c>
      <c r="U57" s="67">
        <f t="shared" si="14"/>
        <v>247888539</v>
      </c>
      <c r="V57" s="67">
        <f t="shared" si="14"/>
        <v>924430</v>
      </c>
      <c r="W57" s="67">
        <f t="shared" si="14"/>
        <v>248812969</v>
      </c>
    </row>
    <row r="58" spans="1:23" x14ac:dyDescent="0.2">
      <c r="A58" s="311" t="s">
        <v>487</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6" t="s">
        <v>488</v>
      </c>
      <c r="B59" s="316"/>
      <c r="C59" s="316"/>
      <c r="D59" s="316"/>
      <c r="E59" s="316"/>
      <c r="F59" s="31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316" t="s">
        <v>489</v>
      </c>
      <c r="B60" s="316"/>
      <c r="C60" s="316"/>
      <c r="D60" s="316"/>
      <c r="E60" s="316"/>
      <c r="F60" s="31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-18688939</v>
      </c>
      <c r="U60" s="66">
        <f t="shared" si="16"/>
        <v>-18688939</v>
      </c>
      <c r="V60" s="66">
        <f t="shared" si="16"/>
        <v>28970</v>
      </c>
      <c r="W60" s="66">
        <f t="shared" si="16"/>
        <v>-18659969</v>
      </c>
    </row>
    <row r="61" spans="1:23" ht="29.25" customHeight="1" x14ac:dyDescent="0.2">
      <c r="A61" s="317" t="s">
        <v>490</v>
      </c>
      <c r="B61" s="317"/>
      <c r="C61" s="317"/>
      <c r="D61" s="317"/>
      <c r="E61" s="317"/>
      <c r="F61" s="317"/>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9" t="s">
        <v>523</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x14ac:dyDescent="0.2">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7UEU4HCPTD7N-1762377801-30011</_dlc_DocId>
    <_dlc_DocIdUrl xmlns="4092696d-9ff2-449a-882e-da47255be8de">
      <Url>https://snpectinatus.sharepoint.com/sites/Projekt2/_layouts/15/DocIdRedir.aspx?ID=7UEU4HCPTD7N-1762377801-30011</Url>
      <Description>7UEU4HCPTD7N-1762377801-30011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9EAE18-6F06-49D0-BED0-A9DAA600D2F9}">
  <ds:schemaRefs>
    <ds:schemaRef ds:uri="http://schemas.microsoft.com/sharepoint/event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da2e0779-8d6d-4a55-8aa7-67fae892e34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4092696d-9ff2-449a-882e-da47255be8de"/>
    <ds:schemaRef ds:uri="b5bef7bd-2f1d-4d2d-b235-e3cf87546d6d"/>
  </ds:schemaRefs>
</ds:datastoreItem>
</file>

<file path=customXml/itemProps4.xml><?xml version="1.0" encoding="utf-8"?>
<ds:datastoreItem xmlns:ds="http://schemas.openxmlformats.org/officeDocument/2006/customXml" ds:itemID="{A5F1A459-FC54-41E0-9C72-A701E68DC7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2019-04-30T09:42:19Z</cp:lastPrinted>
  <dcterms:created xsi:type="dcterms:W3CDTF">2008-10-17T11:51:54Z</dcterms:created>
  <dcterms:modified xsi:type="dcterms:W3CDTF">2022-08-11T10:07:56Z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36d4b3f3-7717-45af-ae47-801f46b900b8</vt:lpwstr>
  </property>
</Properties>
</file>