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9040" windowHeight="15720" activeTab="2"/>
  </bookViews>
  <sheets>
    <sheet name="Opći podaci" sheetId="1" r:id="rId1"/>
    <sheet name="Bilanca" sheetId="2" r:id="rId2"/>
    <sheet name="RDG" sheetId="3" r:id="rId3"/>
    <sheet name="NT_I" sheetId="4" r:id="rId4"/>
    <sheet name="NT_D" sheetId="5" r:id="rId5"/>
    <sheet name="PK" sheetId="6" r:id="rId6"/>
    <sheet name="Bilješke" sheetId="7"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fullCalcOnLoad="1"/>
</workbook>
</file>

<file path=xl/sharedStrings.xml><?xml version="1.0" encoding="utf-8"?>
<sst xmlns="http://schemas.openxmlformats.org/spreadsheetml/2006/main" count="674" uniqueCount="575">
  <si>
    <t>do</t>
  </si>
  <si>
    <t>BILANCA</t>
  </si>
  <si>
    <t>Naziv pozicije</t>
  </si>
  <si>
    <r>
      <t xml:space="preserve">AOP
</t>
    </r>
    <r>
      <rPr>
        <b/>
        <sz val="7"/>
        <color indexed="9"/>
        <rFont val="Arial"/>
        <family val="2"/>
      </rPr>
      <t>oznaka</t>
    </r>
  </si>
  <si>
    <t>A)  POTRAŽIVANJA ZA UPISANI A NEUPLAĆENI KAPITAL</t>
  </si>
  <si>
    <r>
      <t xml:space="preserve">B)  DUGOTRAJNA IMOVINA </t>
    </r>
    <r>
      <rPr>
        <sz val="9"/>
        <color indexed="62"/>
        <rFont val="Arial"/>
        <family val="2"/>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</si>
  <si>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</si>
  <si>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</si>
  <si>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</si>
  <si>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</si>
  <si>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</si>
  <si>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</si>
  <si>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</si>
  <si>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</si>
  <si>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</si>
  <si>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</si>
  <si>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</si>
  <si>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</si>
  <si>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</si>
  <si>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</si>
  <si>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</si>
  <si>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</si>
  <si>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</si>
  <si>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</si>
  <si>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</si>
  <si>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</si>
  <si>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</si>
  <si>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</si>
  <si>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</si>
  <si>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</si>
  <si>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</si>
  <si>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</si>
  <si>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</si>
  <si>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</si>
  <si>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</si>
  <si>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</si>
  <si>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</si>
  <si>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</si>
  <si>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</si>
  <si>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</si>
  <si>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</si>
  <si>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</si>
  <si>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</si>
  <si>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</si>
  <si>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</si>
  <si>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</si>
  <si>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</si>
  <si>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</si>
  <si>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</si>
  <si>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</si>
  <si>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</si>
  <si>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</si>
  <si>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</si>
  <si>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</si>
  <si>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</si>
  <si>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</si>
  <si>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</si>
  <si>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</si>
  <si>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</si>
  <si>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</si>
  <si>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</si>
  <si>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rPr>
      <t>(AOP 001+002+037+064)</t>
    </r>
  </si>
  <si>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</si>
  <si>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</si>
  <si>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</si>
  <si>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</si>
  <si>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</si>
  <si>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</si>
  <si>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</si>
  <si>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</si>
  <si>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</si>
  <si>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</si>
  <si>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</si>
  <si>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</si>
  <si>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</si>
  <si>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</si>
  <si>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</si>
  <si>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</si>
  <si>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</si>
  <si>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</si>
  <si>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</si>
  <si>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</si>
  <si>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</si>
  <si>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</si>
  <si>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</si>
  <si>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</si>
  <si>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</si>
  <si>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</si>
  <si>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</si>
  <si>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</si>
  <si>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</si>
  <si>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</si>
  <si>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</si>
  <si>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</si>
  <si>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</si>
  <si>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</si>
  <si>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</si>
  <si>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</si>
  <si>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</si>
  <si>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</si>
  <si>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</si>
  <si>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</si>
  <si>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</si>
  <si>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</si>
  <si>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rPr>
      <t>oznaka</t>
    </r>
  </si>
  <si>
    <t>RAČUN DOBITI I GUBITKA</t>
  </si>
  <si>
    <r>
      <t xml:space="preserve">AOP
</t>
    </r>
    <r>
      <rPr>
        <b/>
        <sz val="8"/>
        <rFont val="Arial"/>
        <family val="2"/>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</si>
  <si>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</si>
  <si>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</si>
  <si>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</si>
  <si>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</si>
  <si>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</si>
  <si>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</si>
  <si>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</si>
  <si>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</si>
  <si>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</si>
  <si>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</si>
  <si>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</si>
  <si>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</si>
  <si>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</si>
  <si>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</si>
  <si>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</si>
  <si>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</si>
  <si>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</si>
  <si>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</si>
  <si>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</si>
  <si>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</si>
  <si>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</si>
  <si>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</si>
  <si>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</si>
  <si>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</si>
  <si>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</si>
  <si>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</si>
  <si>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</si>
  <si>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</si>
  <si>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</si>
  <si>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</si>
  <si>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</si>
  <si>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</si>
  <si>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</si>
  <si>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</si>
  <si>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</si>
  <si>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</si>
  <si>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</si>
  <si>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</si>
  <si>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</si>
  <si>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</si>
  <si>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</si>
  <si>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</si>
  <si>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</si>
  <si>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</si>
  <si>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</si>
  <si>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</si>
  <si>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</si>
  <si>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</si>
  <si>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</si>
  <si>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</si>
  <si>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</si>
  <si>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</si>
  <si>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</si>
  <si>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</si>
  <si>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</si>
  <si>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</si>
  <si>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</si>
  <si>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</si>
  <si>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</si>
  <si>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</si>
  <si>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</si>
  <si>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</si>
  <si>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</si>
  <si>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</si>
  <si>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</si>
  <si>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</si>
  <si>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</si>
  <si>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</si>
  <si>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</si>
  <si>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</si>
  <si>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</si>
  <si>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</si>
  <si>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</si>
  <si>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</si>
  <si>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</si>
  <si>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</si>
  <si>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rPr>
      <t>(AOP 011+012)</t>
    </r>
  </si>
  <si>
    <t>4. Novčani izdaci za kamate</t>
  </si>
  <si>
    <t>5. Plaćeni porez na dobit</t>
  </si>
  <si>
    <r>
      <t xml:space="preserve">A) NETO NOVČANI TOKOVI OD POSLOVNIH AKTIVNOSTI </t>
    </r>
    <r>
      <rPr>
        <sz val="9"/>
        <color indexed="18"/>
        <rFont val="Arial"/>
        <family val="2"/>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</si>
  <si>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</si>
  <si>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</si>
  <si>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</si>
  <si>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</si>
  <si>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</si>
  <si>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</si>
  <si>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</si>
  <si>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</si>
  <si>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</si>
  <si>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</si>
  <si>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</si>
  <si>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</si>
  <si>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</si>
  <si>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rPr>
      <t>(AOP 028 do 032)</t>
    </r>
  </si>
  <si>
    <r>
      <t xml:space="preserve">B) NETO NOVČANI TOKOVI OD INVESTICIJSKIH AKTIVNOSTI </t>
    </r>
    <r>
      <rPr>
        <sz val="9"/>
        <color indexed="18"/>
        <rFont val="Arial"/>
        <family val="2"/>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</si>
  <si>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</si>
  <si>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</si>
  <si>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</si>
  <si>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</si>
  <si>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</si>
  <si>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</si>
  <si>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</si>
  <si>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</si>
  <si>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</si>
  <si>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</si>
  <si>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rPr>
      <t>(AOP 040 do 044)</t>
    </r>
  </si>
  <si>
    <r>
      <t xml:space="preserve">C) NETO NOVČANI TOKOVI OD FINANCIJSKIH AKTIVNOSTI </t>
    </r>
    <r>
      <rPr>
        <sz val="9"/>
        <color indexed="18"/>
        <rFont val="Arial"/>
        <family val="2"/>
      </rPr>
      <t>(AOP 039+045)</t>
    </r>
  </si>
  <si>
    <t>1. Nerealizirane tečajne razlike po novcu i novčanim ekvivalentima</t>
  </si>
  <si>
    <r>
      <t xml:space="preserve">D) NETO POVEĆANJE ILI SMANJENJE NOVČANNIH TOKOVA </t>
    </r>
    <r>
      <rPr>
        <sz val="9"/>
        <color indexed="18"/>
        <rFont val="Arial"/>
        <family val="2"/>
      </rPr>
      <t>(AOP 020+034+046+047)</t>
    </r>
  </si>
  <si>
    <t>E) NOVAC I NOVČANI EKVIVALENTI NA POČETKU RAZDOBLJA</t>
  </si>
  <si>
    <r>
      <t xml:space="preserve">F) NOVAC I NOVČANI EKVIVALENTI NA KRAJU RAZDOBLJA </t>
    </r>
    <r>
      <rPr>
        <sz val="9"/>
        <color indexed="18"/>
        <rFont val="Arial"/>
        <family val="2"/>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</si>
  <si>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</si>
  <si>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</si>
  <si>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</si>
  <si>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</si>
  <si>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</si>
  <si>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</si>
  <si>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</si>
  <si>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</si>
  <si>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</si>
  <si>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</si>
  <si>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</si>
  <si>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</si>
  <si>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</si>
  <si>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</si>
  <si>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</si>
  <si>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</si>
  <si>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</si>
  <si>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</si>
  <si>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</si>
  <si>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</si>
  <si>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</si>
  <si>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</si>
  <si>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</si>
  <si>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</si>
  <si>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</si>
  <si>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</si>
  <si>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</si>
  <si>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</si>
  <si>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</si>
  <si>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</si>
  <si>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</si>
  <si>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</si>
  <si>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</si>
  <si>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</si>
  <si>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</si>
  <si>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</si>
  <si>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</si>
  <si>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</si>
  <si>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</si>
  <si>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</si>
  <si>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</si>
  <si>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</si>
  <si>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</si>
  <si>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</si>
  <si>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</si>
  <si>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</si>
  <si>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</si>
  <si>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</si>
  <si>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</si>
  <si>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</si>
  <si>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</si>
  <si>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</si>
  <si>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</si>
  <si>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</si>
  <si>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</si>
  <si>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</si>
  <si>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</si>
  <si>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</si>
  <si>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</si>
  <si>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</si>
  <si>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</si>
  <si>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</si>
  <si>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</si>
  <si>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</si>
  <si>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</si>
  <si>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</si>
  <si>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</si>
  <si>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</si>
  <si>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</si>
  <si>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</si>
  <si>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</si>
  <si>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</si>
  <si>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</si>
  <si>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Zadnji dan prethodne poslovne godine</t>
  </si>
  <si>
    <t>Isto razdoblje prethodne godine</t>
  </si>
  <si>
    <t>1.  Stanje na dan početka prethodne  poslovne godine</t>
  </si>
  <si>
    <r>
      <t>4. Stanje na dan početka  prethodne poslovne godine   (prepravljeno)</t>
    </r>
    <r>
      <rPr>
        <sz val="8"/>
        <rFont val="Arial"/>
        <family val="2"/>
      </rPr>
      <t xml:space="preserve"> (AOP 01 do 03)</t>
    </r>
  </si>
  <si>
    <t>1. Stanje na dan početka tekuće poslovne godine</t>
  </si>
  <si>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</si>
  <si>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</si>
  <si>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</si>
  <si>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</si>
  <si>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</si>
  <si>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</si>
  <si>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</si>
  <si>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</si>
  <si>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</si>
  <si>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</si>
  <si>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</si>
  <si>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</si>
  <si>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</si>
  <si>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</si>
  <si>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</si>
  <si>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</si>
  <si>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</si>
  <si>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</si>
  <si>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</si>
  <si>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</si>
  <si>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</si>
  <si>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</si>
  <si>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</si>
  <si>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</si>
  <si>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</si>
  <si>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</si>
  <si>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</si>
  <si>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</si>
  <si>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</si>
  <si>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</si>
  <si>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</si>
  <si>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</si>
  <si>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</si>
  <si>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</si>
  <si>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</si>
  <si>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</si>
  <si>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</si>
  <si>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</si>
  <si>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</si>
  <si>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</si>
  <si>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</si>
  <si>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</si>
  <si>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</si>
  <si>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</si>
  <si>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</si>
  <si>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</si>
  <si>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</si>
  <si>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</si>
  <si>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B)  REZERVIRANJA </t>
    </r>
    <r>
      <rPr>
        <sz val="9"/>
        <color indexed="62"/>
        <rFont val="Arial"/>
        <family val="2"/>
      </rPr>
      <t>(AOP 091 do 096)</t>
    </r>
  </si>
  <si>
    <r>
      <t xml:space="preserve">C)  DUGOROČNE OBVEZE </t>
    </r>
    <r>
      <rPr>
        <sz val="9"/>
        <color indexed="62"/>
        <rFont val="Arial"/>
        <family val="2"/>
      </rPr>
      <t>(AOP 098 do 108)</t>
    </r>
  </si>
  <si>
    <r>
      <t xml:space="preserve">D)  KRATKOROČNE OBVEZE </t>
    </r>
    <r>
      <rPr>
        <sz val="9"/>
        <color indexed="62"/>
        <rFont val="Arial"/>
        <family val="2"/>
      </rPr>
      <t>(AOP 110 do 123)</t>
    </r>
  </si>
  <si>
    <r>
      <t xml:space="preserve">F) UKUPNO – PASIVA </t>
    </r>
    <r>
      <rPr>
        <sz val="9"/>
        <color indexed="62"/>
        <rFont val="Arial"/>
        <family val="2"/>
      </rPr>
      <t>(AOP 067+090+097+109+124)</t>
    </r>
  </si>
  <si>
    <r>
      <t xml:space="preserve">A)  KAPITAL I REZERVE </t>
    </r>
    <r>
      <rPr>
        <sz val="9"/>
        <color indexed="62"/>
        <rFont val="Arial"/>
        <family val="2"/>
      </rPr>
      <t>(AOP 068 do 070+076+077+083+086+089)</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</si>
  <si>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</si>
  <si>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</si>
  <si>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</si>
  <si>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</si>
  <si>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</si>
  <si>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</si>
  <si>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</si>
  <si>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3. Dobit ili gubitak s osnove učinkovite zaštite novčanih tokova</t>
  </si>
  <si>
    <t>4. Dobit ili gubitak s osnove učinkovite zaštite neto ulaganja u inozemstvu</t>
  </si>
  <si>
    <t>5. Udio u ostaloj sveobuhvatnoj dobiti/gubitku društava povezanih
     sudjelujućim  interesom</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</si>
  <si>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</si>
  <si>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</si>
  <si>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</si>
  <si>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</si>
  <si>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I. POSLOVNI PRIHODI </t>
    </r>
    <r>
      <rPr>
        <sz val="9"/>
        <color indexed="62"/>
        <rFont val="Arial"/>
        <family val="2"/>
      </rPr>
      <t>(AOP 002 do 006)</t>
    </r>
  </si>
  <si>
    <r>
      <t xml:space="preserve">II. POSLOVNI RASHODI </t>
    </r>
    <r>
      <rPr>
        <sz val="9"/>
        <color indexed="62"/>
        <rFont val="Arial"/>
        <family val="2"/>
      </rPr>
      <t>(AOP 08+009+013+017+018+019+022+029)</t>
    </r>
  </si>
  <si>
    <r>
      <t xml:space="preserve">III. FINANCIJSKI PRIHODI </t>
    </r>
    <r>
      <rPr>
        <sz val="9"/>
        <color indexed="62"/>
        <rFont val="Arial"/>
        <family val="2"/>
      </rPr>
      <t>(AOP 031 do 040)</t>
    </r>
  </si>
  <si>
    <r>
      <t xml:space="preserve">IV. FINANCIJSKI RASHODI </t>
    </r>
    <r>
      <rPr>
        <sz val="9"/>
        <color indexed="62"/>
        <rFont val="Arial"/>
        <family val="2"/>
      </rPr>
      <t>(AOP 042 do 048)</t>
    </r>
  </si>
  <si>
    <r>
      <t xml:space="preserve">IX.   UKUPNI PRIHODI </t>
    </r>
    <r>
      <rPr>
        <sz val="9"/>
        <color indexed="62"/>
        <rFont val="Arial"/>
        <family val="2"/>
      </rPr>
      <t>(AOP 001+030+049 +050)</t>
    </r>
  </si>
  <si>
    <r>
      <t xml:space="preserve">X.    UKUPNI RASHODI </t>
    </r>
    <r>
      <rPr>
        <sz val="9"/>
        <color indexed="62"/>
        <rFont val="Arial"/>
        <family val="2"/>
      </rPr>
      <t>(AOP 007+041+051 + 052)</t>
    </r>
  </si>
  <si>
    <r>
      <t xml:space="preserve">VI. SVEOBUHVATNA DOBIT ILI GUBITAK RAZDOBLJA </t>
    </r>
    <r>
      <rPr>
        <sz val="9"/>
        <rFont val="Arial"/>
        <family val="2"/>
      </rPr>
      <t>(AOP 078+097)</t>
    </r>
  </si>
  <si>
    <r>
      <t xml:space="preserve">XI.   DOBIT ILI GUBITAK PRIJE OPOREZIVANJA </t>
    </r>
    <r>
      <rPr>
        <sz val="9"/>
        <color indexed="62"/>
        <rFont val="Arial"/>
        <family val="2"/>
      </rPr>
      <t>(AOP 053-054)</t>
    </r>
  </si>
  <si>
    <t xml:space="preserve">   1. Dobit prije oporezivanja (AOP 053-054)</t>
  </si>
  <si>
    <t xml:space="preserve">   2. Gubitak prije oporezivanja (AOP 054-053)</t>
  </si>
  <si>
    <r>
      <t xml:space="preserve">XIII. DOBIT ILI GUBITAK RAZDOBLJA </t>
    </r>
    <r>
      <rPr>
        <sz val="9"/>
        <color indexed="62"/>
        <rFont val="Arial"/>
        <family val="2"/>
      </rPr>
      <t>(AOP 055-059)</t>
    </r>
  </si>
  <si>
    <t xml:space="preserve">  1. Dobit razdoblja (AOP 055-059)</t>
  </si>
  <si>
    <t xml:space="preserve">  2. Gubitak razdoblja (AOP 059-055)</t>
  </si>
  <si>
    <r>
      <t>XIV. DOBIT ILI GUBITAK PREKINUTOG POSLOVANJA PRIJE
        OPOREZIVANJA</t>
    </r>
    <r>
      <rPr>
        <sz val="9"/>
        <color indexed="62"/>
        <rFont val="Arial"/>
        <family val="2"/>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</si>
  <si>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</si>
  <si>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</si>
  <si>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rPr>
      <t>(AOP 055+062)</t>
    </r>
  </si>
  <si>
    <t xml:space="preserve"> 1. Dobit prije oporezivanja (AOP 068)</t>
  </si>
  <si>
    <t xml:space="preserve"> 2. Gubitak prije oporezivanja (AOP 068)</t>
  </si>
  <si>
    <r>
      <t xml:space="preserve">XVII. POREZ NA DOBIT </t>
    </r>
    <r>
      <rPr>
        <sz val="9"/>
        <color indexed="62"/>
        <rFont val="Arial"/>
        <family val="2"/>
      </rPr>
      <t>(AOP 058+065)</t>
    </r>
  </si>
  <si>
    <r>
      <t xml:space="preserve">XVIII. DOBIT ILI GUBITAK RAZDOBLJA </t>
    </r>
    <r>
      <rPr>
        <sz val="9"/>
        <color indexed="62"/>
        <rFont val="Arial"/>
        <family val="2"/>
      </rPr>
      <t>(AOP 068-071)</t>
    </r>
  </si>
  <si>
    <t xml:space="preserve"> 1. Dobit razdoblja (AOP 068-071)</t>
  </si>
  <si>
    <t xml:space="preserve"> 2. Gubitak razdoblja (AOP 071-068)</t>
  </si>
  <si>
    <r>
      <t xml:space="preserve">XIX. DOBIT ILI GUBITAK RAZDOBLJA </t>
    </r>
    <r>
      <rPr>
        <sz val="9"/>
        <color indexed="18"/>
        <rFont val="Arial"/>
        <family val="2"/>
      </rPr>
      <t>(AOP 076+077)</t>
    </r>
  </si>
  <si>
    <t xml:space="preserve">  5. Ostali novčani primici od poslovnih aktivnosti</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</si>
  <si>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</si>
  <si>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</si>
  <si>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</si>
  <si>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</si>
  <si>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</si>
  <si>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</si>
  <si>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3. Novčani izdaci s osnove danih zajmova i štednih uloga</t>
  </si>
  <si>
    <t xml:space="preserve">  I. Ukupno novčani primici od poslovnih aktivnosti (AOP 001 do 005)</t>
  </si>
  <si>
    <t xml:space="preserve">  II. Ukupno novčani izdaci od poslovnih aktivnosti (AOP 007 do 012)</t>
  </si>
  <si>
    <r>
      <t xml:space="preserve">A) NETO NOVČANI TOKOVI OD POSLOVNIH AKTIVNOSTI </t>
    </r>
    <r>
      <rPr>
        <sz val="9"/>
        <color indexed="18"/>
        <rFont val="Arial"/>
        <family val="2"/>
      </rPr>
      <t>(AOP 006  + 013)</t>
    </r>
  </si>
  <si>
    <r>
      <t xml:space="preserve">B) NETO NOVČANI TOKOVI OD INVESTICIJSKIH AKTIVNOSTI </t>
    </r>
    <r>
      <rPr>
        <sz val="9"/>
        <color indexed="18"/>
        <rFont val="Arial"/>
        <family val="2"/>
      </rPr>
      <t>(AOP 021 + 027)</t>
    </r>
  </si>
  <si>
    <r>
      <t xml:space="preserve">D) NETO POVEĆANJE ILI SMANJENJE NOVČANIH TOKOVA
     </t>
    </r>
    <r>
      <rPr>
        <sz val="9"/>
        <color indexed="18"/>
        <rFont val="Arial"/>
        <family val="2"/>
      </rPr>
      <t>(AOP 014 + 028 + 040 + 041)</t>
    </r>
  </si>
  <si>
    <r>
      <t xml:space="preserve">F) NOVAC I NOVČANI EKVIVALENTI NA KRAJU RAZDOBLJA </t>
    </r>
    <r>
      <rPr>
        <sz val="9"/>
        <color indexed="18"/>
        <rFont val="Arial"/>
        <family val="2"/>
      </rPr>
      <t>(AOP 042+043)</t>
    </r>
  </si>
  <si>
    <t>Fer vrijednost financijske imovine kroz ostalu sveobuhvatnu dobit (raspoloživa za prodaju)</t>
  </si>
  <si>
    <t>Ostale rezerve fer vrijednosti</t>
  </si>
  <si>
    <t>Tečajne razlike iz preračuna inozemnog poslovanja</t>
  </si>
  <si>
    <t>Manjinski (nekontrolirajući)
 interes</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</si>
  <si>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</si>
  <si>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</si>
  <si>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</si>
  <si>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</si>
  <si>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</si>
  <si>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</si>
  <si>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</si>
  <si>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</si>
  <si>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</si>
  <si>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10. Isplata udjela u dobiti/dividende</t>
  </si>
  <si>
    <t>22. Prijenos u pozicije rezervi po godišnjem rasporedu</t>
  </si>
  <si>
    <t>23. Povećanje rezervi u postupku predstečajne nagodbe</t>
  </si>
  <si>
    <r>
      <t xml:space="preserve">24. Stanje na zadnji dan izvještajnog razdoblja prethodne poslovne godine </t>
    </r>
    <r>
      <rPr>
        <sz val="8"/>
        <rFont val="Arial"/>
        <family val="2"/>
      </rPr>
      <t>(04 do 23)</t>
    </r>
  </si>
  <si>
    <r>
      <t xml:space="preserve">  II. SVEOBUHVATNA DOBIT ILI GUBITAK PRETHODNOG
      RAZDOBLJA </t>
    </r>
    <r>
      <rPr>
        <sz val="8"/>
        <color indexed="18"/>
        <rFont val="Arial"/>
        <family val="2"/>
      </rPr>
      <t>(AOP 05+25)</t>
    </r>
  </si>
  <si>
    <r>
      <t xml:space="preserve">III. TRANSAKCIJE S VLASNICIMA PRETHODNOG RAZDOBLJA
     PRIZNATE DIREKTNO U KAPITALU </t>
    </r>
    <r>
      <rPr>
        <sz val="8"/>
        <color indexed="18"/>
        <rFont val="Arial"/>
        <family val="2"/>
      </rPr>
      <t>(AOP 15 do 23)</t>
    </r>
  </si>
  <si>
    <r>
      <t xml:space="preserve">4. Stanje na dan početka  tekuće poslovne godine (prepravljeno) </t>
    </r>
    <r>
      <rPr>
        <sz val="8"/>
        <rFont val="Arial"/>
        <family val="2"/>
      </rPr>
      <t>(AOP 28 do 30)</t>
    </r>
  </si>
  <si>
    <t>20. Isplata udjela u dobiti/dividende</t>
  </si>
  <si>
    <t>22. Prijenos po godišnjem rasporedu</t>
  </si>
  <si>
    <r>
      <t xml:space="preserve">24. Stanje na zadnji dan izvještajnog razdoblja tekuće poslovne godine </t>
    </r>
    <r>
      <rPr>
        <sz val="8"/>
        <rFont val="Arial"/>
        <family val="2"/>
      </rPr>
      <t>(AOP 31 do 50)</t>
    </r>
  </si>
  <si>
    <r>
      <t xml:space="preserve">   I. OSTALA SVEOBUHVATNA DOBIT TEKUĆEG 
      RAZDOBLJA, UMANJENO ZA POREZE </t>
    </r>
    <r>
      <rPr>
        <sz val="8"/>
        <color indexed="18"/>
        <rFont val="Arial"/>
        <family val="2"/>
      </rPr>
      <t>(AOP 33 do 41)</t>
    </r>
  </si>
  <si>
    <r>
      <t xml:space="preserve">  II. SVEOBUHVATNA DOBIT ILI GUBITAK TEKUĆEG
      RAZDOBLJA </t>
    </r>
    <r>
      <rPr>
        <sz val="8"/>
        <color indexed="18"/>
        <rFont val="Arial"/>
        <family val="2"/>
      </rPr>
      <t>(AOP 32 + 52)</t>
    </r>
  </si>
  <si>
    <r>
      <t xml:space="preserve">III. TRANSAKCIJE S VLASNICIMA TEKUĆEG RAZDOBLJA 
      PRIZNATE DIREKTNO U KAPITALU </t>
    </r>
    <r>
      <rPr>
        <sz val="8"/>
        <color indexed="18"/>
        <rFont val="Arial"/>
        <family val="2"/>
      </rPr>
      <t>(AOP 42 do 50)</t>
    </r>
  </si>
  <si>
    <r>
      <t xml:space="preserve">III. Ukupno novčani primici od investicijskih aktivnosti </t>
    </r>
    <r>
      <rPr>
        <sz val="9"/>
        <rFont val="Arial"/>
        <family val="2"/>
      </rPr>
      <t>(AOP 015 do 020)</t>
    </r>
  </si>
  <si>
    <r>
      <t xml:space="preserve">IV. Ukupno novčani izdaci od investicijskih aktivnosti </t>
    </r>
    <r>
      <rPr>
        <sz val="9"/>
        <rFont val="Arial"/>
        <family val="2"/>
      </rPr>
      <t>(AOP 022 do 026)</t>
    </r>
  </si>
  <si>
    <r>
      <t xml:space="preserve">V. Ukupno novčani primici od financijskih aktivnosti </t>
    </r>
    <r>
      <rPr>
        <sz val="9"/>
        <rFont val="Arial"/>
        <family val="2"/>
      </rPr>
      <t>(AOP 029 do 032)</t>
    </r>
  </si>
  <si>
    <r>
      <t xml:space="preserve">VI. Ukupno novčani izdaci od financijskih aktivnosti </t>
    </r>
    <r>
      <rPr>
        <sz val="9"/>
        <rFont val="Arial"/>
        <family val="2"/>
      </rPr>
      <t>(AOP 034 do 038)</t>
    </r>
  </si>
  <si>
    <t xml:space="preserve">II. OSTALA SVEOBUHVATNA DOBIT/GUBITAK PRIJE POREZA (AOP 80 +  87)   </t>
  </si>
  <si>
    <t>IV. Stavke koje je moguće reklasificirati u dobit ili gubitak (AOP 088 do 095)</t>
  </si>
  <si>
    <r>
      <t xml:space="preserve">VII. SVEOBUHVATNA DOBIT ILI GUBITAK RAZDOBLJA </t>
    </r>
    <r>
      <rPr>
        <sz val="9"/>
        <color indexed="18"/>
        <rFont val="Arial"/>
        <family val="2"/>
      </rPr>
      <t>(AOP 100+101)</t>
    </r>
  </si>
  <si>
    <r>
      <t xml:space="preserve">V. NETO OSTALA SVEOBUHVATNA DOBIT ILI GUBITAK </t>
    </r>
    <r>
      <rPr>
        <sz val="9"/>
        <rFont val="Arial"/>
        <family val="2"/>
      </rPr>
      <t>(AOP 080+087 - 086 - 096)</t>
    </r>
  </si>
  <si>
    <t xml:space="preserve">    2. Materijalni troškovi (AOP 010 do 011)</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</si>
  <si>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</si>
  <si>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</si>
  <si>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</si>
  <si>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</si>
  <si>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rPr>
      <t>(AOP 033+039)</t>
    </r>
  </si>
  <si>
    <t xml:space="preserve">     1. Fer vrijednost financijske imovine kroz ostalu sveobuhvatnu dobit (odnosno raspoložive za prodaju)</t>
  </si>
  <si>
    <t>V. REZERVE FER VRIJEDNOSTI I OSTALO (AOP 078 do 082)</t>
  </si>
  <si>
    <t xml:space="preserve">                   BILJEŠKE UZ FINANCIJSKE IZVJEŠTAJE - GFI
Naziv izdavatelja:   ______________________________________________
OIB:   ________________________________________________________
Izvještajno razdoblje: _____________________________________________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(d) U bilješkama uz godišnje financijske izvještaje,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predujmova i odobrenih kredita članovima administrativnih, upravljačkih i nadzornih tijela, s naznakama kamatnih stopa, glavnih uvjeta i svih otplaćenih, otpisanih ili ukinutih iznosa, kao i obveza dogovorenih u njihovu korist preko bilo kakvih jamstava, s naznakom ukupnog iznosa za svaku kategoriju
5. iznos i prirodu pojedinih stavki prihoda ili rashoda izuzetne veličine ili pojave
6. iznose koje poduzetnik duguje i koji dospijevaju nakon više od pet godina, kao i ukupna dugovanja poduzetnika pokrivena vrijednim osiguranjem koje je dao poduzetnik, uz naznaku vrste i oblika osiguranja
7. prosječan broj zaposlenih tijekom poslovne godine
8.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9. iznos plaća i naknada odobrenih za tu poslovnu godinu članovima administrativnih, upravljačkih i nadzornih tijela zbog njihovih odgovornosti i sve obveze koje proizlaze ili koje su dogovorene u vezi s umirovljenjima za bivše članove tih tijela uz naznaku ukupnog iznosa za svaku kategoriju tijela
10. prosječan broj zaposlenika tijekom poslovne godine, raščlanjen po kategorijama, i ako to nije odvojeno objavljeno u računu dobiti i gubitka, troškovi osoblja koji se odnose na tu poslovnu godinu, raščlanjeni između neto plaća i nadnica, troškova poreza i doprinosa iz plaća, doprinosa na plaće te ostalih troškova plaća koji ne uključuju naknade troškova.
11. ako su u bilanci priznata rezerviranja za odgođeni porez, stanja odgođenog poreza na kraju poslovne godine i kretanja tih stanja tijekom poslovne godine
12.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13. broj i nominalnu vrijednost, ili ako ne postoji nominalna vrijednost, knjigovodstvenu vrijednost dionica ili udjela upisanih tijekom poslovne godine u okviru odobrenog kapitala
14. u slučaju kada postoji više rodova dionica, broj i nominalnu vrijednost, ili ako ne postoji nominalna vrijednost, knjigovodstvenu vrijednost svakog roda
15. postojanje bilo kakvih potvrda o sudjelovanju, konvertibilnih zadužnica, jamstava, opcija ili sličnih vrijednosnica ili prava, s naznakom njihovog broja i prava koja daju
16. naziv, sjedište te pravni oblik svakog poduzetnika u kojemu poduzetnik ima neograničenu odgovornost
17. naziv i sjedište poduzetnika koji sastavlja godišnji konsolidirani financijski izvještaj najveće grupe poduzetnika u kojoj poduzetnik sudjeluje kao kontrolirani član grupe
18. naziv i sjedište poduzetnika koji sastavlja godišnji konsolidirani financijski izvještaj najmanje grupe poduzetnika u kojoj poduzetnik sudjeluje kao kontrolirani član i koji je također uključen u grupu poduzetnika iz točke 17.
19. mjesto na kojem je moguće dobiti primjerke godišnjih konsolidiranih financijskih izvještaja iz točaka 17. i 18., pod uvjetom da su dostupni
20. predloženu raspodjelu dobiti ili predloženo postupanje s gubitkom, ili, ako je to primjenjivo, raspodjelu dobiti ili postupanje s gubitkom
21.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22. prirodu i financijski učinak značajnih događaja koji su nastupili nakon datuma bilance i nisu odraženi u računu dobiti i gubitka ili bilanci
23. neto prihod raščlanjen po kategorijama aktivnosti i zemljopisnim tržištima, ako se te kategorije i tržišta znatno međusobno razlikuju, uzimajući u obzir način na koji je organizirana prodaja proizvoda i pružanje usluga.
24.  ukupan iznos naknada koji za određenu poslovnu godinu naplaćuje samostalni revizor ili revizorsko društvo za zakonski propisanu reviziju godišnjih financijskih izvještaja odnosno godišnjih konsolidiranih financijskih izvještaja, ukupan iznos naknada za druge usluge provjere, ukupan iznos naknada za usluge poreznog savjetovanja, te ukupan iznos naknada za druge usluge savjetovanja osim revizorskih, ukupan iznos izdataka za istraživanje i razvoj koji su osnova za dodjelu državne potpore.
</t>
  </si>
  <si>
    <t>u eurima</t>
  </si>
  <si>
    <t>03334171</t>
  </si>
  <si>
    <t>HR</t>
  </si>
  <si>
    <t>08011818427</t>
  </si>
  <si>
    <t>89018712265</t>
  </si>
  <si>
    <t>7478000060PHVTZCW198</t>
  </si>
  <si>
    <t>568</t>
  </si>
  <si>
    <t>JADRANSKI  NAFTOVOD D.D.</t>
  </si>
  <si>
    <t>ZAGREB</t>
  </si>
  <si>
    <t>MIRAMARSKA CESTA  24</t>
  </si>
  <si>
    <t>janaf@janaf.hr</t>
  </si>
  <si>
    <t>www.janaf.hr</t>
  </si>
  <si>
    <t>DANIJELA KROG</t>
  </si>
  <si>
    <t>+38513039337</t>
  </si>
  <si>
    <t>danijela.krog@janaf.hr</t>
  </si>
  <si>
    <t xml:space="preserve">stanje na dan 31.12.2023 </t>
  </si>
  <si>
    <t>Obveznik: JADRANSKI NAFTOVOD D.D.</t>
  </si>
  <si>
    <t>u razdoblju 01.01.2023 do 31.12.2023</t>
  </si>
  <si>
    <t>u razdoblju 01.01.203. do 31.12.2023.</t>
  </si>
  <si>
    <t>LeitnerLeitner REVIZIJA d.o.o. i ANTARES REVIZIJA d.o.o.</t>
  </si>
  <si>
    <t>Pavo Djedović, LeitnerLeitner REVIZIJA; Ivana Matovina,ANTARES REVIZIJA</t>
  </si>
  <si>
    <t xml:space="preserve">               BILJEŠKE UZ FINANCIJSKE IZVJEŠTAJE - GFI</t>
  </si>
  <si>
    <r>
      <t>Naziv izdavatelja:   _</t>
    </r>
    <r>
      <rPr>
        <u val="single"/>
        <sz val="10"/>
        <color indexed="12"/>
        <rFont val="Calibri"/>
        <family val="2"/>
      </rPr>
      <t>JADRANSKI NAFTOVOD D.D.</t>
    </r>
    <r>
      <rPr>
        <sz val="10"/>
        <color indexed="12"/>
        <rFont val="Calibri"/>
        <family val="2"/>
      </rPr>
      <t>_____________________</t>
    </r>
  </si>
  <si>
    <r>
      <t>OIB:   _</t>
    </r>
    <r>
      <rPr>
        <u val="single"/>
        <sz val="10"/>
        <color indexed="12"/>
        <rFont val="Arial"/>
        <family val="2"/>
      </rPr>
      <t>89018712265</t>
    </r>
    <r>
      <rPr>
        <sz val="10"/>
        <color indexed="12"/>
        <rFont val="Calibri"/>
        <family val="2"/>
      </rPr>
      <t>___________________________________________</t>
    </r>
  </si>
  <si>
    <t>Bilješke uz financijske izvještaje sastavljaju se sukladno odredbama Međunarodnih standarda financijskog izvještavanja (dalje: MSFI) na način da trebaju:</t>
  </si>
  <si>
    <t>a) pružiti informacije o osnovi za sastavljanje financijskih izvještaja i određenim računovodstvenim politikama primijenjenim u skladu s Međunarodnim računovodstvenim standardom 1 (MRS 1),</t>
  </si>
  <si>
    <t>Financijski izvještaji pripremljeni su u skladu sa Zakonom o računovodstvu i Međunarodnim standardima financijskog izvještavanja (MSFI-ima) koji su utvrđeni od Europske komisije i objavljeni u službenom listu Europske unije.</t>
  </si>
  <si>
    <t>b) objaviti informacije prema MSFI-a koje nisu prezentirane u izvještaju o financijskom položaju, izvještaju o sveobuhvatnoj dobiti, izvještaju o novčanim tokovima i izvještaju o promjenama kapitala,</t>
  </si>
  <si>
    <t>NEMA</t>
  </si>
  <si>
    <t>c) pružiti dodatne informacije koje nisu prezentirane u izvještaju o financijskom položaju, izvještaju o sveobuhvatnoj dobiti, izvještaju o novčanim tokovima i izvještaju o promjeni kapitala, ali su važne za razumijevanje bilo kojeg od njih.</t>
  </si>
  <si>
    <t>(d) U bilješkama uz godišnje financijske izvještaje, osim gore navedenih informacija, objavljuju se i sljedeće informacije:</t>
  </si>
  <si>
    <t>1. naziv, sjedište poduzetnika (adresa), pravni oblik poduzetnika, državu osnivanja, matični broj subjekta, osobni identifikacijski broj te, ako je primjenjivo, da je poduzetnik u likvidaciji, stečaju, skraćenom postupku prestanka ili izvanrednoj upravi</t>
  </si>
  <si>
    <t>Jadranski naftovod dioničko društvo, Miramarska cesta 24 („Društvo”), Zagreb, Republika Hrvatska, registrirano kod Trgovačkog suda u Zagrebu, Registarski broj: 080118427, OIB: 89018712265, MB: 03334171.</t>
  </si>
  <si>
    <t>2. usvojene računovodstvene politike</t>
  </si>
  <si>
    <t>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t>
  </si>
  <si>
    <t>4. iznos predujmova i odobrenih kredita članovima administrativnih, upravljačkih i nadzornih tijela, s naznakama kamatnih stopa, glavnih uvjeta i svih otplaćenih, otpisanih ili ukinutih iznosa, kao i obveza dogovorenih u njihovu korist preko bilo kakvih jamstava, s naznakom ukupnog iznosa za svaku kategoriju</t>
  </si>
  <si>
    <t>5. iznos i prirodu pojedinih stavki prihoda ili rashoda izuzetne veličine ili pojave</t>
  </si>
  <si>
    <t>Transport nafte</t>
  </si>
  <si>
    <t>Skladištenje nafte</t>
  </si>
  <si>
    <t>Skladištenje derivata</t>
  </si>
  <si>
    <t>Ostalo</t>
  </si>
  <si>
    <t>UKUPNO</t>
  </si>
  <si>
    <t>6. iznose koje poduzetnik duguje i koji dospijevaju nakon više od pet godina, kao i ukupna dugovanja poduzetnika pokrivena vrijednim osiguranjem koje je dao poduzetnik, uz naznaku vrste i oblika osiguranja</t>
  </si>
  <si>
    <t>7. prosječan broj zaposlenih tijekom poslovne godine</t>
  </si>
  <si>
    <t>8.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t>
  </si>
  <si>
    <t>9. iznos plaća i naknada odobrenih za tu poslovnu godinu članovima administrativnih, upravljačkih i nadzornih tijela zbog njihovih odgovornosti i sve obveze koje proizlaze ili koje su dogovorene u vezi s umirovljenjima za bivše članove tih tijela uz naznaku ukupnog iznosa za svaku kategoriju tijela</t>
  </si>
  <si>
    <t>Isplate naknada članovima Nadzornog i Revizijskog odbora</t>
  </si>
  <si>
    <t>Nadzorni odbor</t>
  </si>
  <si>
    <t>Revizijski odbor</t>
  </si>
  <si>
    <t>10. prosječan broj zaposlenika tijekom poslovne godine, raščlanjen po kategorijama, i ako to nije odvojeno objavljeno u računu dobiti i gubitka, troškovi osoblja koji se odnose na tu poslovnu godinu, raščlanjeni između neto plaća i nadnica, troškova poreza i doprinosa iz plaća, doprinosa na plaće te ostalih troškova plaća koji ne uključuju naknade troškova.</t>
  </si>
  <si>
    <t>Bruto plaće</t>
  </si>
  <si>
    <t xml:space="preserve">Doprinosi na plaće </t>
  </si>
  <si>
    <t>Kapitalizirani troškovi osoblja</t>
  </si>
  <si>
    <t>Ukupni troškovi osoblja</t>
  </si>
  <si>
    <t xml:space="preserve">Od toga troškovi bruto plaća su podijeljeni na: </t>
  </si>
  <si>
    <t>Neto plaće</t>
  </si>
  <si>
    <t>Porezi i doprinosi iz plaće</t>
  </si>
  <si>
    <t>11. ako su u bilanci priznata rezerviranja za odgođeni porez, stanja odgođenog poreza na kraju poslovne godine i kretanja tih stanja tijekom poslovne godine</t>
  </si>
  <si>
    <t xml:space="preserve">Porez na dobit </t>
  </si>
  <si>
    <t>Tekući porez</t>
  </si>
  <si>
    <t>Odgođeni porez</t>
  </si>
  <si>
    <t>Porezni rashod</t>
  </si>
  <si>
    <t>Dobit prije poreza</t>
  </si>
  <si>
    <t>Porez na dobit po propisanoj stopi</t>
  </si>
  <si>
    <t>Učinak trajnih razlika</t>
  </si>
  <si>
    <t>Promjene na odgođenoj poreznoj imovini:</t>
  </si>
  <si>
    <t>Početno stanje</t>
  </si>
  <si>
    <t>Zaključno stanje</t>
  </si>
  <si>
    <t>Rezerviranja za zatezne kamate</t>
  </si>
  <si>
    <t>Rezerviranja za jubilarne nagrade</t>
  </si>
  <si>
    <t>Ispravak vrijednosti potraživanja</t>
  </si>
  <si>
    <t>-</t>
  </si>
  <si>
    <t>Porezno nepriznati rashodi zaliha materijala i dugotrajne materijalne imovine</t>
  </si>
  <si>
    <t>Imovina s pravom korištenja</t>
  </si>
  <si>
    <t>Ostale porezno nepriznate rezervacije</t>
  </si>
  <si>
    <t>12.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t>
  </si>
  <si>
    <t>13. broj i nominalnu vrijednost, ili ako ne postoji nominalna vrijednost, knjigovodstvenu vrijednost dionica ili udjela upisanih tijekom poslovne godine u okviru odobrenog kapitala</t>
  </si>
  <si>
    <t>14. u slučaju kada postoji više rodova dionica, broj i nominalnu vrijednost, ili ako ne postoji nominalna vrijednost, knjigovodstvenu vrijednost svakog roda</t>
  </si>
  <si>
    <t xml:space="preserve">Struktura temeljnog kapitala Društva na datum financijskih izvještaja bila je sljedeća: </t>
  </si>
  <si>
    <t>Broj dionica</t>
  </si>
  <si>
    <t>%</t>
  </si>
  <si>
    <t>Centar za restrukturiranje i prodaju (CERP)</t>
  </si>
  <si>
    <t>INA – Industrija nafte d.d. Zagreb</t>
  </si>
  <si>
    <t xml:space="preserve">HEP d.d. </t>
  </si>
  <si>
    <t>Ostali privatni i institucionalni investitori</t>
  </si>
  <si>
    <t>15. postojanje bilo kakvih potvrda o sudjelovanju, konvertibilnih zadužnica, jamstava, opcija ili sličnih vrijednosnica ili prava, s naznakom njihovog broja i prava koja daju</t>
  </si>
  <si>
    <t>16. naziv, sjedište te pravni oblik svakog poduzetnika u kojemu poduzetnik ima neograničenu odgovornost</t>
  </si>
  <si>
    <t>17. naziv i sjedište poduzetnika koji sastavlja godišnji konsolidirani financijski izvještaj najveće grupe poduzetnika u kojoj poduzetnik sudjeluje kao kontrolirani član grupe</t>
  </si>
  <si>
    <t>Jadranski naftovod dioničko društvo, Miramarska cesta 24 („Društvo”), Zagreb, Republika Hrvatska, Registarski broj: 080118427, OIB: 89018712265, MB: 03334171.</t>
  </si>
  <si>
    <t>18. naziv i sjedište poduzetnika koji sastavlja godišnji konsolidirani financijski izvještaj najmanje grupe poduzetnika u kojoj poduzetnik sudjeluje kao kontrolirani član i koji je također uključen u grupu poduzetnika iz točke 17.</t>
  </si>
  <si>
    <t>19. mjesto na kojem je moguće dobiti primjerke godišnjih konsolidiranih financijskih izvještaja iz točaka 17. i 18., pod uvjetom da su dostupni</t>
  </si>
  <si>
    <t>20. predloženu raspodjelu dobiti ili predloženo postupanje s gubitkom, ili, ako je to primjenjivo, raspodjelu dobiti ili postupanje s gubitkom</t>
  </si>
  <si>
    <t>21.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t>
  </si>
  <si>
    <t>22. prirodu i financijski učinak značajnih događaja koji su nastupili nakon datuma bilance i nisu odraženi u računu dobiti i gubitka ili bilanci</t>
  </si>
  <si>
    <t>23. neto prihod raščlanjen po kategorijama aktivnosti i zemljopisnim tržištima, ako se te kategorije i tržišta znatno međusobno razlikuju, uzimajući u obzir način na koji je organizirana prodaja proizvoda i pružanje usluga.</t>
  </si>
  <si>
    <t>Prihodi iz temeljne djelatnosti Grupe i Društva ostvaruju se na domaćem i inozemnom tržištu:</t>
  </si>
  <si>
    <t>Domaće tržište</t>
  </si>
  <si>
    <t>Ukupno domaće tržište</t>
  </si>
  <si>
    <t>Inozemno tržište</t>
  </si>
  <si>
    <t>Ukupno inozemno tržište</t>
  </si>
  <si>
    <t>SVEUKUPNO</t>
  </si>
  <si>
    <t>24.  ukupan iznos naknada koji za određenu poslovnu godinu naplaćuje samostalni revizor ili revizorsko društvo za zakonski propisanu reviziju godišnjih financijskih izvještaja odnosno godišnjih konsolidiranih financijskih izvještaja, ukupan iznos naknada za druge usluge provjere, ukupan iznos naknada za usluge poreznog savjetovanja, te ukupan iznos naknada za druge usluge savjetovanja osim revizorskih, ukupan iznos izdataka za istraživanje i razvoj koji su osnova za dodjelu državne potpore.</t>
  </si>
  <si>
    <r>
      <t>Izvještajno razdoblje: _</t>
    </r>
    <r>
      <rPr>
        <u val="single"/>
        <sz val="10"/>
        <color indexed="12"/>
        <rFont val="Calibri"/>
        <family val="2"/>
      </rPr>
      <t>01.01.-31.12.2023.</t>
    </r>
    <r>
      <rPr>
        <sz val="10"/>
        <color indexed="12"/>
        <rFont val="Calibri"/>
        <family val="2"/>
      </rPr>
      <t>__________________________</t>
    </r>
  </si>
  <si>
    <t>Društvo je izdalo instrumente osiguranja plaćanja obveza u iznosu od 10.281 tisuću eura (31. prosinca 2022. godine: 9.297 tisuća eura). Društvo svoje obveze podmiruju sukladno rokovima dospijeća te se ne očekuje mogućnost nastanka obveza po izdanim zadužnicama.</t>
  </si>
  <si>
    <t>2023.</t>
  </si>
  <si>
    <t>2022.</t>
  </si>
  <si>
    <t>JANAF GRUPA                             JANAF D.D.</t>
  </si>
  <si>
    <t>Prosječni stvarni broj zaposlenika u tekućoj godini iznosio je 429 (2022. godine: 413 radnika). Prosječni broj zaposlenih na bazi sati rada iznosio je 418 radnika (2022. godine: 401).</t>
  </si>
  <si>
    <t xml:space="preserve">Od iskazanih iznosa troškova osoblja od 15.926 tisuća eura (2022. godine: 13.039 tisuća eura), kapitalizirano je 691 tisuću eura (2022. godine: 490 tisuća eura), te su u izvještaju o sveobuhvatnoj dobiti troškovi osoblja umanjeni za navedene iznose, a priznati su kao ulaganja u investicije. </t>
  </si>
  <si>
    <t>Na dan 31. prosinca 2022. godine u Grupi i Društvu je bilo zaposleno 435 radnika (31. prosinca 2022. godine: 425 radnika). Ovisno društvo nema zaposlenih radnika te nije imalo troškova osoblja zbog čega su troškovi Grupe jednaki troškovima Društva.</t>
  </si>
  <si>
    <t xml:space="preserve">Troškovi zaposlenih uključuju 2.636 tisuća eura (2022. godine: 2.275 tisuća eura) plaćenih doprinosa za mirovinsko osiguranje u obvezne mirovinske fondove, izračunatih kao postotak od bruto plaće radnika. Tijekom 2023. godine zaposlen je 31 novi radnik, a u isto vrijeme Grupu i Društvo je napustio 21 radnik. </t>
  </si>
  <si>
    <t>U 2023. godini evidentirano je neto povećanje odgođene porezne imovine u iznosu od 3.008 tisuća eura (2022. godina: smanjenje 39 tisuća eura) koje se odnosi na neto promjenu na rezervacijama po sudskim sporovima te na ostale porezno nepriznate rashode. Ukupna odgođena porezna imovina na dan 31. prosinca 2023. godine iznosi 3.604 tisuće eura (2022. godina: 596 tisuća eura).</t>
  </si>
  <si>
    <t>2023. godina</t>
  </si>
  <si>
    <t>Rezerviranja za otpremnine</t>
  </si>
  <si>
    <t>Ulaganja u dionice</t>
  </si>
  <si>
    <t>Društvo je u postupku povećanja temeljnog kapitala društva Petrokemije d.d. na temelju upisa i uplate 5.000.000 redovnih dionica steklo 9,09% udjela u temeljnom kapitalu društva Petrokemija d.d. Društvo ih je u financijskim izvještajima prethodnih razdoblja iskazivalo po nominalnoj vrijednosti po kojoj je dionice i steklo u iznosu od 6.636 tisuća eura. Dionice društva Petrokemija d.d. u veljači 2022. godine povučene su s uvrštenja na Zagrebačkoj burzi te Društvo procjenjuje, temeljem stručnog mišljenja neovisnog procjenitelja, da iskazana vrijednost u poslovnim knjigama na dan 31.12.2023. odgovara fer tržišnoj vrijednosti od 5.000 tisuća eura. Financijski učinak nerealiziranog gubitka svođenja zatečenog knjigovodstvenog iznosa ulaganja u dionice Petrokemije d.d. na procjenom utvrđenu nižu tržišnu vrijednost, u iznosu od 1.636 tisuća eura, proveden je kao ispravak vrijednosti ulaganja u dionice na teret rashoda poslovne godine.</t>
  </si>
  <si>
    <t>Na dan 31. prosinca 2023. godine temeljni kapital Društva iznosio je 391.979 tisuća eura (31. prosinca 2022. godine: 391.856 tisuća eura).
Autorizirani i izdani kapital na dan 31. prosinca 2023. godine čini 1.007.658 redovnih dionica (31. prosinca 2022. godine: 1.007.658 dionica) serije A pojedinačne nominalne vrijednosti od 389,00 eura (31. prosinca 2022. godine: 2.930 kuna ili 388,88 preračunato u eure).
U kolovozu 2023. godine, temeljem odluke Skupštine Društva od 24. srpnja 2023. godine, provedeno je povećanje temeljnog kapitala u iznosu od 123 tisuće eura radi usklađenja temeljnog kapitala sa Zakonom o trgovačkim društvima zbog uvođenja eura kao službene valute u Republici Hrvatskoj na teret zadržane dobiti.
Tržišna vrijednost dionica u 2023. godini kretala se od 720 do 850 eura.</t>
  </si>
  <si>
    <t>31.12.2023.</t>
  </si>
  <si>
    <t>31.12.2022.</t>
  </si>
  <si>
    <t xml:space="preserve">JANAF GEO d.o.o. za istraživanje i eksploataciju geotermalnih voda, Miramarska cesta 24, Zagreb, Republika Hrvatska, registrirano kod Trgovačkog suda u Zagrebu, Registarski broj: 081498229, OIB: 40567154418, MB: 05741076. </t>
  </si>
  <si>
    <t>Dobit za raspodjelu Društva JANAF d.d. iskazana u financijskim izvještajima za poslovnu 2023. godinu iznosi 51.977.124,24 eura.</t>
  </si>
  <si>
    <t>Uprava i Nadzorni odbor JANAF-a d.d. predlažu Glavnoj skupštini da se isplati dividenda u iznosu od 31.187.015,10 eura  a da se iznos od 20.790.109,14 eura  rasporedi u zadržanu dobit.</t>
  </si>
  <si>
    <t>Predložena dividenda iznosila bi 30,95 eura po dionici.</t>
  </si>
  <si>
    <t xml:space="preserve">Skladištenje nafte </t>
  </si>
  <si>
    <t>Naknade revizorskim društvima za zakonski propisanu reviziju godišnjih financijskih izvještaja iznosile su 22 tisuće eura (2022. godina: 21 tisuću eura). Usluge poreznog savjetovanja u tekućoj godini iznosile su 35 tisuća eura (2022. godina: 11 tisuća eura). Na ostale usluge savjetovanja osim revizorskih i poreznih odnosilo se 206 tisuća eura (2022. godina: 91 tisuću eura).</t>
  </si>
  <si>
    <t>U korist /               (na teret) izvještaja o sveobuhvatnoj dobiti</t>
  </si>
  <si>
    <t>JANAF GRUPA                                                             JANAF D.D.</t>
  </si>
  <si>
    <r>
      <rPr>
        <sz val="10"/>
        <color indexed="12"/>
        <rFont val="Arial"/>
        <family val="2"/>
      </rPr>
      <t>MINISTARSTVO PROSTORNOGA UREĐENJA, GRADITELJSTVA I DRŽAVNE IMOVINE / Hrvatski zavod za mirovinsko osiguranje</t>
    </r>
  </si>
  <si>
    <r>
      <rPr>
        <sz val="10"/>
        <color indexed="12"/>
        <rFont val="Arial"/>
        <family val="2"/>
      </rPr>
      <t>MINISTARSTVO PROSTORNOGA UREĐENJA, GRADITELJSTVA I DRŽAVNE IMOVINE  / Republika Hrvatska</t>
    </r>
  </si>
  <si>
    <t>Stranice 20 do 45 tekstualnog dijela Konsolidiranih i odvojenih financijskih izvještaja za godinu završenu na dan 31. prosinca 2023. godine zajedno s izvještajem neovisnog revizora za JANAF GRUPU i za društvo JANAF D.D.</t>
  </si>
  <si>
    <t>Društvo će objaviti revidirane Konsolidirane i odvojene financijske izvještaje koji će biti dostupni na službenim web stranicama Društva kao i na službenim stranicama hanfe (SRPI) i Zagrebačke burze.</t>
  </si>
</sst>
</file>

<file path=xl/styles.xml><?xml version="1.0" encoding="utf-8"?>
<styleSheet xmlns="http://schemas.openxmlformats.org/spreadsheetml/2006/main">
  <numFmts count="10">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000"/>
    <numFmt numFmtId="165" formatCode="00"/>
  </numFmts>
  <fonts count="88">
    <font>
      <sz val="10"/>
      <name val="Arial"/>
      <family val="0"/>
    </font>
    <font>
      <sz val="11"/>
      <color indexed="8"/>
      <name val="Calibri"/>
      <family val="2"/>
    </font>
    <font>
      <sz val="8"/>
      <name val="Arial"/>
      <family val="2"/>
    </font>
    <font>
      <b/>
      <sz val="9"/>
      <name val="Arial"/>
      <family val="2"/>
    </font>
    <font>
      <sz val="9"/>
      <name val="Arial"/>
      <family val="2"/>
    </font>
    <font>
      <b/>
      <sz val="10"/>
      <name val="Arial"/>
      <family val="2"/>
    </font>
    <font>
      <sz val="10"/>
      <color indexed="8"/>
      <name val="Arial"/>
      <family val="2"/>
    </font>
    <font>
      <b/>
      <sz val="12"/>
      <name val="Arial"/>
      <family val="2"/>
    </font>
    <font>
      <b/>
      <sz val="8"/>
      <color indexed="9"/>
      <name val="Arial"/>
      <family val="2"/>
    </font>
    <font>
      <u val="single"/>
      <sz val="10"/>
      <color indexed="12"/>
      <name val="Arial"/>
      <family val="2"/>
    </font>
    <font>
      <b/>
      <sz val="9"/>
      <color indexed="18"/>
      <name val="Arial"/>
      <family val="2"/>
    </font>
    <font>
      <b/>
      <sz val="7"/>
      <color indexed="9"/>
      <name val="Arial"/>
      <family val="2"/>
    </font>
    <font>
      <sz val="9"/>
      <color indexed="18"/>
      <name val="Arial"/>
      <family val="2"/>
    </font>
    <font>
      <b/>
      <sz val="9"/>
      <color indexed="62"/>
      <name val="Arial"/>
      <family val="2"/>
    </font>
    <font>
      <sz val="9"/>
      <color indexed="62"/>
      <name val="Arial"/>
      <family val="2"/>
    </font>
    <font>
      <sz val="9"/>
      <color indexed="12"/>
      <name val="Arial"/>
      <family val="2"/>
    </font>
    <font>
      <b/>
      <sz val="8"/>
      <name val="Arial"/>
      <family val="2"/>
    </font>
    <font>
      <b/>
      <sz val="7"/>
      <name val="Arial"/>
      <family val="2"/>
    </font>
    <font>
      <b/>
      <sz val="8"/>
      <color indexed="18"/>
      <name val="Arial"/>
      <family val="2"/>
    </font>
    <font>
      <i/>
      <sz val="9"/>
      <name val="Arial"/>
      <family val="2"/>
    </font>
    <font>
      <sz val="8"/>
      <color indexed="18"/>
      <name val="Arial"/>
      <family val="2"/>
    </font>
    <font>
      <sz val="8"/>
      <color indexed="12"/>
      <name val="Arial"/>
      <family val="2"/>
    </font>
    <font>
      <b/>
      <sz val="11"/>
      <name val="Arial"/>
      <family val="2"/>
    </font>
    <font>
      <sz val="11"/>
      <name val="Arial"/>
      <family val="2"/>
    </font>
    <font>
      <sz val="10"/>
      <name val="Times New Roman"/>
      <family val="1"/>
    </font>
    <font>
      <sz val="11"/>
      <name val="Calibri Light"/>
      <family val="2"/>
    </font>
    <font>
      <sz val="10"/>
      <name val="Calibri Light"/>
      <family val="2"/>
    </font>
    <font>
      <u val="single"/>
      <sz val="10"/>
      <color indexed="12"/>
      <name val="Calibri"/>
      <family val="2"/>
    </font>
    <font>
      <sz val="10"/>
      <color indexed="12"/>
      <name val="Calibri"/>
      <family val="2"/>
    </font>
    <font>
      <sz val="11"/>
      <name val="Calibri"/>
      <family val="2"/>
    </font>
    <font>
      <b/>
      <sz val="9.5"/>
      <name val="Arial"/>
      <family val="2"/>
    </font>
    <font>
      <sz val="10"/>
      <color indexed="12"/>
      <name val="Arial"/>
      <family val="2"/>
    </font>
    <font>
      <b/>
      <i/>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sz val="11"/>
      <color indexed="8"/>
      <name val="Arial"/>
      <family val="2"/>
    </font>
    <font>
      <sz val="11"/>
      <color indexed="9"/>
      <name val="Arial"/>
      <family val="2"/>
    </font>
    <font>
      <sz val="11"/>
      <color indexed="9"/>
      <name val="Calibri Light"/>
      <family val="2"/>
    </font>
    <font>
      <sz val="10"/>
      <color indexed="9"/>
      <name val="Times New Roman"/>
      <family val="1"/>
    </font>
    <font>
      <sz val="10"/>
      <color indexed="9"/>
      <name val="Calibri Light"/>
      <family val="2"/>
    </font>
    <font>
      <b/>
      <i/>
      <sz val="10"/>
      <color indexed="12"/>
      <name val="Arial"/>
      <family val="2"/>
    </font>
    <font>
      <b/>
      <sz val="10"/>
      <color indexed="12"/>
      <name val="Arial"/>
      <family val="2"/>
    </font>
    <font>
      <b/>
      <sz val="12"/>
      <color indexed="8"/>
      <name val="Arial"/>
      <family val="2"/>
    </font>
    <font>
      <b/>
      <sz val="12"/>
      <color indexed="8"/>
      <name val="Arial Rounded MT Bold"/>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1"/>
      <color theme="1"/>
      <name val="Arial"/>
      <family val="2"/>
    </font>
    <font>
      <sz val="11"/>
      <color theme="0"/>
      <name val="Arial"/>
      <family val="2"/>
    </font>
    <font>
      <sz val="11"/>
      <color theme="0"/>
      <name val="Calibri Light"/>
      <family val="2"/>
    </font>
    <font>
      <sz val="10"/>
      <color theme="0"/>
      <name val="Times New Roman"/>
      <family val="1"/>
    </font>
    <font>
      <sz val="10"/>
      <color theme="0"/>
      <name val="Calibri Light"/>
      <family val="2"/>
    </font>
    <font>
      <b/>
      <sz val="8"/>
      <color theme="0"/>
      <name val="Arial"/>
      <family val="2"/>
    </font>
    <font>
      <sz val="10"/>
      <color rgb="FF0000FF"/>
      <name val="Calibri"/>
      <family val="2"/>
    </font>
    <font>
      <sz val="10"/>
      <color rgb="FF0000FF"/>
      <name val="Arial"/>
      <family val="2"/>
    </font>
    <font>
      <b/>
      <i/>
      <sz val="10"/>
      <color rgb="FF0000FF"/>
      <name val="Arial"/>
      <family val="2"/>
    </font>
    <font>
      <b/>
      <sz val="10"/>
      <color rgb="FF0000FF"/>
      <name val="Arial"/>
      <family val="2"/>
    </font>
    <font>
      <b/>
      <sz val="12"/>
      <color theme="1"/>
      <name val="Arial Rounded MT Bold"/>
      <family val="2"/>
    </font>
    <font>
      <b/>
      <sz val="12"/>
      <color theme="1"/>
      <name val="Arial"/>
      <family val="2"/>
    </font>
    <font>
      <sz val="9"/>
      <color theme="3" tint="-0.24997000396251678"/>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lightGray">
        <fgColor indexed="22"/>
      </patternFill>
    </fill>
    <fill>
      <patternFill patternType="solid">
        <fgColor indexed="55"/>
        <bgColor indexed="64"/>
      </patternFill>
    </fill>
    <fill>
      <patternFill patternType="solid">
        <fgColor theme="0"/>
        <bgColor indexed="64"/>
      </patternFill>
    </fill>
    <fill>
      <patternFill patternType="lightGray">
        <fgColor rgb="FFC0C0C0"/>
        <bgColor theme="0"/>
      </patternFill>
    </fill>
    <fill>
      <patternFill patternType="lightUp">
        <fgColor indexed="22"/>
      </patternFill>
    </fill>
    <fill>
      <patternFill patternType="solid">
        <fgColor theme="0"/>
        <bgColor indexed="64"/>
      </patternFill>
    </fill>
    <fill>
      <patternFill patternType="solid">
        <fgColor indexed="65"/>
        <bgColor indexed="64"/>
      </patternFill>
    </fill>
    <fill>
      <patternFill patternType="solid">
        <fgColor indexed="22"/>
        <bgColor indexed="64"/>
      </patternFill>
    </fill>
    <fill>
      <patternFill patternType="gray125">
        <fgColor indexed="22"/>
      </patternFill>
    </fill>
    <fill>
      <patternFill patternType="mediumGray">
        <fgColor indexed="22"/>
      </patternFill>
    </fill>
    <fill>
      <patternFill patternType="gray125">
        <fgColor indexed="22"/>
        <bgColor indexed="22"/>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9"/>
      </left>
      <right style="thin">
        <color indexed="9"/>
      </right>
      <top style="medium">
        <color indexed="22"/>
      </top>
      <bottom style="thin"/>
    </border>
    <border>
      <left style="thin">
        <color indexed="8"/>
      </left>
      <right style="thin">
        <color indexed="8"/>
      </right>
      <top style="thin">
        <color indexed="22"/>
      </top>
      <bottom style="thin">
        <color indexed="22"/>
      </bottom>
    </border>
    <border>
      <left style="thin">
        <color indexed="8"/>
      </left>
      <right style="thin">
        <color indexed="8"/>
      </right>
      <top style="thin">
        <color indexed="22"/>
      </top>
      <bottom style="thin">
        <color indexed="8"/>
      </bottom>
    </border>
    <border>
      <left style="thin"/>
      <right style="thin"/>
      <top style="thin"/>
      <bottom style="medium">
        <color indexed="22"/>
      </bottom>
    </border>
    <border>
      <left style="thin"/>
      <right style="thin"/>
      <top style="medium">
        <color indexed="22"/>
      </top>
      <bottom style="thin"/>
    </border>
    <border>
      <left/>
      <right/>
      <top style="thin"/>
      <bottom/>
    </border>
    <border>
      <left/>
      <right style="thin"/>
      <top style="thin"/>
      <bottom/>
    </border>
    <border>
      <left style="thin"/>
      <right style="thin"/>
      <top/>
      <bottom/>
    </border>
    <border>
      <left/>
      <right style="thin"/>
      <top/>
      <bottom/>
    </border>
    <border>
      <left style="thin"/>
      <right/>
      <top/>
      <bottom/>
    </border>
    <border>
      <left style="thin"/>
      <right/>
      <top/>
      <bottom style="thin"/>
    </border>
    <border>
      <left/>
      <right/>
      <top/>
      <bottom style="thin"/>
    </border>
    <border>
      <left/>
      <right style="thin"/>
      <top/>
      <bottom style="thin"/>
    </border>
    <border>
      <left style="thin"/>
      <right/>
      <top style="thin"/>
      <bottom style="medium">
        <color indexed="22"/>
      </bottom>
    </border>
    <border>
      <left style="thin"/>
      <right style="thin"/>
      <top/>
      <bottom style="thin"/>
    </border>
    <border>
      <left style="thin">
        <color indexed="9"/>
      </left>
      <right style="thin">
        <color indexed="9"/>
      </right>
      <top style="medium">
        <color indexed="22"/>
      </top>
      <bottom style="medium">
        <color indexed="22"/>
      </bottom>
    </border>
    <border>
      <left style="thin">
        <color indexed="9"/>
      </left>
      <right style="thin"/>
      <top style="medium">
        <color indexed="22"/>
      </top>
      <bottom style="thin"/>
    </border>
    <border>
      <left style="thin"/>
      <right style="thin"/>
      <top style="thin"/>
      <bottom style="thin"/>
    </border>
    <border>
      <left/>
      <right/>
      <top style="medium"/>
      <bottom style="medium"/>
    </border>
    <border>
      <left/>
      <right/>
      <top/>
      <bottom style="medium"/>
    </border>
    <border>
      <left/>
      <right/>
      <top/>
      <bottom style="thick"/>
    </border>
    <border>
      <left style="thin"/>
      <right/>
      <top style="thin"/>
      <bottom/>
    </border>
    <border>
      <left/>
      <right/>
      <top style="thin"/>
      <bottom style="thin"/>
    </border>
    <border>
      <left style="thin"/>
      <right/>
      <top style="thin"/>
      <bottom style="thin"/>
    </border>
    <border>
      <left/>
      <right style="thin"/>
      <top style="thin"/>
      <bottom style="thin"/>
    </border>
    <border>
      <left style="thin"/>
      <right style="thin">
        <color indexed="9"/>
      </right>
      <top style="thin"/>
      <bottom style="medium">
        <color indexed="22"/>
      </bottom>
    </border>
    <border>
      <left style="thin">
        <color indexed="9"/>
      </left>
      <right style="thin">
        <color indexed="9"/>
      </right>
      <top style="thin"/>
      <bottom style="medium">
        <color indexed="22"/>
      </bottom>
    </border>
    <border>
      <left style="thin"/>
      <right style="thin">
        <color indexed="9"/>
      </right>
      <top style="medium">
        <color indexed="22"/>
      </top>
      <bottom style="medium">
        <color indexed="22"/>
      </bottom>
    </border>
    <border>
      <left style="thin">
        <color indexed="9"/>
      </left>
      <right style="thin"/>
      <top style="thin"/>
      <bottom style="medium">
        <color indexed="22"/>
      </bottom>
    </border>
    <border>
      <left style="thin">
        <color indexed="9"/>
      </left>
      <right style="thin"/>
      <top style="medium">
        <color indexed="22"/>
      </top>
      <bottom style="medium">
        <color indexed="22"/>
      </bottom>
    </border>
    <border>
      <left style="thin"/>
      <right style="thin">
        <color indexed="9"/>
      </right>
      <top style="medium">
        <color indexed="22"/>
      </top>
      <bottom style="thin"/>
    </border>
    <border>
      <left style="thin">
        <color indexed="8"/>
      </left>
      <right style="thin">
        <color indexed="8"/>
      </right>
      <top/>
      <bottom style="thin">
        <color indexed="22"/>
      </bottom>
    </border>
    <border>
      <left style="thin">
        <color indexed="8"/>
      </left>
      <right style="thin">
        <color indexed="8"/>
      </right>
      <top style="thin">
        <color indexed="8"/>
      </top>
      <bottom style="thin">
        <color indexed="22"/>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26" borderId="0" applyNumberFormat="0" applyBorder="0" applyAlignment="0" applyProtection="0"/>
    <xf numFmtId="0" fontId="61" fillId="27" borderId="1" applyNumberFormat="0" applyAlignment="0" applyProtection="0"/>
    <xf numFmtId="0" fontId="6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3" fillId="0" borderId="0" applyNumberFormat="0" applyFill="0" applyBorder="0" applyAlignment="0" applyProtection="0"/>
    <xf numFmtId="0" fontId="64" fillId="29" borderId="0" applyNumberFormat="0" applyBorder="0" applyAlignment="0" applyProtection="0"/>
    <xf numFmtId="0" fontId="65" fillId="0" borderId="3" applyNumberFormat="0" applyFill="0" applyAlignment="0" applyProtection="0"/>
    <xf numFmtId="0" fontId="66" fillId="0" borderId="4" applyNumberFormat="0" applyFill="0" applyAlignment="0" applyProtection="0"/>
    <xf numFmtId="0" fontId="67" fillId="0" borderId="5" applyNumberFormat="0" applyFill="0" applyAlignment="0" applyProtection="0"/>
    <xf numFmtId="0" fontId="67" fillId="0" borderId="0" applyNumberFormat="0" applyFill="0" applyBorder="0" applyAlignment="0" applyProtection="0"/>
    <xf numFmtId="0" fontId="9" fillId="0" borderId="0" applyNumberFormat="0" applyFill="0" applyBorder="0" applyAlignment="0" applyProtection="0"/>
    <xf numFmtId="0" fontId="68" fillId="30" borderId="1" applyNumberFormat="0" applyAlignment="0" applyProtection="0"/>
    <xf numFmtId="0" fontId="69" fillId="0" borderId="6" applyNumberFormat="0" applyFill="0" applyAlignment="0" applyProtection="0"/>
    <xf numFmtId="0" fontId="70"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71" fillId="27" borderId="8" applyNumberFormat="0" applyAlignment="0" applyProtection="0"/>
    <xf numFmtId="9" fontId="0" fillId="0" borderId="0" applyFont="0" applyFill="0" applyBorder="0" applyAlignment="0" applyProtection="0"/>
    <xf numFmtId="0" fontId="6" fillId="0" borderId="0">
      <alignment vertical="top"/>
      <protection/>
    </xf>
    <xf numFmtId="0" fontId="72" fillId="0" borderId="0" applyNumberFormat="0" applyFill="0" applyBorder="0" applyAlignment="0" applyProtection="0"/>
    <xf numFmtId="0" fontId="73" fillId="0" borderId="9" applyNumberFormat="0" applyFill="0" applyAlignment="0" applyProtection="0"/>
    <xf numFmtId="0" fontId="74" fillId="0" borderId="0" applyNumberFormat="0" applyFill="0" applyBorder="0" applyAlignment="0" applyProtection="0"/>
  </cellStyleXfs>
  <cellXfs count="308">
    <xf numFmtId="0" fontId="0" fillId="0" borderId="0" xfId="0" applyAlignment="1">
      <alignment/>
    </xf>
    <xf numFmtId="4" fontId="0" fillId="0" borderId="0" xfId="56" applyNumberFormat="1">
      <alignment/>
      <protection/>
    </xf>
    <xf numFmtId="0" fontId="0" fillId="0" borderId="0" xfId="56">
      <alignment/>
      <protection/>
    </xf>
    <xf numFmtId="0" fontId="7" fillId="0" borderId="0" xfId="61" applyFont="1" applyAlignment="1">
      <alignment horizontal="center" vertical="center" wrapText="1"/>
      <protection/>
    </xf>
    <xf numFmtId="0" fontId="0" fillId="0" borderId="0" xfId="56" applyAlignment="1">
      <alignment horizontal="center" vertical="center" wrapText="1"/>
      <protection/>
    </xf>
    <xf numFmtId="14" fontId="5" fillId="33" borderId="0" xfId="61" applyNumberFormat="1" applyFont="1" applyFill="1" applyAlignment="1">
      <alignment horizontal="center" vertical="center"/>
      <protection/>
    </xf>
    <xf numFmtId="0" fontId="5" fillId="0" borderId="0" xfId="61" applyFont="1" applyAlignment="1">
      <alignment horizontal="center" vertical="center"/>
      <protection/>
    </xf>
    <xf numFmtId="49" fontId="8" fillId="34" borderId="10" xfId="0" applyNumberFormat="1" applyFont="1" applyFill="1" applyBorder="1" applyAlignment="1">
      <alignment horizontal="center" vertical="center"/>
    </xf>
    <xf numFmtId="165" fontId="16" fillId="0" borderId="11" xfId="0" applyNumberFormat="1" applyFont="1" applyBorder="1" applyAlignment="1">
      <alignment horizontal="center" vertical="center"/>
    </xf>
    <xf numFmtId="165" fontId="16" fillId="2" borderId="11" xfId="0" applyNumberFormat="1" applyFont="1" applyFill="1" applyBorder="1" applyAlignment="1">
      <alignment horizontal="center" vertical="center"/>
    </xf>
    <xf numFmtId="165" fontId="16" fillId="2" borderId="12" xfId="0" applyNumberFormat="1" applyFont="1" applyFill="1" applyBorder="1" applyAlignment="1">
      <alignment horizontal="center" vertical="center"/>
    </xf>
    <xf numFmtId="0" fontId="0" fillId="35" borderId="0" xfId="56" applyFill="1">
      <alignment/>
      <protection/>
    </xf>
    <xf numFmtId="0" fontId="3" fillId="34" borderId="13" xfId="0" applyFont="1" applyFill="1" applyBorder="1" applyAlignment="1">
      <alignment horizontal="center" vertical="center" wrapText="1"/>
    </xf>
    <xf numFmtId="0" fontId="16" fillId="34" borderId="14" xfId="0" applyFont="1" applyFill="1" applyBorder="1" applyAlignment="1">
      <alignment horizontal="center" vertical="center"/>
    </xf>
    <xf numFmtId="3" fontId="16" fillId="34" borderId="14" xfId="0" applyNumberFormat="1" applyFont="1" applyFill="1" applyBorder="1" applyAlignment="1">
      <alignment horizontal="center" vertical="center" wrapText="1"/>
    </xf>
    <xf numFmtId="0" fontId="75" fillId="35" borderId="15" xfId="0" applyFont="1" applyFill="1" applyBorder="1" applyAlignment="1">
      <alignment/>
    </xf>
    <xf numFmtId="0" fontId="0" fillId="35" borderId="16" xfId="0" applyFill="1" applyBorder="1" applyAlignment="1">
      <alignment/>
    </xf>
    <xf numFmtId="0" fontId="4" fillId="35" borderId="17" xfId="0" applyFont="1" applyFill="1" applyBorder="1" applyAlignment="1">
      <alignment vertical="center"/>
    </xf>
    <xf numFmtId="0" fontId="0" fillId="35" borderId="18" xfId="0" applyFill="1" applyBorder="1" applyAlignment="1">
      <alignment/>
    </xf>
    <xf numFmtId="0" fontId="23" fillId="35" borderId="19" xfId="0" applyFont="1" applyFill="1" applyBorder="1" applyAlignment="1">
      <alignment/>
    </xf>
    <xf numFmtId="0" fontId="23" fillId="35" borderId="18" xfId="0" applyFont="1" applyFill="1" applyBorder="1" applyAlignment="1">
      <alignment wrapText="1"/>
    </xf>
    <xf numFmtId="0" fontId="23" fillId="35" borderId="18" xfId="0" applyFont="1" applyFill="1" applyBorder="1" applyAlignment="1">
      <alignment/>
    </xf>
    <xf numFmtId="0" fontId="3" fillId="35" borderId="0" xfId="0" applyFont="1" applyFill="1" applyAlignment="1">
      <alignment vertical="center"/>
    </xf>
    <xf numFmtId="0" fontId="3" fillId="35" borderId="0" xfId="0" applyFont="1" applyFill="1" applyAlignment="1">
      <alignment horizontal="center" vertical="center"/>
    </xf>
    <xf numFmtId="0" fontId="4" fillId="35" borderId="18" xfId="0" applyFont="1" applyFill="1" applyBorder="1" applyAlignment="1">
      <alignment horizontal="center" vertical="center"/>
    </xf>
    <xf numFmtId="0" fontId="23" fillId="35" borderId="19" xfId="0" applyFont="1" applyFill="1" applyBorder="1" applyAlignment="1">
      <alignment vertical="top"/>
    </xf>
    <xf numFmtId="0" fontId="4" fillId="35" borderId="18" xfId="0" applyFont="1" applyFill="1" applyBorder="1" applyAlignment="1">
      <alignment vertical="center"/>
    </xf>
    <xf numFmtId="0" fontId="0" fillId="35" borderId="20" xfId="0" applyFill="1" applyBorder="1" applyAlignment="1">
      <alignment/>
    </xf>
    <xf numFmtId="0" fontId="0" fillId="35" borderId="21" xfId="0" applyFill="1" applyBorder="1" applyAlignment="1">
      <alignment/>
    </xf>
    <xf numFmtId="0" fontId="0" fillId="35" borderId="22" xfId="0" applyFill="1" applyBorder="1" applyAlignment="1">
      <alignment/>
    </xf>
    <xf numFmtId="3" fontId="0" fillId="0" borderId="0" xfId="56" applyNumberFormat="1">
      <alignment/>
      <protection/>
    </xf>
    <xf numFmtId="3" fontId="16" fillId="34" borderId="23" xfId="0" applyNumberFormat="1" applyFont="1" applyFill="1" applyBorder="1" applyAlignment="1">
      <alignment horizontal="center" vertical="center" wrapText="1"/>
    </xf>
    <xf numFmtId="3" fontId="16" fillId="34" borderId="13" xfId="0" applyNumberFormat="1" applyFont="1" applyFill="1" applyBorder="1" applyAlignment="1">
      <alignment horizontal="center" vertical="center" wrapText="1"/>
    </xf>
    <xf numFmtId="3" fontId="0" fillId="0" borderId="0" xfId="0" applyNumberFormat="1" applyAlignment="1">
      <alignment/>
    </xf>
    <xf numFmtId="0" fontId="3" fillId="36" borderId="24" xfId="0" applyFont="1" applyFill="1" applyBorder="1" applyAlignment="1" applyProtection="1">
      <alignment horizontal="center" vertical="center"/>
      <protection locked="0"/>
    </xf>
    <xf numFmtId="3" fontId="0" fillId="0" borderId="0" xfId="61" applyNumberFormat="1" applyFont="1" applyAlignment="1">
      <alignment wrapText="1"/>
      <protection/>
    </xf>
    <xf numFmtId="3" fontId="0" fillId="0" borderId="0" xfId="56" applyNumberFormat="1" applyAlignment="1">
      <alignment horizontal="center" vertical="center" wrapText="1"/>
      <protection/>
    </xf>
    <xf numFmtId="3" fontId="0" fillId="0" borderId="0" xfId="56" applyNumberFormat="1" applyFont="1">
      <alignment/>
      <protection/>
    </xf>
    <xf numFmtId="3" fontId="8" fillId="34" borderId="25" xfId="0" applyNumberFormat="1" applyFont="1" applyFill="1" applyBorder="1" applyAlignment="1">
      <alignment horizontal="center" vertical="center" wrapText="1"/>
    </xf>
    <xf numFmtId="3" fontId="8" fillId="34" borderId="10" xfId="0" applyNumberFormat="1" applyFont="1" applyFill="1" applyBorder="1" applyAlignment="1">
      <alignment horizontal="center" vertical="center" wrapText="1"/>
    </xf>
    <xf numFmtId="3" fontId="8" fillId="34" borderId="10" xfId="0" applyNumberFormat="1" applyFont="1" applyFill="1" applyBorder="1" applyAlignment="1">
      <alignment horizontal="center" vertical="center"/>
    </xf>
    <xf numFmtId="3" fontId="8" fillId="34" borderId="26" xfId="0" applyNumberFormat="1" applyFont="1" applyFill="1" applyBorder="1" applyAlignment="1">
      <alignment horizontal="center" vertical="center"/>
    </xf>
    <xf numFmtId="3" fontId="2" fillId="0" borderId="11" xfId="0" applyNumberFormat="1" applyFont="1" applyBorder="1" applyAlignment="1" applyProtection="1">
      <alignment vertical="center" shrinkToFit="1"/>
      <protection locked="0"/>
    </xf>
    <xf numFmtId="3" fontId="21" fillId="0" borderId="11" xfId="0" applyNumberFormat="1" applyFont="1" applyBorder="1" applyAlignment="1">
      <alignment vertical="center" shrinkToFit="1"/>
    </xf>
    <xf numFmtId="3" fontId="21" fillId="2" borderId="11" xfId="0" applyNumberFormat="1" applyFont="1" applyFill="1" applyBorder="1" applyAlignment="1">
      <alignment vertical="center" shrinkToFit="1"/>
    </xf>
    <xf numFmtId="3" fontId="21" fillId="2" borderId="12" xfId="0" applyNumberFormat="1" applyFont="1" applyFill="1" applyBorder="1" applyAlignment="1">
      <alignment vertical="center" shrinkToFit="1"/>
    </xf>
    <xf numFmtId="3" fontId="2" fillId="37" borderId="11" xfId="0" applyNumberFormat="1" applyFont="1" applyFill="1" applyBorder="1" applyAlignment="1">
      <alignment vertical="center" shrinkToFit="1"/>
    </xf>
    <xf numFmtId="0" fontId="23" fillId="35" borderId="0" xfId="0" applyFont="1" applyFill="1" applyAlignment="1">
      <alignment/>
    </xf>
    <xf numFmtId="0" fontId="3" fillId="36" borderId="22" xfId="0" applyFont="1" applyFill="1" applyBorder="1" applyAlignment="1" applyProtection="1">
      <alignment horizontal="center" vertical="center"/>
      <protection locked="0"/>
    </xf>
    <xf numFmtId="0" fontId="23" fillId="35" borderId="19" xfId="0" applyFont="1" applyFill="1" applyBorder="1" applyAlignment="1">
      <alignment wrapText="1"/>
    </xf>
    <xf numFmtId="0" fontId="23" fillId="35" borderId="0" xfId="0" applyFont="1" applyFill="1" applyAlignment="1">
      <alignment wrapText="1"/>
    </xf>
    <xf numFmtId="0" fontId="22" fillId="35" borderId="19" xfId="0" applyFont="1" applyFill="1" applyBorder="1" applyAlignment="1">
      <alignment horizontal="center" vertical="center"/>
    </xf>
    <xf numFmtId="0" fontId="22" fillId="35" borderId="0" xfId="0" applyFont="1" applyFill="1" applyAlignment="1">
      <alignment horizontal="center" vertical="center"/>
    </xf>
    <xf numFmtId="0" fontId="22" fillId="35" borderId="18" xfId="0" applyFont="1" applyFill="1" applyBorder="1" applyAlignment="1">
      <alignment horizontal="center" vertical="center"/>
    </xf>
    <xf numFmtId="0" fontId="3" fillId="35" borderId="19" xfId="0" applyFont="1" applyFill="1" applyBorder="1" applyAlignment="1">
      <alignment vertical="center" wrapText="1"/>
    </xf>
    <xf numFmtId="0" fontId="3" fillId="35" borderId="0" xfId="0" applyFont="1" applyFill="1" applyAlignment="1">
      <alignment vertical="center" wrapText="1"/>
    </xf>
    <xf numFmtId="0" fontId="24" fillId="35" borderId="0" xfId="0" applyFont="1" applyFill="1" applyAlignment="1">
      <alignment vertical="center"/>
    </xf>
    <xf numFmtId="0" fontId="23" fillId="35" borderId="0" xfId="0" applyFont="1" applyFill="1" applyAlignment="1">
      <alignment vertical="center"/>
    </xf>
    <xf numFmtId="0" fontId="23" fillId="35" borderId="18" xfId="0" applyFont="1" applyFill="1" applyBorder="1" applyAlignment="1">
      <alignment vertical="center"/>
    </xf>
    <xf numFmtId="0" fontId="4" fillId="35" borderId="0" xfId="0" applyFont="1" applyFill="1" applyAlignment="1">
      <alignment horizontal="center" vertical="center"/>
    </xf>
    <xf numFmtId="0" fontId="24" fillId="35" borderId="18" xfId="0" applyFont="1" applyFill="1" applyBorder="1" applyAlignment="1">
      <alignment vertical="center"/>
    </xf>
    <xf numFmtId="0" fontId="23" fillId="35" borderId="0" xfId="0" applyFont="1" applyFill="1" applyAlignment="1">
      <alignment vertical="top" wrapText="1"/>
    </xf>
    <xf numFmtId="0" fontId="23" fillId="35" borderId="0" xfId="0" applyFont="1" applyFill="1" applyAlignment="1">
      <alignment vertical="top"/>
    </xf>
    <xf numFmtId="0" fontId="4" fillId="35" borderId="0" xfId="0" applyFont="1" applyFill="1" applyAlignment="1">
      <alignment horizontal="right" vertical="center" wrapText="1"/>
    </xf>
    <xf numFmtId="0" fontId="29" fillId="0" borderId="0" xfId="0" applyFont="1" applyAlignment="1">
      <alignment/>
    </xf>
    <xf numFmtId="0" fontId="3" fillId="35" borderId="0" xfId="0" applyFont="1" applyFill="1" applyAlignment="1">
      <alignment horizontal="right" vertical="center" wrapText="1"/>
    </xf>
    <xf numFmtId="14" fontId="3" fillId="35" borderId="0" xfId="0" applyNumberFormat="1" applyFont="1" applyFill="1" applyAlignment="1" applyProtection="1">
      <alignment horizontal="center" vertical="center"/>
      <protection locked="0"/>
    </xf>
    <xf numFmtId="14" fontId="3" fillId="38" borderId="0" xfId="0" applyNumberFormat="1" applyFont="1" applyFill="1" applyAlignment="1" applyProtection="1">
      <alignment horizontal="center" vertical="center"/>
      <protection locked="0"/>
    </xf>
    <xf numFmtId="0" fontId="0" fillId="39" borderId="0" xfId="0" applyFill="1" applyAlignment="1">
      <alignment/>
    </xf>
    <xf numFmtId="0" fontId="76" fillId="35" borderId="0" xfId="0" applyFont="1" applyFill="1" applyAlignment="1">
      <alignment/>
    </xf>
    <xf numFmtId="0" fontId="77" fillId="35" borderId="0" xfId="0" applyFont="1" applyFill="1" applyAlignment="1">
      <alignment vertical="center"/>
    </xf>
    <xf numFmtId="0" fontId="25" fillId="35" borderId="18" xfId="0" applyFont="1" applyFill="1" applyBorder="1" applyAlignment="1">
      <alignment vertical="center"/>
    </xf>
    <xf numFmtId="0" fontId="78" fillId="35" borderId="0" xfId="0" applyFont="1" applyFill="1" applyAlignment="1">
      <alignment vertical="center"/>
    </xf>
    <xf numFmtId="0" fontId="79" fillId="35" borderId="0" xfId="0" applyFont="1" applyFill="1" applyAlignment="1">
      <alignment vertical="center"/>
    </xf>
    <xf numFmtId="0" fontId="26" fillId="35" borderId="18" xfId="0" applyFont="1" applyFill="1" applyBorder="1" applyAlignment="1">
      <alignment vertical="center"/>
    </xf>
    <xf numFmtId="0" fontId="76" fillId="35" borderId="18" xfId="0" applyFont="1" applyFill="1" applyBorder="1" applyAlignment="1">
      <alignment/>
    </xf>
    <xf numFmtId="49" fontId="3" fillId="36" borderId="24" xfId="0" applyNumberFormat="1" applyFont="1" applyFill="1" applyBorder="1" applyAlignment="1" applyProtection="1">
      <alignment horizontal="center" vertical="center"/>
      <protection locked="0"/>
    </xf>
    <xf numFmtId="1" fontId="3" fillId="36" borderId="24" xfId="0" applyNumberFormat="1" applyFont="1" applyFill="1" applyBorder="1" applyAlignment="1" applyProtection="1">
      <alignment horizontal="center" vertical="center"/>
      <protection locked="0"/>
    </xf>
    <xf numFmtId="164" fontId="3" fillId="0" borderId="27" xfId="0" applyNumberFormat="1" applyFont="1" applyBorder="1" applyAlignment="1">
      <alignment horizontal="center" vertical="center"/>
    </xf>
    <xf numFmtId="3" fontId="4" fillId="0" borderId="27" xfId="0" applyNumberFormat="1" applyFont="1" applyBorder="1" applyAlignment="1" applyProtection="1">
      <alignment horizontal="right" vertical="center" shrinkToFit="1"/>
      <protection locked="0"/>
    </xf>
    <xf numFmtId="164" fontId="3" fillId="2" borderId="27" xfId="0" applyNumberFormat="1" applyFont="1" applyFill="1" applyBorder="1" applyAlignment="1">
      <alignment horizontal="center" vertical="center"/>
    </xf>
    <xf numFmtId="3" fontId="15" fillId="2" borderId="27" xfId="0" applyNumberFormat="1" applyFont="1" applyFill="1" applyBorder="1" applyAlignment="1">
      <alignment horizontal="right" vertical="center" shrinkToFit="1"/>
    </xf>
    <xf numFmtId="3" fontId="2" fillId="0" borderId="27" xfId="0" applyNumberFormat="1" applyFont="1" applyBorder="1" applyAlignment="1" applyProtection="1">
      <alignment vertical="center"/>
      <protection locked="0"/>
    </xf>
    <xf numFmtId="3" fontId="2" fillId="0" borderId="27" xfId="0" applyNumberFormat="1" applyFont="1" applyBorder="1" applyAlignment="1" applyProtection="1">
      <alignment vertical="center"/>
      <protection hidden="1" locked="0"/>
    </xf>
    <xf numFmtId="0" fontId="3" fillId="34" borderId="27" xfId="56" applyFont="1" applyFill="1" applyBorder="1" applyAlignment="1">
      <alignment horizontal="center" vertical="center" wrapText="1"/>
      <protection/>
    </xf>
    <xf numFmtId="3" fontId="16" fillId="34" borderId="27" xfId="56" applyNumberFormat="1" applyFont="1" applyFill="1" applyBorder="1" applyAlignment="1">
      <alignment horizontal="center" vertical="center" wrapText="1"/>
      <protection/>
    </xf>
    <xf numFmtId="0" fontId="16" fillId="34" borderId="27" xfId="56" applyFont="1" applyFill="1" applyBorder="1" applyAlignment="1">
      <alignment horizontal="center" vertical="center"/>
      <protection/>
    </xf>
    <xf numFmtId="3" fontId="15" fillId="2" borderId="27" xfId="0" applyNumberFormat="1" applyFont="1" applyFill="1" applyBorder="1" applyAlignment="1" applyProtection="1">
      <alignment horizontal="right" vertical="center" shrinkToFit="1"/>
      <protection locked="0"/>
    </xf>
    <xf numFmtId="164" fontId="3" fillId="35" borderId="27" xfId="0" applyNumberFormat="1" applyFont="1" applyFill="1" applyBorder="1" applyAlignment="1">
      <alignment horizontal="center" vertical="center"/>
    </xf>
    <xf numFmtId="3" fontId="15" fillId="35" borderId="27" xfId="0" applyNumberFormat="1" applyFont="1" applyFill="1" applyBorder="1" applyAlignment="1" applyProtection="1">
      <alignment horizontal="right" vertical="center" shrinkToFit="1"/>
      <protection locked="0"/>
    </xf>
    <xf numFmtId="3" fontId="15" fillId="2" borderId="27" xfId="0" applyNumberFormat="1" applyFont="1" applyFill="1" applyBorder="1" applyAlignment="1">
      <alignment vertical="center"/>
    </xf>
    <xf numFmtId="3" fontId="4" fillId="0" borderId="27" xfId="0" applyNumberFormat="1" applyFont="1" applyBorder="1" applyAlignment="1" applyProtection="1">
      <alignment vertical="center"/>
      <protection locked="0"/>
    </xf>
    <xf numFmtId="4" fontId="16" fillId="34" borderId="27" xfId="56" applyNumberFormat="1" applyFont="1" applyFill="1" applyBorder="1" applyAlignment="1">
      <alignment horizontal="center" vertical="center" wrapText="1"/>
      <protection/>
    </xf>
    <xf numFmtId="3" fontId="4" fillId="0" borderId="27" xfId="0" applyNumberFormat="1" applyFont="1" applyBorder="1" applyAlignment="1" applyProtection="1">
      <alignment horizontal="right" vertical="center"/>
      <protection locked="0"/>
    </xf>
    <xf numFmtId="3" fontId="15" fillId="2" borderId="27" xfId="0" applyNumberFormat="1" applyFont="1" applyFill="1" applyBorder="1" applyAlignment="1">
      <alignment horizontal="right" vertical="center"/>
    </xf>
    <xf numFmtId="3" fontId="4" fillId="2" borderId="27" xfId="0" applyNumberFormat="1" applyFont="1" applyFill="1" applyBorder="1" applyAlignment="1" applyProtection="1">
      <alignment vertical="center"/>
      <protection locked="0"/>
    </xf>
    <xf numFmtId="3" fontId="15" fillId="0" borderId="27" xfId="0" applyNumberFormat="1" applyFont="1" applyBorder="1" applyAlignment="1">
      <alignment vertical="center"/>
    </xf>
    <xf numFmtId="3" fontId="80" fillId="34" borderId="25" xfId="0" applyNumberFormat="1" applyFont="1" applyFill="1" applyBorder="1" applyAlignment="1">
      <alignment horizontal="center" vertical="center" wrapText="1"/>
    </xf>
    <xf numFmtId="0" fontId="81" fillId="0" borderId="0" xfId="0" applyFont="1" applyAlignment="1">
      <alignment vertical="center"/>
    </xf>
    <xf numFmtId="0" fontId="82" fillId="0" borderId="0" xfId="0" applyFont="1" applyAlignment="1">
      <alignment/>
    </xf>
    <xf numFmtId="0" fontId="82" fillId="0" borderId="0" xfId="0" applyFont="1" applyAlignment="1">
      <alignment horizontal="left" vertical="center" wrapText="1"/>
    </xf>
    <xf numFmtId="0" fontId="83" fillId="0" borderId="0" xfId="0" applyFont="1" applyAlignment="1">
      <alignment vertical="center"/>
    </xf>
    <xf numFmtId="0" fontId="29" fillId="0" borderId="0" xfId="0" applyFont="1" applyAlignment="1">
      <alignment vertical="center"/>
    </xf>
    <xf numFmtId="0" fontId="30" fillId="0" borderId="0" xfId="0" applyFont="1" applyAlignment="1">
      <alignment vertical="center" wrapText="1"/>
    </xf>
    <xf numFmtId="0" fontId="82" fillId="0" borderId="0" xfId="0" applyFont="1" applyAlignment="1">
      <alignment horizontal="right" vertical="center"/>
    </xf>
    <xf numFmtId="3" fontId="82" fillId="0" borderId="0" xfId="0" applyNumberFormat="1" applyFont="1" applyAlignment="1">
      <alignment horizontal="right" vertical="center"/>
    </xf>
    <xf numFmtId="3" fontId="84" fillId="0" borderId="28" xfId="0" applyNumberFormat="1" applyFont="1" applyBorder="1" applyAlignment="1">
      <alignment horizontal="right" vertical="center"/>
    </xf>
    <xf numFmtId="0" fontId="84" fillId="0" borderId="28" xfId="0" applyFont="1" applyBorder="1" applyAlignment="1">
      <alignment horizontal="right" vertical="center"/>
    </xf>
    <xf numFmtId="0" fontId="82" fillId="0" borderId="0" xfId="0" applyFont="1" applyAlignment="1">
      <alignment horizontal="justify" vertical="center"/>
    </xf>
    <xf numFmtId="0" fontId="0" fillId="0" borderId="0" xfId="0" applyFont="1" applyAlignment="1">
      <alignment/>
    </xf>
    <xf numFmtId="0" fontId="84" fillId="0" borderId="0" xfId="0" applyFont="1" applyAlignment="1">
      <alignment horizontal="center" vertical="center" wrapText="1"/>
    </xf>
    <xf numFmtId="0" fontId="84" fillId="0" borderId="0" xfId="0" applyFont="1" applyAlignment="1">
      <alignment horizontal="center" vertical="center"/>
    </xf>
    <xf numFmtId="0" fontId="82" fillId="0" borderId="0" xfId="0" applyFont="1" applyAlignment="1">
      <alignment vertical="center" wrapText="1"/>
    </xf>
    <xf numFmtId="3" fontId="82" fillId="0" borderId="0" xfId="0" applyNumberFormat="1" applyFont="1" applyAlignment="1">
      <alignment horizontal="right" vertical="center" wrapText="1"/>
    </xf>
    <xf numFmtId="0" fontId="82" fillId="0" borderId="0" xfId="0" applyFont="1" applyAlignment="1">
      <alignment horizontal="right" vertical="center" wrapText="1"/>
    </xf>
    <xf numFmtId="3" fontId="82" fillId="0" borderId="29" xfId="0" applyNumberFormat="1" applyFont="1" applyBorder="1" applyAlignment="1">
      <alignment horizontal="right" vertical="center" wrapText="1"/>
    </xf>
    <xf numFmtId="0" fontId="82" fillId="0" borderId="29" xfId="0" applyFont="1" applyBorder="1" applyAlignment="1">
      <alignment horizontal="right" vertical="center" wrapText="1"/>
    </xf>
    <xf numFmtId="3" fontId="84" fillId="0" borderId="30" xfId="0" applyNumberFormat="1" applyFont="1" applyBorder="1" applyAlignment="1">
      <alignment horizontal="right" vertical="center"/>
    </xf>
    <xf numFmtId="0" fontId="84" fillId="0" borderId="30" xfId="0" applyFont="1" applyBorder="1" applyAlignment="1">
      <alignment horizontal="right" vertical="center" wrapText="1"/>
    </xf>
    <xf numFmtId="0" fontId="0" fillId="0" borderId="0" xfId="0" applyFont="1" applyAlignment="1">
      <alignment horizontal="right" vertical="center"/>
    </xf>
    <xf numFmtId="0" fontId="84" fillId="0" borderId="0" xfId="0" applyFont="1" applyAlignment="1">
      <alignment horizontal="right" vertical="center"/>
    </xf>
    <xf numFmtId="0" fontId="84" fillId="0" borderId="0" xfId="0" applyFont="1" applyAlignment="1">
      <alignment vertical="center" wrapText="1"/>
    </xf>
    <xf numFmtId="0" fontId="84" fillId="0" borderId="0" xfId="0" applyFont="1" applyAlignment="1">
      <alignment horizontal="right" vertical="center" wrapText="1"/>
    </xf>
    <xf numFmtId="0" fontId="82" fillId="0" borderId="0" xfId="0" applyFont="1" applyAlignment="1">
      <alignment horizontal="justify" vertical="center" wrapText="1"/>
    </xf>
    <xf numFmtId="0" fontId="82" fillId="0" borderId="0" xfId="0" applyFont="1" applyAlignment="1">
      <alignment horizontal="right" vertical="center" wrapText="1" indent="1"/>
    </xf>
    <xf numFmtId="0" fontId="83" fillId="0" borderId="0" xfId="0" applyFont="1" applyAlignment="1">
      <alignment vertical="center" wrapText="1"/>
    </xf>
    <xf numFmtId="3" fontId="84" fillId="0" borderId="29" xfId="0" applyNumberFormat="1" applyFont="1" applyBorder="1" applyAlignment="1">
      <alignment horizontal="right" vertical="center" wrapText="1"/>
    </xf>
    <xf numFmtId="0" fontId="84" fillId="0" borderId="0" xfId="0" applyFont="1" applyAlignment="1">
      <alignment vertical="center"/>
    </xf>
    <xf numFmtId="0" fontId="82" fillId="0" borderId="0" xfId="0" applyFont="1" applyAlignment="1">
      <alignment vertical="center"/>
    </xf>
    <xf numFmtId="3" fontId="82" fillId="0" borderId="29" xfId="0" applyNumberFormat="1" applyFont="1" applyBorder="1" applyAlignment="1">
      <alignment horizontal="right" vertical="center"/>
    </xf>
    <xf numFmtId="0" fontId="82" fillId="0" borderId="29" xfId="0" applyFont="1" applyBorder="1" applyAlignment="1">
      <alignment horizontal="right" vertical="center"/>
    </xf>
    <xf numFmtId="3" fontId="84" fillId="0" borderId="29" xfId="0" applyNumberFormat="1" applyFont="1" applyBorder="1" applyAlignment="1">
      <alignment horizontal="right" vertical="center"/>
    </xf>
    <xf numFmtId="0" fontId="84" fillId="0" borderId="0" xfId="0" applyFont="1" applyAlignment="1">
      <alignment horizontal="left" vertical="center"/>
    </xf>
    <xf numFmtId="0" fontId="84" fillId="0" borderId="29" xfId="0" applyFont="1" applyBorder="1" applyAlignment="1">
      <alignment horizontal="right" vertical="center"/>
    </xf>
    <xf numFmtId="0" fontId="82" fillId="0" borderId="0" xfId="0" applyFont="1" applyAlignment="1">
      <alignment horizontal="left" wrapText="1"/>
    </xf>
    <xf numFmtId="0" fontId="5" fillId="0" borderId="0" xfId="0" applyFont="1" applyAlignment="1">
      <alignment horizontal="right" vertical="center" wrapText="1"/>
    </xf>
    <xf numFmtId="0" fontId="5" fillId="0" borderId="0" xfId="0" applyFont="1" applyAlignment="1">
      <alignment vertical="center" wrapText="1"/>
    </xf>
    <xf numFmtId="0" fontId="0" fillId="0" borderId="0" xfId="0" applyFont="1" applyAlignment="1">
      <alignment horizontal="justify" vertical="center"/>
    </xf>
    <xf numFmtId="0" fontId="5" fillId="0" borderId="0" xfId="0" applyFont="1" applyAlignment="1">
      <alignment vertical="center"/>
    </xf>
    <xf numFmtId="0" fontId="84" fillId="0" borderId="29" xfId="0" applyFont="1" applyBorder="1" applyAlignment="1">
      <alignment horizontal="center" vertical="center" wrapText="1"/>
    </xf>
    <xf numFmtId="0" fontId="84" fillId="0" borderId="28" xfId="0" applyFont="1" applyBorder="1" applyAlignment="1">
      <alignment horizontal="center" vertical="center" wrapText="1"/>
    </xf>
    <xf numFmtId="0" fontId="0" fillId="0" borderId="0" xfId="0" applyFont="1" applyAlignment="1">
      <alignment vertical="center" wrapText="1"/>
    </xf>
    <xf numFmtId="0" fontId="84" fillId="0" borderId="0" xfId="0" applyFont="1" applyAlignment="1">
      <alignment/>
    </xf>
    <xf numFmtId="0" fontId="0" fillId="0" borderId="0" xfId="0" applyFont="1" applyAlignment="1">
      <alignment horizontal="right" vertical="center" wrapText="1" indent="1"/>
    </xf>
    <xf numFmtId="43" fontId="0" fillId="0" borderId="0" xfId="42" applyFont="1" applyAlignment="1">
      <alignment/>
    </xf>
    <xf numFmtId="3" fontId="82" fillId="0" borderId="0" xfId="0" applyNumberFormat="1" applyFont="1" applyAlignment="1">
      <alignment horizontal="right" vertical="center" wrapText="1"/>
    </xf>
    <xf numFmtId="43" fontId="0" fillId="0" borderId="0" xfId="0" applyNumberFormat="1" applyFont="1" applyAlignment="1">
      <alignment/>
    </xf>
    <xf numFmtId="0" fontId="32" fillId="0" borderId="0" xfId="0" applyFont="1" applyAlignment="1">
      <alignment horizontal="right" vertical="center" wrapText="1" indent="1"/>
    </xf>
    <xf numFmtId="0" fontId="5" fillId="0" borderId="0" xfId="0" applyFont="1" applyAlignment="1">
      <alignment horizontal="right" vertical="center" wrapText="1" indent="1"/>
    </xf>
    <xf numFmtId="0" fontId="0" fillId="0" borderId="0" xfId="0" applyFont="1" applyAlignment="1">
      <alignment vertical="center"/>
    </xf>
    <xf numFmtId="0" fontId="0" fillId="0" borderId="0" xfId="0" applyFont="1" applyAlignment="1">
      <alignment vertical="top"/>
    </xf>
    <xf numFmtId="0" fontId="23" fillId="35" borderId="0" xfId="0" applyFont="1" applyFill="1" applyAlignment="1">
      <alignment/>
    </xf>
    <xf numFmtId="0" fontId="23" fillId="35" borderId="0" xfId="0" applyFont="1" applyFill="1" applyAlignment="1">
      <alignment vertical="top"/>
    </xf>
    <xf numFmtId="0" fontId="4" fillId="35" borderId="19" xfId="0" applyFont="1" applyFill="1" applyBorder="1" applyAlignment="1">
      <alignment horizontal="right" vertical="center" wrapText="1"/>
    </xf>
    <xf numFmtId="0" fontId="4" fillId="35" borderId="0" xfId="0" applyFont="1" applyFill="1" applyAlignment="1">
      <alignment horizontal="right" vertical="center" wrapText="1"/>
    </xf>
    <xf numFmtId="0" fontId="3" fillId="36" borderId="20" xfId="0" applyFont="1" applyFill="1" applyBorder="1" applyAlignment="1" applyProtection="1">
      <alignment horizontal="center" vertical="center"/>
      <protection locked="0"/>
    </xf>
    <xf numFmtId="0" fontId="3" fillId="36" borderId="22" xfId="0" applyFont="1" applyFill="1" applyBorder="1" applyAlignment="1" applyProtection="1">
      <alignment horizontal="center" vertical="center"/>
      <protection locked="0"/>
    </xf>
    <xf numFmtId="0" fontId="3" fillId="36" borderId="20" xfId="0" applyFont="1" applyFill="1" applyBorder="1" applyAlignment="1" applyProtection="1">
      <alignment vertical="center"/>
      <protection locked="0"/>
    </xf>
    <xf numFmtId="0" fontId="3" fillId="36" borderId="21" xfId="0" applyFont="1" applyFill="1" applyBorder="1" applyAlignment="1" applyProtection="1">
      <alignment vertical="center"/>
      <protection locked="0"/>
    </xf>
    <xf numFmtId="0" fontId="3" fillId="36" borderId="22" xfId="0" applyFont="1" applyFill="1" applyBorder="1" applyAlignment="1" applyProtection="1">
      <alignment vertical="center"/>
      <protection locked="0"/>
    </xf>
    <xf numFmtId="0" fontId="4" fillId="35" borderId="15" xfId="0" applyFont="1" applyFill="1" applyBorder="1" applyAlignment="1">
      <alignment horizontal="left" vertical="center" wrapText="1"/>
    </xf>
    <xf numFmtId="0" fontId="3" fillId="36" borderId="20" xfId="0" applyFont="1" applyFill="1" applyBorder="1" applyAlignment="1" applyProtection="1">
      <alignment horizontal="right" vertical="center"/>
      <protection locked="0"/>
    </xf>
    <xf numFmtId="0" fontId="3" fillId="36" borderId="21" xfId="0" applyFont="1" applyFill="1" applyBorder="1" applyAlignment="1" applyProtection="1">
      <alignment horizontal="right" vertical="center"/>
      <protection locked="0"/>
    </xf>
    <xf numFmtId="0" fontId="3" fillId="36" borderId="22" xfId="0" applyFont="1" applyFill="1" applyBorder="1" applyAlignment="1" applyProtection="1">
      <alignment horizontal="right" vertical="center"/>
      <protection locked="0"/>
    </xf>
    <xf numFmtId="0" fontId="4" fillId="35" borderId="19" xfId="0" applyFont="1" applyFill="1" applyBorder="1" applyAlignment="1">
      <alignment horizontal="left" vertical="center"/>
    </xf>
    <xf numFmtId="0" fontId="4" fillId="35" borderId="0" xfId="0" applyFont="1" applyFill="1" applyAlignment="1">
      <alignment horizontal="left" vertical="center"/>
    </xf>
    <xf numFmtId="0" fontId="23" fillId="35" borderId="0" xfId="0" applyFont="1" applyFill="1" applyAlignment="1">
      <alignment vertical="top" wrapText="1"/>
    </xf>
    <xf numFmtId="0" fontId="23" fillId="35" borderId="0" xfId="0" applyFont="1" applyFill="1" applyAlignment="1" applyProtection="1">
      <alignment/>
      <protection locked="0"/>
    </xf>
    <xf numFmtId="0" fontId="4" fillId="35" borderId="19" xfId="0" applyFont="1" applyFill="1" applyBorder="1" applyAlignment="1">
      <alignment horizontal="right" vertical="center"/>
    </xf>
    <xf numFmtId="0" fontId="4" fillId="35" borderId="0" xfId="0" applyFont="1" applyFill="1" applyAlignment="1">
      <alignment horizontal="right" vertical="center"/>
    </xf>
    <xf numFmtId="0" fontId="4" fillId="35" borderId="19" xfId="0" applyFont="1" applyFill="1" applyBorder="1" applyAlignment="1">
      <alignment horizontal="center" vertical="center"/>
    </xf>
    <xf numFmtId="0" fontId="4" fillId="35" borderId="0" xfId="0" applyFont="1" applyFill="1" applyAlignment="1">
      <alignment horizontal="center" vertical="center"/>
    </xf>
    <xf numFmtId="0" fontId="23" fillId="35" borderId="0" xfId="0" applyFont="1" applyFill="1" applyAlignment="1">
      <alignment vertical="center"/>
    </xf>
    <xf numFmtId="0" fontId="23" fillId="35" borderId="18" xfId="0" applyFont="1" applyFill="1" applyBorder="1" applyAlignment="1">
      <alignment vertical="center"/>
    </xf>
    <xf numFmtId="0" fontId="24" fillId="35" borderId="0" xfId="0" applyFont="1" applyFill="1" applyAlignment="1">
      <alignment vertical="center"/>
    </xf>
    <xf numFmtId="0" fontId="26" fillId="35" borderId="0" xfId="0" applyFont="1" applyFill="1" applyAlignment="1">
      <alignment vertical="center"/>
    </xf>
    <xf numFmtId="0" fontId="26" fillId="35" borderId="18" xfId="0" applyFont="1" applyFill="1" applyBorder="1" applyAlignment="1">
      <alignment vertical="center"/>
    </xf>
    <xf numFmtId="0" fontId="23" fillId="36" borderId="20" xfId="0" applyFont="1" applyFill="1" applyBorder="1" applyAlignment="1" applyProtection="1">
      <alignment/>
      <protection locked="0"/>
    </xf>
    <xf numFmtId="0" fontId="23" fillId="36" borderId="21" xfId="0" applyFont="1" applyFill="1" applyBorder="1" applyAlignment="1" applyProtection="1">
      <alignment/>
      <protection locked="0"/>
    </xf>
    <xf numFmtId="0" fontId="23" fillId="36" borderId="22" xfId="0" applyFont="1" applyFill="1" applyBorder="1" applyAlignment="1" applyProtection="1">
      <alignment/>
      <protection locked="0"/>
    </xf>
    <xf numFmtId="0" fontId="4" fillId="35" borderId="0" xfId="0" applyFont="1" applyFill="1" applyAlignment="1">
      <alignment vertical="center"/>
    </xf>
    <xf numFmtId="0" fontId="4" fillId="35" borderId="18" xfId="0" applyFont="1" applyFill="1" applyBorder="1" applyAlignment="1">
      <alignment horizontal="right" vertical="center" wrapText="1"/>
    </xf>
    <xf numFmtId="49" fontId="3" fillId="36" borderId="20" xfId="0" applyNumberFormat="1" applyFont="1" applyFill="1" applyBorder="1" applyAlignment="1" applyProtection="1">
      <alignment horizontal="center" vertical="center"/>
      <protection locked="0"/>
    </xf>
    <xf numFmtId="49" fontId="3" fillId="36" borderId="22" xfId="0" applyNumberFormat="1" applyFont="1" applyFill="1" applyBorder="1" applyAlignment="1" applyProtection="1">
      <alignment horizontal="center" vertical="center"/>
      <protection locked="0"/>
    </xf>
    <xf numFmtId="0" fontId="4" fillId="35" borderId="19" xfId="0" applyFont="1" applyFill="1" applyBorder="1" applyAlignment="1">
      <alignment horizontal="center" vertical="center" wrapText="1"/>
    </xf>
    <xf numFmtId="0" fontId="4" fillId="35" borderId="0" xfId="0" applyFont="1" applyFill="1" applyAlignment="1">
      <alignment horizontal="center" vertical="center" wrapText="1"/>
    </xf>
    <xf numFmtId="0" fontId="4" fillId="35" borderId="18" xfId="0" applyFont="1" applyFill="1" applyBorder="1" applyAlignment="1">
      <alignment horizontal="center" vertical="center" wrapText="1"/>
    </xf>
    <xf numFmtId="0" fontId="24" fillId="35" borderId="19" xfId="0" applyFont="1" applyFill="1" applyBorder="1" applyAlignment="1">
      <alignment vertical="center"/>
    </xf>
    <xf numFmtId="0" fontId="23" fillId="35" borderId="19" xfId="0" applyFont="1" applyFill="1" applyBorder="1" applyAlignment="1">
      <alignment wrapText="1"/>
    </xf>
    <xf numFmtId="0" fontId="23" fillId="35" borderId="0" xfId="0" applyFont="1" applyFill="1" applyAlignment="1">
      <alignment wrapText="1"/>
    </xf>
    <xf numFmtId="0" fontId="23" fillId="35" borderId="0" xfId="0" applyFont="1" applyFill="1" applyAlignment="1">
      <alignment vertical="center" wrapText="1"/>
    </xf>
    <xf numFmtId="0" fontId="85" fillId="35" borderId="19" xfId="0" applyFont="1" applyFill="1" applyBorder="1" applyAlignment="1">
      <alignment horizontal="center" vertical="center" wrapText="1"/>
    </xf>
    <xf numFmtId="0" fontId="85" fillId="35" borderId="0" xfId="0" applyFont="1" applyFill="1" applyAlignment="1">
      <alignment horizontal="center" vertical="center" wrapText="1"/>
    </xf>
    <xf numFmtId="0" fontId="2" fillId="35" borderId="0" xfId="0" applyFont="1" applyFill="1" applyAlignment="1">
      <alignment horizontal="right" vertical="center" wrapText="1"/>
    </xf>
    <xf numFmtId="0" fontId="2" fillId="35" borderId="18" xfId="0" applyFont="1" applyFill="1" applyBorder="1" applyAlignment="1">
      <alignment horizontal="right" vertical="center" wrapText="1"/>
    </xf>
    <xf numFmtId="0" fontId="86" fillId="35" borderId="31" xfId="0" applyFont="1" applyFill="1" applyBorder="1" applyAlignment="1">
      <alignment vertical="center"/>
    </xf>
    <xf numFmtId="0" fontId="86" fillId="35" borderId="15" xfId="0" applyFont="1" applyFill="1" applyBorder="1" applyAlignment="1">
      <alignment vertical="center"/>
    </xf>
    <xf numFmtId="0" fontId="22" fillId="35" borderId="19" xfId="0" applyFont="1" applyFill="1" applyBorder="1" applyAlignment="1">
      <alignment horizontal="center" vertical="center"/>
    </xf>
    <xf numFmtId="0" fontId="22" fillId="35" borderId="0" xfId="0" applyFont="1" applyFill="1" applyAlignment="1">
      <alignment horizontal="center" vertical="center"/>
    </xf>
    <xf numFmtId="0" fontId="22" fillId="35" borderId="18" xfId="0" applyFont="1" applyFill="1" applyBorder="1" applyAlignment="1">
      <alignment horizontal="center" vertical="center"/>
    </xf>
    <xf numFmtId="0" fontId="3" fillId="35" borderId="19" xfId="0" applyFont="1" applyFill="1" applyBorder="1" applyAlignment="1">
      <alignment vertical="center" wrapText="1"/>
    </xf>
    <xf numFmtId="0" fontId="3" fillId="35" borderId="0" xfId="0" applyFont="1" applyFill="1" applyAlignment="1">
      <alignment vertical="center" wrapText="1"/>
    </xf>
    <xf numFmtId="14" fontId="3" fillId="36" borderId="20" xfId="0" applyNumberFormat="1" applyFont="1" applyFill="1" applyBorder="1" applyAlignment="1" applyProtection="1">
      <alignment horizontal="center" vertical="center"/>
      <protection locked="0"/>
    </xf>
    <xf numFmtId="14" fontId="3" fillId="36" borderId="22" xfId="0" applyNumberFormat="1" applyFont="1" applyFill="1" applyBorder="1" applyAlignment="1" applyProtection="1">
      <alignment horizontal="center" vertical="center"/>
      <protection locked="0"/>
    </xf>
    <xf numFmtId="0" fontId="3" fillId="0" borderId="19" xfId="0" applyFont="1" applyBorder="1" applyAlignment="1">
      <alignment horizontal="center" vertical="center" wrapText="1"/>
    </xf>
    <xf numFmtId="0" fontId="3" fillId="0" borderId="0" xfId="0" applyFont="1" applyAlignment="1">
      <alignment horizontal="center" vertical="center" wrapText="1"/>
    </xf>
    <xf numFmtId="0" fontId="3" fillId="0" borderId="18" xfId="0" applyFont="1" applyBorder="1" applyAlignment="1">
      <alignment horizontal="center" vertical="center" wrapText="1"/>
    </xf>
    <xf numFmtId="0" fontId="4" fillId="35" borderId="32" xfId="0" applyFont="1" applyFill="1" applyBorder="1" applyAlignment="1">
      <alignment horizontal="left" vertical="center" wrapText="1"/>
    </xf>
    <xf numFmtId="49" fontId="3" fillId="36" borderId="20" xfId="0" applyNumberFormat="1" applyFont="1" applyFill="1" applyBorder="1" applyAlignment="1" applyProtection="1">
      <alignment vertical="center"/>
      <protection locked="0"/>
    </xf>
    <xf numFmtId="49" fontId="3" fillId="36" borderId="21" xfId="0" applyNumberFormat="1" applyFont="1" applyFill="1" applyBorder="1" applyAlignment="1" applyProtection="1">
      <alignment vertical="center"/>
      <protection locked="0"/>
    </xf>
    <xf numFmtId="49" fontId="3" fillId="36" borderId="22" xfId="0" applyNumberFormat="1" applyFont="1" applyFill="1" applyBorder="1" applyAlignment="1" applyProtection="1">
      <alignment vertical="center"/>
      <protection locked="0"/>
    </xf>
    <xf numFmtId="0" fontId="4" fillId="35" borderId="18" xfId="0" applyFont="1" applyFill="1" applyBorder="1" applyAlignment="1">
      <alignment horizontal="center" vertical="center"/>
    </xf>
    <xf numFmtId="0" fontId="23" fillId="36" borderId="20" xfId="0" applyFont="1" applyFill="1" applyBorder="1" applyAlignment="1" applyProtection="1">
      <alignment vertical="center"/>
      <protection locked="0"/>
    </xf>
    <xf numFmtId="0" fontId="23" fillId="36" borderId="21" xfId="0" applyFont="1" applyFill="1" applyBorder="1" applyAlignment="1" applyProtection="1">
      <alignment vertical="center"/>
      <protection locked="0"/>
    </xf>
    <xf numFmtId="0" fontId="23" fillId="36" borderId="22" xfId="0" applyFont="1" applyFill="1" applyBorder="1" applyAlignment="1" applyProtection="1">
      <alignment vertical="center"/>
      <protection locked="0"/>
    </xf>
    <xf numFmtId="0" fontId="4" fillId="0" borderId="27" xfId="0" applyFont="1" applyBorder="1" applyAlignment="1">
      <alignment horizontal="left" vertical="center" wrapText="1"/>
    </xf>
    <xf numFmtId="0" fontId="15" fillId="2" borderId="27" xfId="0" applyFont="1" applyFill="1" applyBorder="1" applyAlignment="1">
      <alignment horizontal="left" vertical="center" wrapText="1"/>
    </xf>
    <xf numFmtId="0" fontId="13" fillId="2" borderId="27" xfId="0" applyFont="1" applyFill="1" applyBorder="1" applyAlignment="1">
      <alignment horizontal="left" vertical="center" wrapText="1"/>
    </xf>
    <xf numFmtId="0" fontId="15" fillId="0" borderId="27" xfId="0" applyFont="1" applyBorder="1" applyAlignment="1">
      <alignment horizontal="left" vertical="center" wrapText="1"/>
    </xf>
    <xf numFmtId="0" fontId="5" fillId="33" borderId="33" xfId="0" applyFont="1" applyFill="1" applyBorder="1" applyAlignment="1" applyProtection="1">
      <alignment vertical="center" wrapText="1"/>
      <protection locked="0"/>
    </xf>
    <xf numFmtId="0" fontId="0" fillId="0" borderId="32" xfId="0" applyBorder="1" applyAlignment="1" applyProtection="1">
      <alignment vertical="center" wrapText="1"/>
      <protection locked="0"/>
    </xf>
    <xf numFmtId="0" fontId="0" fillId="0" borderId="34" xfId="0" applyBorder="1" applyAlignment="1" applyProtection="1">
      <alignment vertical="center" wrapText="1"/>
      <protection locked="0"/>
    </xf>
    <xf numFmtId="0" fontId="16" fillId="34" borderId="21" xfId="0" applyFont="1" applyFill="1"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3" fillId="34" borderId="31" xfId="0" applyFont="1" applyFill="1"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40" borderId="21" xfId="0" applyFont="1" applyFill="1" applyBorder="1" applyAlignment="1">
      <alignment horizontal="left" vertical="center" wrapText="1"/>
    </xf>
    <xf numFmtId="0" fontId="0" fillId="40" borderId="22" xfId="0" applyFont="1" applyFill="1" applyBorder="1" applyAlignment="1">
      <alignment horizontal="left" vertical="center" wrapText="1"/>
    </xf>
    <xf numFmtId="0" fontId="13" fillId="0" borderId="27" xfId="0" applyFont="1" applyBorder="1" applyAlignment="1">
      <alignment horizontal="left" vertical="center" wrapText="1"/>
    </xf>
    <xf numFmtId="0" fontId="7" fillId="0" borderId="0" xfId="0" applyFont="1" applyAlignment="1">
      <alignment horizontal="center" vertical="center" wrapText="1"/>
    </xf>
    <xf numFmtId="0" fontId="0" fillId="0" borderId="0" xfId="0" applyAlignment="1">
      <alignment horizontal="center" vertical="center" wrapText="1"/>
    </xf>
    <xf numFmtId="0" fontId="5"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0" fillId="0" borderId="21" xfId="0" applyFont="1" applyBorder="1" applyAlignment="1">
      <alignment horizontal="right" vertical="top" wrapText="1"/>
    </xf>
    <xf numFmtId="0" fontId="87" fillId="2" borderId="27" xfId="0" applyFont="1" applyFill="1" applyBorder="1" applyAlignment="1">
      <alignment horizontal="left" vertical="center" wrapText="1"/>
    </xf>
    <xf numFmtId="0" fontId="10" fillId="40" borderId="27" xfId="0" applyFont="1" applyFill="1" applyBorder="1" applyAlignment="1">
      <alignment horizontal="left" vertical="center" wrapText="1"/>
    </xf>
    <xf numFmtId="0" fontId="12" fillId="40" borderId="27" xfId="0" applyFont="1" applyFill="1" applyBorder="1" applyAlignment="1">
      <alignment vertical="center"/>
    </xf>
    <xf numFmtId="0" fontId="19" fillId="0" borderId="27" xfId="0" applyFont="1" applyBorder="1" applyAlignment="1">
      <alignment horizontal="left" vertical="center" wrapText="1"/>
    </xf>
    <xf numFmtId="0" fontId="7" fillId="0" borderId="0" xfId="56" applyFont="1" applyAlignment="1">
      <alignment horizontal="center" vertical="center" wrapText="1"/>
      <protection/>
    </xf>
    <xf numFmtId="0" fontId="4" fillId="0" borderId="27" xfId="0" applyFont="1" applyBorder="1" applyAlignment="1">
      <alignment horizontal="left" vertical="center" wrapText="1" indent="1"/>
    </xf>
    <xf numFmtId="0" fontId="3" fillId="34" borderId="27" xfId="56" applyFont="1" applyFill="1" applyBorder="1" applyAlignment="1">
      <alignment horizontal="center" vertical="center" wrapText="1"/>
      <protection/>
    </xf>
    <xf numFmtId="0" fontId="0" fillId="0" borderId="27" xfId="0" applyBorder="1" applyAlignment="1">
      <alignment horizontal="center" vertical="center" wrapText="1"/>
    </xf>
    <xf numFmtId="0" fontId="16" fillId="34" borderId="27" xfId="56" applyFont="1" applyFill="1" applyBorder="1" applyAlignment="1">
      <alignment horizontal="center" vertical="center"/>
      <protection/>
    </xf>
    <xf numFmtId="0" fontId="0" fillId="0" borderId="27" xfId="0" applyBorder="1" applyAlignment="1">
      <alignment horizontal="center" vertical="center"/>
    </xf>
    <xf numFmtId="0" fontId="5" fillId="41" borderId="33" xfId="56" applyFont="1" applyFill="1" applyBorder="1" applyAlignment="1" applyProtection="1">
      <alignment vertical="center" wrapText="1"/>
      <protection locked="0"/>
    </xf>
    <xf numFmtId="0" fontId="5" fillId="0" borderId="0" xfId="56" applyFont="1" applyAlignment="1" applyProtection="1">
      <alignment horizontal="center" vertical="top" wrapText="1"/>
      <protection locked="0"/>
    </xf>
    <xf numFmtId="0" fontId="3" fillId="2" borderId="27" xfId="0" applyFont="1" applyFill="1" applyBorder="1" applyAlignment="1">
      <alignment horizontal="left" vertical="center" wrapText="1" indent="1"/>
    </xf>
    <xf numFmtId="0" fontId="4" fillId="2" borderId="27" xfId="0" applyFont="1" applyFill="1" applyBorder="1" applyAlignment="1">
      <alignment horizontal="left" vertical="center" wrapText="1" indent="1"/>
    </xf>
    <xf numFmtId="0" fontId="10" fillId="40" borderId="27" xfId="0" applyFont="1" applyFill="1" applyBorder="1" applyAlignment="1">
      <alignment vertical="center" wrapText="1"/>
    </xf>
    <xf numFmtId="0" fontId="10" fillId="2" borderId="27" xfId="0" applyFont="1" applyFill="1" applyBorder="1" applyAlignment="1">
      <alignment horizontal="left" vertical="center" wrapText="1"/>
    </xf>
    <xf numFmtId="0" fontId="10" fillId="0" borderId="27" xfId="0" applyFont="1" applyBorder="1" applyAlignment="1">
      <alignment horizontal="left" vertical="center" wrapText="1" indent="1"/>
    </xf>
    <xf numFmtId="0" fontId="4" fillId="2" borderId="27" xfId="0" applyFont="1" applyFill="1" applyBorder="1" applyAlignment="1">
      <alignment horizontal="left" vertical="center" wrapText="1"/>
    </xf>
    <xf numFmtId="0" fontId="3" fillId="40" borderId="27" xfId="0" applyFont="1" applyFill="1" applyBorder="1" applyAlignment="1">
      <alignment horizontal="left" vertical="center" wrapText="1"/>
    </xf>
    <xf numFmtId="0" fontId="3" fillId="40" borderId="27" xfId="0" applyFont="1" applyFill="1" applyBorder="1" applyAlignment="1">
      <alignment vertical="center" wrapText="1"/>
    </xf>
    <xf numFmtId="0" fontId="3" fillId="0" borderId="27" xfId="0" applyFont="1" applyBorder="1" applyAlignment="1">
      <alignment horizontal="left" vertical="center" wrapText="1"/>
    </xf>
    <xf numFmtId="0" fontId="3" fillId="2" borderId="27" xfId="0" applyFont="1" applyFill="1" applyBorder="1" applyAlignment="1">
      <alignment horizontal="left" vertical="center" wrapText="1"/>
    </xf>
    <xf numFmtId="0" fontId="4" fillId="35" borderId="27" xfId="0" applyFont="1" applyFill="1" applyBorder="1" applyAlignment="1">
      <alignment horizontal="left" vertical="center" wrapText="1" indent="1"/>
    </xf>
    <xf numFmtId="0" fontId="0" fillId="0" borderId="21" xfId="56" applyFont="1" applyBorder="1" applyAlignment="1">
      <alignment horizontal="right" vertical="top" wrapText="1"/>
      <protection/>
    </xf>
    <xf numFmtId="0" fontId="0" fillId="0" borderId="21" xfId="0" applyBorder="1" applyAlignment="1">
      <alignment horizontal="right" wrapText="1"/>
    </xf>
    <xf numFmtId="0" fontId="16" fillId="34" borderId="27" xfId="56" applyFont="1" applyFill="1" applyBorder="1" applyAlignment="1">
      <alignment horizontal="center" vertical="center" wrapText="1"/>
      <protection/>
    </xf>
    <xf numFmtId="0" fontId="19" fillId="0" borderId="27" xfId="0" applyFont="1" applyBorder="1" applyAlignment="1">
      <alignment horizontal="left" vertical="center" wrapText="1" indent="2"/>
    </xf>
    <xf numFmtId="0" fontId="0" fillId="0" borderId="0" xfId="0" applyAlignment="1">
      <alignment horizontal="center" wrapText="1"/>
    </xf>
    <xf numFmtId="0" fontId="16" fillId="33" borderId="33" xfId="56" applyFont="1" applyFill="1" applyBorder="1" applyAlignment="1" applyProtection="1">
      <alignment vertical="center" wrapText="1"/>
      <protection locked="0"/>
    </xf>
    <xf numFmtId="0" fontId="0" fillId="0" borderId="21" xfId="0" applyBorder="1" applyAlignment="1">
      <alignment horizontal="right"/>
    </xf>
    <xf numFmtId="0" fontId="10" fillId="42" borderId="27" xfId="0" applyFont="1" applyFill="1" applyBorder="1" applyAlignment="1">
      <alignment horizontal="left" vertical="center" shrinkToFit="1"/>
    </xf>
    <xf numFmtId="0" fontId="10" fillId="0" borderId="27" xfId="0" applyFont="1" applyBorder="1" applyAlignment="1">
      <alignment horizontal="left" vertical="center" wrapText="1"/>
    </xf>
    <xf numFmtId="0" fontId="4" fillId="42" borderId="27" xfId="0" applyFont="1" applyFill="1" applyBorder="1" applyAlignment="1">
      <alignment horizontal="left" vertical="center" shrinkToFit="1"/>
    </xf>
    <xf numFmtId="0" fontId="0" fillId="0" borderId="21" xfId="0" applyFont="1" applyBorder="1" applyAlignment="1">
      <alignment horizontal="right"/>
    </xf>
    <xf numFmtId="0" fontId="7" fillId="0" borderId="0" xfId="61" applyFont="1" applyAlignment="1">
      <alignment horizontal="center" vertical="center" wrapText="1"/>
      <protection/>
    </xf>
    <xf numFmtId="0" fontId="0" fillId="0" borderId="0" xfId="56" applyAlignment="1">
      <alignment horizontal="center" vertical="center" wrapText="1"/>
      <protection/>
    </xf>
    <xf numFmtId="0" fontId="5" fillId="0" borderId="0" xfId="61" applyFont="1" applyAlignment="1">
      <alignment horizontal="center" vertical="center"/>
      <protection/>
    </xf>
    <xf numFmtId="0" fontId="2" fillId="0" borderId="11" xfId="0" applyFont="1" applyBorder="1" applyAlignment="1">
      <alignment horizontal="left" vertical="center" wrapText="1"/>
    </xf>
    <xf numFmtId="0" fontId="16" fillId="2" borderId="11" xfId="0" applyFont="1" applyFill="1" applyBorder="1" applyAlignment="1">
      <alignment horizontal="left" vertical="center" wrapText="1"/>
    </xf>
    <xf numFmtId="0" fontId="8" fillId="34" borderId="35" xfId="0" applyFont="1" applyFill="1" applyBorder="1" applyAlignment="1">
      <alignment horizontal="center" vertical="center" wrapText="1"/>
    </xf>
    <xf numFmtId="0" fontId="2" fillId="0" borderId="36" xfId="0" applyFont="1" applyBorder="1" applyAlignment="1">
      <alignment horizontal="center" vertical="center" wrapText="1"/>
    </xf>
    <xf numFmtId="0" fontId="2" fillId="0" borderId="37" xfId="0" applyFont="1" applyBorder="1" applyAlignment="1">
      <alignment horizontal="center" vertical="center" wrapText="1"/>
    </xf>
    <xf numFmtId="0" fontId="2" fillId="0" borderId="25" xfId="0" applyFont="1" applyBorder="1" applyAlignment="1">
      <alignment horizontal="center" vertical="center" wrapText="1"/>
    </xf>
    <xf numFmtId="0" fontId="8" fillId="34" borderId="36" xfId="0" applyFont="1" applyFill="1" applyBorder="1" applyAlignment="1">
      <alignment horizontal="center" vertical="center" wrapText="1"/>
    </xf>
    <xf numFmtId="0" fontId="2" fillId="0" borderId="25" xfId="0" applyFont="1" applyBorder="1" applyAlignment="1">
      <alignment/>
    </xf>
    <xf numFmtId="3" fontId="8" fillId="34" borderId="36" xfId="0" applyNumberFormat="1" applyFont="1" applyFill="1" applyBorder="1" applyAlignment="1">
      <alignment horizontal="center" vertical="center" wrapText="1"/>
    </xf>
    <xf numFmtId="3" fontId="2" fillId="0" borderId="25" xfId="0" applyNumberFormat="1" applyFont="1" applyBorder="1" applyAlignment="1">
      <alignment/>
    </xf>
    <xf numFmtId="3" fontId="8" fillId="34" borderId="38" xfId="0" applyNumberFormat="1" applyFont="1" applyFill="1" applyBorder="1" applyAlignment="1">
      <alignment horizontal="center" vertical="center" wrapText="1"/>
    </xf>
    <xf numFmtId="3" fontId="2" fillId="0" borderId="39" xfId="0" applyNumberFormat="1" applyFont="1" applyBorder="1" applyAlignment="1">
      <alignment/>
    </xf>
    <xf numFmtId="49" fontId="8" fillId="34" borderId="40" xfId="0" applyNumberFormat="1" applyFont="1" applyFill="1" applyBorder="1" applyAlignment="1">
      <alignment horizontal="center" vertical="center" wrapText="1"/>
    </xf>
    <xf numFmtId="49" fontId="8" fillId="34" borderId="10" xfId="0" applyNumberFormat="1" applyFont="1" applyFill="1" applyBorder="1" applyAlignment="1">
      <alignment horizontal="center" vertical="center" wrapText="1"/>
    </xf>
    <xf numFmtId="0" fontId="18" fillId="43" borderId="41" xfId="0" applyFont="1" applyFill="1" applyBorder="1" applyAlignment="1">
      <alignment horizontal="left" vertical="center"/>
    </xf>
    <xf numFmtId="0" fontId="20" fillId="43" borderId="41" xfId="0" applyFont="1" applyFill="1" applyBorder="1" applyAlignment="1">
      <alignment vertical="center"/>
    </xf>
    <xf numFmtId="0" fontId="2" fillId="0" borderId="41" xfId="0" applyFont="1" applyBorder="1" applyAlignment="1">
      <alignment vertical="center"/>
    </xf>
    <xf numFmtId="0" fontId="16" fillId="0" borderId="11" xfId="0" applyFont="1" applyBorder="1" applyAlignment="1">
      <alignment horizontal="left" vertical="center" wrapText="1"/>
    </xf>
    <xf numFmtId="0" fontId="16" fillId="2" borderId="12" xfId="0" applyFont="1" applyFill="1" applyBorder="1" applyAlignment="1">
      <alignment horizontal="left" vertical="center" wrapText="1"/>
    </xf>
    <xf numFmtId="0" fontId="18" fillId="43" borderId="42" xfId="0" applyFont="1" applyFill="1" applyBorder="1" applyAlignment="1">
      <alignment horizontal="left" vertical="center"/>
    </xf>
    <xf numFmtId="0" fontId="2" fillId="0" borderId="42" xfId="0" applyFont="1" applyBorder="1" applyAlignment="1">
      <alignment vertical="center"/>
    </xf>
    <xf numFmtId="0" fontId="18" fillId="2" borderId="11" xfId="0" applyFont="1" applyFill="1" applyBorder="1" applyAlignment="1">
      <alignment horizontal="left" vertical="center" wrapText="1"/>
    </xf>
    <xf numFmtId="0" fontId="18" fillId="2" borderId="12" xfId="0" applyFont="1" applyFill="1" applyBorder="1" applyAlignment="1">
      <alignment horizontal="left" vertical="center" wrapText="1"/>
    </xf>
    <xf numFmtId="0" fontId="2" fillId="0" borderId="42" xfId="0" applyFont="1" applyBorder="1" applyAlignment="1">
      <alignment/>
    </xf>
    <xf numFmtId="0" fontId="0" fillId="0" borderId="0" xfId="0" applyFont="1" applyAlignment="1">
      <alignment horizontal="left" wrapText="1"/>
    </xf>
    <xf numFmtId="0" fontId="82" fillId="0" borderId="0" xfId="0" applyFont="1" applyAlignment="1">
      <alignment horizontal="left" vertical="center" wrapText="1"/>
    </xf>
    <xf numFmtId="0" fontId="0" fillId="0" borderId="0" xfId="0" applyFont="1" applyAlignment="1">
      <alignment horizontal="left" vertical="center" wrapText="1"/>
    </xf>
    <xf numFmtId="0" fontId="82" fillId="0" borderId="0" xfId="0" applyFont="1" applyAlignment="1">
      <alignment vertical="center" wrapText="1"/>
    </xf>
    <xf numFmtId="0" fontId="84" fillId="0" borderId="0" xfId="0" applyFont="1" applyAlignment="1">
      <alignment horizontal="center" vertical="center" wrapText="1"/>
    </xf>
    <xf numFmtId="0" fontId="84" fillId="0" borderId="0" xfId="0" applyFont="1" applyAlignment="1">
      <alignment horizontal="left" vertical="center"/>
    </xf>
    <xf numFmtId="0" fontId="84" fillId="0" borderId="29" xfId="0" applyFont="1" applyBorder="1" applyAlignment="1">
      <alignment horizontal="center" vertical="center" wrapText="1"/>
    </xf>
    <xf numFmtId="0" fontId="84" fillId="0" borderId="0" xfId="0" applyFont="1" applyAlignment="1">
      <alignment horizontal="center" vertical="center"/>
    </xf>
    <xf numFmtId="0" fontId="0" fillId="0" borderId="0" xfId="0" applyFont="1" applyAlignment="1">
      <alignment wrapText="1"/>
    </xf>
    <xf numFmtId="0" fontId="0" fillId="0" borderId="0" xfId="0" applyFont="1" applyAlignment="1">
      <alignment horizontal="left" vertical="top" wrapText="1"/>
    </xf>
    <xf numFmtId="0" fontId="0" fillId="0" borderId="0" xfId="0" applyFont="1" applyAlignment="1">
      <alignment horizontal="left" vertical="top"/>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2" xfId="52"/>
    <cellStyle name="Input" xfId="53"/>
    <cellStyle name="Linked Cell" xfId="54"/>
    <cellStyle name="Neutral" xfId="55"/>
    <cellStyle name="Normal 2" xfId="56"/>
    <cellStyle name="Normal 2 2" xfId="57"/>
    <cellStyle name="Note" xfId="58"/>
    <cellStyle name="Output" xfId="59"/>
    <cellStyle name="Percent" xfId="60"/>
    <cellStyle name="Style 1"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ExternalList___2">
        <xs:restriction base="xs:string">
          <xs:whiteSpace value="preserve" fixed="true"/>
          <xs:enumeration value="171">
            <xs:annotation>
              <xs:documentation>Inker d.d.</xs:documentation>
            </xs:annotation>
          </xs:enumeration>
          <xs:enumeration value="204">
            <xs:annotation>
              <xs:documentation>Kutjevo d.d.</xs:documentation>
            </xs:annotation>
          </xs:enumeration>
          <xs:enumeration value="218">
            <xs:annotation>
              <xs:documentation>Croatia - baterije d.d.</xs:documentation>
            </xs:annotation>
          </xs:enumeration>
          <xs:enumeration value="233">
            <xs:annotation>
              <xs:documentation>Ericsson Nikola Tesla d.d.</xs:documentation>
            </xs:annotation>
          </xs:enumeration>
          <xs:enumeration value="237">
            <xs:annotation>
              <xs:documentation>Exportdrvo d.d.</xs:documentation>
            </xs:annotation>
          </xs:enumeration>
          <xs:enumeration value="241">
            <xs:annotation>
              <xs:documentation>MGK - Pack d.d.</xs:documentation>
            </xs:annotation>
          </xs:enumeration>
          <xs:enumeration value="273">
            <xs:annotation>
              <xs:documentation>Hrvatski Telekom d.d.</xs:documentation>
            </xs:annotation>
          </xs:enumeration>
          <xs:enumeration value="284">
            <xs:annotation>
              <xs:documentation>Konzum d.d.</xs:documentation>
            </xs:annotation>
          </xs:enumeration>
          <xs:enumeration value="287">
            <xs:annotation>
              <xs:documentation>HP - Hrvatska pošta d.d.</xs:documentation>
            </xs:annotation>
          </xs:enumeration>
          <xs:enumeration value="294">
            <xs:annotation>
              <xs:documentation>Hrvatska elektroprivreda d.d.</xs:documentation>
            </xs:annotation>
          </xs:enumeration>
          <xs:enumeration value="306">
            <xs:annotation>
              <xs:documentation>Tankerska plovidba d.d.</xs:documentation>
            </xs:annotation>
          </xs:enumeration>
          <xs:enumeration value="325">
            <xs:annotation>
              <xs:documentation>Borik d.d.</xs:documentation>
            </xs:annotation>
          </xs:enumeration>
          <xs:enumeration value="330">
            <xs:annotation>
              <xs:documentation>Brodomerkur d.d.</xs:documentation>
            </xs:annotation>
          </xs:enumeration>
          <xs:enumeration value="336">
            <xs:annotation>
              <xs:documentation>Tehnomont d.d.</xs:documentation>
            </xs:annotation>
          </xs:enumeration>
          <xs:enumeration value="343">
            <xs:annotation>
              <xs:documentation>DS Smithh Belišće Croatia d.o.o.</xs:documentation>
            </xs:annotation>
          </xs:enumeration>
          <xs:enumeration value="360">
            <xs:annotation>
              <xs:documentation>Turisthotel d.d.</xs:documentation>
            </xs:annotation>
          </xs:enumeration>
          <xs:enumeration value="378">
            <xs:annotation>
              <xs:documentation>Lavčević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394">
            <xs:annotation>
              <xs:documentation>Atlas d.d.</xs:documentation>
            </xs:annotation>
          </xs:enumeration>
          <xs:enumeration value="409">
            <xs:annotation>
              <xs:documentation>Unijapapir d.d.</xs:documentation>
            </xs:annotation>
          </xs:enumeration>
          <xs:enumeration value="433">
            <xs:annotation>
              <xs:documentation>Plava laguna d.d.</xs:documentation>
            </xs:annotation>
          </xs:enumeration>
          <xs:enumeration value="444">
            <xs:annotation>
              <xs:documentation>Validus d.d.</xs:documentation>
            </xs:annotation>
          </xs:enumeration>
          <xs:enumeration value="455">
            <xs:annotation>
              <xs:documentation>IPK Osijek d.d.</xs:documentation>
            </xs:annotation>
          </xs:enumeration>
          <xs:enumeration value="472">
            <xs:annotation>
              <xs:documentation>Industrogradnja grupa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80">
            <xs:annotation>
              <xs:documentation>Hoteli Makarska d.d.</xs:documentation>
            </xs:annotation>
          </xs:enumeration>
          <xs:enumeration value="594">
            <xs:annotation>
              <xs:documentation>Vjesnik d.d.</xs:documentation>
            </xs:annotation>
          </xs:enumeration>
          <xs:enumeration value="612">
            <xs:annotation>
              <xs:documentation>Božjakovina d.d.</xs:documentation>
            </xs:annotation>
          </xs:enumeration>
          <xs:enumeration value="615">
            <xs:annotation>
              <xs:documentation>JADRANKAMEN d.d. u stečaju</xs:documentation>
            </xs:annotation>
          </xs:enumeration>
          <xs:enumeration value="616">
            <xs:annotation>
              <xs:documentation>Badel 1862 d.d.</xs:documentation>
            </xs:annotation>
          </xs:enumeration>
          <xs:enumeration value="629">
            <xs:annotation>
              <xs:documentation>Jadran d.d., Tvornica metalnog nameštaja</xs:documentation>
            </xs:annotation>
          </xs:enumeration>
          <xs:enumeration value="637">
            <xs:annotation>
              <xs:documentation>Croatia Airlines d.d.</xs:documentation>
            </xs:annotation>
          </xs:enumeration>
          <xs:enumeration value="649">
            <xs:annotation>
              <xs:documentation>Mlinar d.d.</xs:documentation>
            </xs:annotation>
          </xs:enumeration>
          <xs:enumeration value="703">
            <xs:annotation>
              <xs:documentation>TLM tvornica lakih metala d.d.</xs:documentation>
            </xs:annotation>
          </xs:enumeration>
          <xs:enumeration value="709">
            <xs:annotation>
              <xs:documentation>Brestovac d.d. u stečaju</xs:documentation>
            </xs:annotation>
          </xs:enumeration>
          <xs:enumeration value="715">
            <xs:annotation>
              <xs:documentation>Hoteli Cavtat d.d.</xs:documentation>
            </xs:annotation>
          </xs:enumeration>
          <xs:enumeration value="737">
            <xs:annotation>
              <xs:documentation>Slavonijatekstil d.d. u stečaju</xs:documentation>
            </xs:annotation>
          </xs:enumeration>
          <xs:enumeration value="755">
            <xs:annotation>
              <xs:documentation>Đakovština d.d. u stečaju</xs:documentation>
            </xs:annotation>
          </xs:enumeration>
          <xs:enumeration value="765">
            <xs:annotation>
              <xs:documentation>Jadranka d.d.</xs:documentation>
            </xs:annotation>
          </xs:enumeration>
          <xs:enumeration value="790">
            <xs:annotation>
              <xs:documentation>Chromos boje i lakovi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10">
            <xs:annotation>
              <xs:documentation>Slavonija modna konfekcija d.d.</xs:documentation>
            </xs:annotation>
          </xs:enumeration>
          <xs:enumeration value="847">
            <xs:annotation>
              <xs:documentation>Kraš d.d.</xs:documentation>
            </xs:annotation>
          </xs:enumeration>
          <xs:enumeration value="876">
            <xs:annotation>
              <xs:documentation>HUP - Zagreb d.d.</xs:documentation>
            </xs:annotation>
          </xs:enumeration>
          <xs:enumeration value="920">
            <xs:annotation>
              <xs:documentation>Belje d.d.</xs:documentation>
            </xs:annotation>
          </xs:enumeration>
          <xs:enumeration value="936">
            <xs:annotation>
              <xs:documentation>Tisak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954">
            <xs:annotation>
              <xs:documentation>Hoteli Baška d.d.</xs:documentation>
            </xs:annotation>
          </xs:enumeration>
          <xs:enumeration value="978">
            <xs:annotation>
              <xs:documentation>Hotel Bellevue d.d.</xs:documentation>
            </xs:annotation>
          </xs:enumeration>
          <xs:enumeration value="995">
            <xs:annotation>
              <xs:documentation>Laguna Novigrad d.d.</xs:documentation>
            </xs:annotation>
          </xs:enumeration>
          <xs:enumeration value="1075">
            <xs:annotation>
              <xs:documentation>Agromeđimurje d.d.</xs:documentation>
            </xs:annotation>
          </xs:enumeration>
          <xs:enumeration value="1096">
            <xs:annotation>
              <xs:documentation>Finvest Corp d.d.</xs:documentation>
            </xs:annotation>
          </xs:enumeration>
          <xs:enumeration value="1100">
            <xs:annotation>
              <xs:documentation>Herbos d.d.</xs:documentation>
            </xs:annotation>
          </xs:enumeration>
          <xs:enumeration value="1104">
            <xs:annotation>
              <xs:documentation>Hoteli Novi d.d. u stečaju</xs:documentation>
            </xs:annotation>
          </xs:enumeration>
          <xs:enumeration value="1106">
            <xs:annotation>
              <xs:documentation>Hoteli Omišalj d.d. u stečaju</xs:documentation>
            </xs:annotation>
          </xs:enumeration>
          <xs:enumeration value="1121">
            <xs:annotation>
              <xs:documentation>Liburnia riviera hoteli d.d.</xs:documentation>
            </xs:annotation>
          </xs:enumeration>
          <xs:enumeration value="1130">
            <xs:annotation>
              <xs:documentation>Metalska industrija Varaždin d.d.</xs:documentation>
            </xs:annotation>
          </xs:enumeration>
          <xs:enumeration value="1131">
            <xs:annotation>
              <xs:documentation>Metalska industrija Osijek d.d. u stečaju</xs:documentation>
            </xs:annotation>
          </xs:enumeration>
          <xs:enumeration value="1141">
            <xs:annotation>
              <xs:documentation>Petrokemija d.d.</xs:documentation>
            </xs:annotation>
          </xs:enumeration>
          <xs:enumeration value="1142">
            <xs:annotation>
              <xs:documentation>PIK - Vinkovci d.d.</xs:documentation>
            </xs:annotation>
          </xs:enumeration>
          <xs:enumeration value="1145">
            <xs:annotation>
              <xs:documentation>Poljoprivredno poduzeće Orahovica d.o.o.</xs:documentation>
            </xs:annotation>
          </xs:enumeration>
          <xs:enumeration value="1147">
            <xs:annotation>
              <xs:documentation>PIK Rijeka d.d.</xs:documentation>
            </xs:annotation>
          </xs:enumeration>
          <xs:enumeration value="1165">
            <xs:annotation>
              <xs:documentation>Transadria d.d. u stečaju</xs:documentation>
            </xs:annotation>
          </xs:enumeration>
          <xs:enumeration value="1169">
            <xs:annotation>
              <xs:documentation>Trokut d.d.</xs:documentation>
            </xs:annotation>
          </xs:enumeration>
          <xs:enumeration value="1176">
            <xs:annotation>
              <xs:documentation>Zlatni otok d.d.</xs:documentation>
            </xs:annotation>
          </xs:enumeration>
          <xs:enumeration value="1181">
            <xs:annotation>
              <xs:documentation>Adriatic Croatia International Club d.d.</xs:documentation>
            </xs:annotation>
          </xs:enumeration>
          <xs:enumeration value="1185">
            <xs:annotation>
              <xs:documentation>Apartmani Medena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08">
            <xs:annotation>
              <xs:documentation>Chromos Agro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17">
            <xs:annotation>
              <xs:documentation>Dalit Corp. d.d.</xs:documentation>
            </xs:annotation>
          </xs:enumeration>
          <xs:enumeration value="1220">
            <xs:annotation>
              <xs:documentation>Dioki d.d.</xs:documentation>
            </xs:annotation>
          </xs:enumeration>
          <xs:enumeration value="1221">
            <xs:annotation>
              <xs:documentation>Domaća tvornica rublja d.d.</xs:documentation>
            </xs:annotation>
          </xs:enumeration>
          <xs:enumeration value="1223">
            <xs:annotation>
              <xs:documentation>Drvna industrija Spačva d.d.</xs:documentation>
            </xs:annotation>
          </xs:enumeration>
          <xs:enumeration value="1230">
            <xs:annotation>
              <xs:documentation>ĐURO ĐAKOVIĆ GRUPA d.d.</xs:documentation>
            </xs:annotation>
          </xs:enumeration>
          <xs:enumeration value="1237">
            <xs:annotation>
              <xs:documentation>Elektrometal d.d.</xs:documentation>
            </xs:annotation>
          </xs:enumeration>
          <xs:enumeration value="1239">
            <xs:annotation>
              <xs:documentation>Elektroprojekt d.d.</xs:documentation>
            </xs:annotation>
          </xs:enumeration>
          <xs:enumeration value="1242">
            <xs:annotation>
              <xs:documentation>Franck d.d.</xs:documentation>
            </xs:annotation>
          </xs:enumeration>
          <xs:enumeration value="1250">
            <xs:annotation>
              <xs:documentation>Hidroelektra niskogradnja d.d.</xs:documentation>
            </xs:annotation>
          </xs:enumeration>
          <xs:enumeration value="1253">
            <xs:annotation>
              <xs:documentation>Hotel Medena d.d.</xs:documentation>
            </xs:annotation>
          </xs:enumeration>
          <xs:enumeration value="1258">
            <xs:annotation>
              <xs:documentation>HOTELI BRELA d.d.</xs:documentation>
            </xs:annotation>
          </xs:enumeration>
          <xs:enumeration value="1259">
            <xs:annotation>
              <xs:documentation>Hoteli Croatia d.d.</xs:documentation>
            </xs:annotation>
          </xs:enumeration>
          <xs:enumeration value="1260">
            <xs:annotation>
              <xs:documentation>Hoteli Maestral d.d.</xs:documentation>
            </xs:annotation>
          </xs:enumeration>
          <xs:enumeration value="1261">
            <xs:annotation>
              <xs:documentation>Hoteli Tučepi d.d.</xs:documentation>
            </xs:annotation>
          </xs:enumeration>
          <xs:enumeration value="1262">
            <xs:annotation>
              <xs:documentation>Hoteli Zadar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3">
            <xs:annotation>
              <xs:documentation>Imunološki zavod d.d.</xs:documentation>
            </xs:annotation>
          </xs:enumeration>
          <xs:enumeration value="1274">
            <xs:annotation>
              <xs:documentation>Termes grupa d.d.</xs:documentation>
            </xs:annotation>
          </xs:enumeration>
          <xs:enumeration value="1277">
            <xs:annotation>
              <xs:documentation>Istra d.d.</xs:documentation>
            </xs:annotation>
          </xs:enumeration>
          <xs:enumeration value="1283">
            <xs:annotation>
              <xs:documentation>Istraturist Umag d.d.</xs:documentation>
            </xs:annotation>
          </xs:enumeration>
          <xs:enumeration value="1285">
            <xs:annotation>
              <xs:documentation>JADRAN d.d.</xs:documentation>
            </xs:annotation>
          </xs:enumeration>
          <xs:enumeration value="1286">
            <xs:annotation>
              <xs:documentation>Jadran film d.d.</xs:documentation>
            </xs:annotation>
          </xs:enumeration>
          <xs:enumeration value="1290">
            <xs:annotation>
              <xs:documentation>Jadran tvornica čarapa d.d.</xs:documentation>
            </xs:annotation>
          </xs:enumeration>
          <xs:enumeration value="1296">
            <xs:annotation>
              <xs:documentation>Jamnica d.d.</xs:documentation>
            </xs:annotation>
          </xs:enumeration>
          <xs:enumeration value="1303">
            <xs:annotation>
              <xs:documentation>Kamensko d.d. u stečaju</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3">
            <xs:annotation>
              <xs:documentation>Končar - Sklopna postrojenja d.d.</xs:documentation>
            </xs:annotation>
          </xs:enumeration>
          <xs:enumeration value="1326">
            <xs:annotation>
              <xs:documentation>Koteks d.d.</xs:documentation>
            </xs:annotation>
          </xs:enumeration>
          <xs:enumeration value="1329">
            <xs:annotation>
              <xs:documentation>Ledo d.d.</xs:documentation>
            </xs:annotation>
          </xs:enumeration>
          <xs:enumeration value="1333">
            <xs:annotation>
              <xs:documentation>Luka Rijeka d.d.</xs:documentation>
            </xs:annotation>
          </xs:enumeration>
          <xs:enumeration value="1334">
            <xs:annotation>
              <xs:documentation>Dukat d.d.</xs:documentation>
            </xs:annotation>
          </xs:enumeration>
          <xs:enumeration value="1335">
            <xs:annotation>
              <xs:documentation>Magma d.d.</xs:documentation>
            </xs:annotation>
          </xs:enumeration>
          <xs:enumeration value="1339">
            <xs:annotation>
              <xs:documentation>Medika d.d.</xs:documentation>
            </xs:annotation>
          </xs:enumeration>
          <xs:enumeration value="1341">
            <xs:annotation>
              <xs:documentation>Mediteranska plovidba d.d. u stečaju</xs:documentation>
            </xs:annotation>
          </xs:enumeration>
          <xs:enumeration value="1342">
            <xs:annotation>
              <xs:documentation>Međimurska trikotaža d.d. u stečaju</xs:documentation>
            </xs:annotation>
          </xs:enumeration>
          <xs:enumeration value="1344">
            <xs:annotation>
              <xs:documentation>Mirna d.d.</xs:documentation>
            </xs:annotation>
          </xs:enumeration>
          <xs:enumeration value="1354">
            <xs:annotation>
              <xs:documentation>Mundus d.d. u stečaju</xs:documentation>
            </xs:annotation>
          </xs:enumeration>
          <xs:enumeration value="1364">
            <xs:annotation>
              <xs:documentation>Pluto d.d.</xs:documentation>
            </xs:annotation>
          </xs:enumeration>
          <xs:enumeration value="1371">
            <xs:annotation>
              <xs:documentation>Puljanka d.d. u stečaju</xs:documentation>
            </xs:annotation>
          </xs:enumeration>
          <xs:enumeration value="1372">
            <xs:annotation>
              <xs:documentation>Puris d.d.</xs:documentation>
            </xs:annotation>
          </xs:enumeration>
          <xs:enumeration value="1373">
            <xs:annotation>
              <xs:documentation>Rabac d.d.</xs:documentation>
            </xs:annotation>
          </xs:enumeration>
          <xs:enumeration value="1376">
            <xs:annotation>
              <xs:documentation>Riviera Adria d.d.</xs:documentation>
            </xs:annotation>
          </xs:enumeration>
          <xs:enumeration value="1378">
            <xs:annotation>
              <xs:documentation>RIZ - Odašiljači d.d. u stečaju</xs:documentation>
            </xs:annotation>
          </xs:enumeration>
          <xs:enumeration value="1382">
            <xs:annotation>
              <xs:documentation>SAMOBORKA d.d.</xs:documentation>
            </xs:annotation>
          </xs:enumeration>
          <xs:enumeration value="1383">
            <xs:annotation>
              <xs:documentation>Saponia d.d.</xs:documentation>
            </xs:annotation>
          </xs:enumeration>
          <xs:enumeration value="1388">
            <xs:annotation>
              <xs:documentation>Slobodna Dalmacija d.d.</xs:documentation>
            </xs:annotation>
          </xs:enumeration>
          <xs:enumeration value="1392">
            <xs:annotation>
              <xs:documentation>Solaris d.d.</xs:documentation>
            </xs:annotation>
          </xs:enumeration>
          <xs:enumeration value="1394">
            <xs:annotation>
              <xs:documentation>Siemens d.d.</xs:documentation>
            </xs:annotation>
          </xs:enumeration>
          <xs:enumeration value="1395">
            <xs:annotation>
              <xs:documentation>Sunčani Hvar d.d.</xs:documentation>
            </xs:annotation>
          </xs:enumeration>
          <xs:enumeration value="1397">
            <xs:annotation>
              <xs:documentation>Tankerkomerc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01">
            <xs:annotation>
              <xs:documentation>TOZ Penkala Tvornica olovaka Zagreb d.d. u stečaju</xs:documentation>
            </xs:annotation>
          </xs:enumeration>
          <xs:enumeration value="1408">
            <xs:annotation>
              <xs:documentation>Tvornice elektrotehničkih proizvoda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24">
            <xs:annotation>
              <xs:documentation>Viadukt d.d. u stečaju</xs:documentation>
            </xs:annotation>
          </xs:enumeration>
          <xs:enumeration value="1432">
            <xs:annotation>
              <xs:documentation>Vrboska d.d.</xs:documentation>
            </xs:annotation>
          </xs:enumeration>
          <xs:enumeration value="1436">
            <xs:annotation>
              <xs:documentation>Zagrebačka pivovara d.d.</xs:documentation>
            </xs:annotation>
          </xs:enumeration>
          <xs:enumeration value="1442">
            <xs:annotation>
              <xs:documentation>Zvečevo d.d.</xs:documentation>
            </xs:annotation>
          </xs:enumeration>
          <xs:enumeration value="1443">
            <xs:annotation>
              <xs:documentation>Zvijezda d.d.</xs:documentation>
            </xs:annotation>
          </xs:enumeration>
          <xs:enumeration value="1444">
            <xs:annotation>
              <xs:documentation>Željezara Split d.d. u stečaju</xs:documentation>
            </xs:annotation>
          </xs:enumeration>
          <xs:enumeration value="1445">
            <xs:annotation>
              <xs:documentation>Žitnjak d.d.</xs:documentation>
            </xs:annotation>
          </xs:enumeration>
          <xs:enumeration value="1450">
            <xs:annotation>
              <xs:documentation>Elektropromet d.d.</xs:documentation>
            </xs:annotation>
          </xs:enumeration>
          <xs:enumeration value="1453">
            <xs:annotation>
              <xs:documentation>Hotel Dubrovnik d.d.</xs:documentation>
            </xs:annotation>
          </xs:enumeration>
          <xs:enumeration value="1456">
            <xs:annotation>
              <xs:documentation>Hoteli Baška voda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465">
            <xs:annotation>
              <xs:documentation>Lantea Grupa d.d.</xs:documentation>
            </xs:annotation>
          </xs:enumeration>
          <xs:enumeration value="1471">
            <xs:annotation>
              <xs:documentation>Palace hotel Zagreb d.d.</xs:documentation>
            </xs:annotation>
          </xs:enumeration>
          <xs:enumeration value="1482">
            <xs:annotation>
              <xs:documentation>Zlatni rat d.d.</xs:documentation>
            </xs:annotation>
          </xs:enumeration>
          <xs:enumeration value="1523">
            <xs:annotation>
              <xs:documentation>Tang tvornica alata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861">
            <xs:annotation>
              <xs:documentation>HG Spot d.d. u stečaju</xs:documentation>
            </xs:annotation>
          </xs:enumeration>
          <xs:enumeration value="1928">
            <xs:annotation>
              <xs:documentation>Vis d.d.</xs:documentation>
            </xs:annotation>
          </xs:enumeration>
          <xs:enumeration value="1967">
            <xs:annotation>
              <xs:documentation>Tekstilstroj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205">
            <xs:annotation>
              <xs:documentation>Dalma d.d.</xs:documentation>
            </xs:annotation>
          </xs:enumeration>
          <xs:enumeration value="2319">
            <xs:annotation>
              <xs:documentation>Regeneracija d.d.</xs:documentation>
            </xs:annotation>
          </xs:enumeration>
          <xs:enumeration value="2338">
            <xs:annotation>
              <xs:documentation>ALPHA ADRIATIC pomorski promet dioničko društvo</xs:documentation>
            </xs:annotation>
          </xs:enumeration>
          <xs:enumeration value="2339">
            <xs:annotation>
              <xs:documentation>Adriachem d.d. u stečaju</xs:documentation>
            </xs:annotation>
          </xs:enumeration>
          <xs:enumeration value="2365">
            <xs:annotation>
              <xs:documentation>Hrvatski duhani d.d.</xs:documentation>
            </xs:annotation>
          </xs:enumeration>
          <xs:enumeration value="2369">
            <xs:annotation>
              <xs:documentation>Tempo d.d.</xs:documentation>
            </xs:annotation>
          </xs:enumeration>
          <xs:enumeration value="2410">
            <xs:annotation>
              <xs:documentation>Imperial Riviera d.d.</xs:documentation>
            </xs:annotation>
          </xs:enumeration>
          <xs:enumeration value="2411">
            <xs:annotation>
              <xs:documentation>Hoteli Živogošće d.d.</xs:documentation>
            </xs:annotation>
          </xs:enumeration>
          <xs:enumeration value="2416">
            <xs:annotation>
              <xs:documentation>MEDORA HOTELI I LJETOVALIŠTA d.d.</xs:documentation>
            </xs:annotation>
          </xs:enumeration>
          <xs:enumeration value="2417">
            <xs:annotation>
              <xs:documentation>Dalmacijavino d.d. u stečaju</xs:documentation>
            </xs:annotation>
          </xs:enumeration>
          <xs:enumeration value="2421">
            <xs:annotation>
              <xs:documentation>Hotel Excelsior d.d.</xs:documentation>
            </xs:annotation>
          </xs:enumeration>
          <xs:enumeration value="2457">
            <xs:annotation>
              <xs:documentation>Ingra d.d.</xs:documentation>
            </xs:annotation>
          </xs:enumeration>
          <xs:enumeration value="2520">
            <xs:annotation>
              <xs:documentation>Lucidus d.d.</xs:documentation>
            </xs:annotation>
          </xs:enumeration>
          <xs:enumeration value="2523">
            <xs:annotation>
              <xs:documentation>Vupik d.d.</xs:documentation>
            </xs:annotation>
          </xs:enumeration>
          <xs:enumeration value="2560">
            <xs:annotation>
              <xs:documentation>INA - Industrija nafte d.d.</xs:documentation>
            </xs:annotation>
          </xs:enumeration>
          <xs:enumeration value="2564">
            <xs:annotation>
              <xs:documentation>Jadran - Galenski laboratorij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047">
            <xs:annotation>
              <xs:documentation>Merkantile d.d., zastupstva, inženjering, proizvodnja i trgovina</xs:documentation>
            </xs:annotation>
          </xs:enumeration>
          <xs:enumeration value="3110">
            <xs:annotation>
              <xs:documentation>Pounje trikotaža d.d.</xs:documentation>
            </xs:annotation>
          </xs:enumeration>
          <xs:enumeration value="3285">
            <xs:annotation>
              <xs:documentation>Kaštelanski staklenici d.d. u stečaju</xs:documentation>
            </xs:annotation>
          </xs:enumeration>
          <xs:enumeration value="3309">
            <xs:annotation>
              <xs:documentation>Adris Grupa d.d.</xs:documentation>
            </xs:annotation>
          </xs:enumeration>
          <xs:enumeration value="3315">
            <xs:annotation>
              <xs:documentation>Valamar Adria Holding d.d. za upravljačke djelatnosti holding društava</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225">
            <xs:annotation>
              <xs:documentation>Nexe grupa d.d.</xs:documentation>
            </xs:annotation>
          </xs:enumeration>
          <xs:enumeration value="4408">
            <xs:annotation>
              <xs:documentation>Metronet telekomunikacije d.d.</xs:documentation>
            </xs:annotation>
          </xs:enumeration>
          <xs:enumeration value="4409">
            <xs:annotation>
              <xs:documentation>Hoteli Vodice d.d.</xs:documentation>
            </xs:annotation>
          </xs:enumeration>
          <xs:enumeration value="4410">
            <xs:annotation>
              <xs:documentation>Olympia Vodice d.d.</xs:documentation>
            </xs:annotation>
          </xs:enumeration>
          <xs:enumeration value="4510">
            <xs:annotation>
              <xs:documentation>Hospitalija trgovina d.o.o.</xs:documentation>
            </xs:annotation>
          </xs:enumeration>
          <xs:enumeration value="4575">
            <xs:annotation>
              <xs:documentation>Excelsa nekretnine d.d.</xs:documentation>
            </xs:annotation>
          </xs:enumeration>
          <xs:enumeration value="4661">
            <xs:annotation>
              <xs:documentation>OT - Optima telekom d.d.</xs:documentation>
            </xs:annotation>
          </xs:enumeration>
          <xs:enumeration value="4969">
            <xs:annotation>
              <xs:documentation>Vodoprivreda Zagreb d.d.</xs:documentation>
            </xs:annotation>
          </xs:enumeration>
          <xs:enumeration value="5033">
            <xs:annotation>
              <xs:documentation>Rijeka promet d.d., Rijeka</xs:documentation>
            </xs:annotation>
          </xs:enumeration>
          <xs:enumeration value="5149">
            <xs:annotation>
              <xs:documentation>Genera d.d.</xs:documentation>
            </xs:annotation>
          </xs:enumeration>
          <xs:enumeration value="5157">
            <xs:annotation>
              <xs:documentation>M SAN GRUPA društvo s ograničenom odgovornošću</xs:documentation>
            </xs:annotation>
          </xs:enumeration>
          <xs:enumeration value="5158">
            <xs:annotation>
              <xs:documentation>SUNCE HOTELI d.d. za turizam i ugostiteljstvo</xs:documentation>
            </xs:annotation>
          </xs:enumeration>
          <xs:enumeration value="5202">
            <xs:annotation>
              <xs:documentation>Odašiljači i veze d.o.o., Zagreb</xs:documentation>
            </xs:annotation>
          </xs:enumeration>
          <xs:enumeration value="5426">
            <xs:annotation>
              <xs:documentation>Plodine d.d.</xs:documentation>
            </xs:annotation>
          </xs:enumeration>
          <xs:enumeration value="5579">
            <xs:annotation>
              <xs:documentation>Quaestus nekretnine d.d. zatvoreni investicijski fond s javnom ponudom za ulaganje u nekretnine - u likvidaciji</xs:documentation>
            </xs:annotation>
          </xs:enumeration>
          <xs:enumeration value="5716">
            <xs:annotation>
              <xs:documentation>ŠC Višnjik d.o.o.</xs:documentation>
            </xs:annotation>
          </xs:enumeration>
          <xs:enumeration value="5790">
            <xs:annotation>
              <xs:documentation>ZAGREBAČKI HOLDING d.o.o.</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29202">
            <xs:annotation>
              <xs:documentation>HOTELI ZLATNI RAT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88828">
            <xs:annotation>
              <xs:documentation>LANIŠTE D.O.O.</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enumeration value="104947">
            <xs:annotation>
              <xs:documentation>Agro Invest Grupa d.o.o. za poljoprivrednu proizvodnju, stočarstvo, turizam, ugostiteljstvo, trgovinu i usluge</xs:documentation>
            </xs:annotation>
          </xs:enumeration>
        </xs:restriction>
      </xs:simpleType>
      <xs:simpleType name="EnumList_Konsolidirano_Revidirano___3">
        <xs:restriction base="xs:string">
          <xs:whiteSpace value="preserve" fixed="true"/>
          <xs:enumeration value="RD">
            <xs:annotation>
              <xs:documentation>Revidirano</xs:documentation>
            </xs:annotation>
          </xs:enumeration>
          <xs:enumeration value="RN">
            <xs:annotation>
              <xs:documentation>Nerevidirano</xs:documentation>
            </xs:annotation>
          </xs:enumeration>
          <xs:enumeration value="KD">
            <xs:annotation>
              <xs:documentation>Konsolidirano</xs:documentation>
            </xs:annotation>
          </xs:enumeration>
          <xs:enumeration value="KN">
            <xs:annotation>
              <xs:documentation>Nekonsolidirano</xs:documentation>
            </xs:annotation>
          </xs:enumeration>
          <xs:enumeration value="RNKD">
            <xs:annotation>
              <xs:documentation>Nerevidirano i konsolidirano</xs:documentation>
            </xs:annotation>
          </xs:enumeration>
          <xs:enumeration value="RNKN">
            <xs:annotation>
              <xs:documentation>Nerevidirano i nekonsolidirano</xs:documentation>
            </xs:annotation>
          </xs:enumeration>
          <xs:enumeration value="RDKN">
            <xs:annotation>
              <xs:documentation>Revidirano i nekonsolidirano</xs:documentation>
            </xs:annotation>
          </xs:enumeration>
          <xs:enumeration value="RDKD">
            <xs:annotation>
              <xs:documentation>Revidirano i konsolidirano</xs:documentation>
            </xs:annotation>
          </xs:enumeration>
        </xs:restriction>
      </xs:simpleType>
      <xs:simpleType name="Decimal_TD18_FD2___4">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5">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6">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7">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8">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sif_ust" type="ExternalList___2" nillable="false" minOccurs="1" maxOccurs="1">
            <xs:annotation>
              <xs:documentation>Šifra ustanove</xs:documentation>
            </xs:annotation>
          </xs:element>
          <xs:element name="AtribIzv" type="EnumList_Konsolidirano_Revidirano___3" nillable="false" minOccurs="1" maxOccurs="1">
            <xs:annotation>
              <xs:documentation>Konsolidirano/Revidirano</xs:documentation>
            </xs:annotation>
          </xs:element>
        </xs:all>
      </xs:complexType>
      <xs:complexType name="FormType_IFP-E_1000954">
        <xs:annotation>
          <xs:documentation>Izvještaj o financijskom položaju, opći izdavatelji, godišnji</xs:documentation>
        </xs:annotation>
        <xs:all>
          <xs:element name="P1074366" type="Decimal_TD18_FD2___4" nillable="false" minOccurs="1" maxOccurs="1"/>
          <xs:element name="P1074367" type="Decimal_TD18_FD2___4" nillable="false" minOccurs="1" maxOccurs="1"/>
          <xs:element name="P1074368" type="Decimal_TD18_FD2___4" nillable="false" minOccurs="1" maxOccurs="1"/>
          <xs:element name="P1074369" type="Decimal_TD18_FD2___4" nillable="false" minOccurs="1" maxOccurs="1"/>
          <xs:element name="P1074370" type="Decimal_TD18_FD2___4" nillable="false" minOccurs="1" maxOccurs="1"/>
          <xs:element name="P1074371" type="Decimal_TD18_FD2___4" nillable="false" minOccurs="1" maxOccurs="1"/>
          <xs:element name="P1074372" type="Decimal_TD18_FD2___4" nillable="false" minOccurs="1" maxOccurs="1"/>
          <xs:element name="P1074373" type="Decimal_TD18_FD2___4" nillable="false" minOccurs="1" maxOccurs="1"/>
          <xs:element name="P1074374" type="Decimal_TD18_FD2___4" nillable="false" minOccurs="1" maxOccurs="1"/>
          <xs:element name="P1074375" type="Decimal_TD18_FD2___4" nillable="false" minOccurs="1" maxOccurs="1"/>
          <xs:element name="P1074376" type="Decimal_TD18_FD2___4" nillable="false" minOccurs="1" maxOccurs="1"/>
          <xs:element name="P1074491" type="Decimal_TD18_FD2___4" nillable="false" minOccurs="1" maxOccurs="1"/>
          <xs:element name="P1074492" type="Decimal_TD18_FD2___4" nillable="false" minOccurs="1" maxOccurs="1"/>
          <xs:element name="P1074493" type="Decimal_TD18_FD2___4" nillable="false" minOccurs="1" maxOccurs="1"/>
          <xs:element name="P1074494" type="Decimal_TD18_FD2___4" nillable="false" minOccurs="1" maxOccurs="1"/>
          <xs:element name="P1074575" type="Decimal_TD18_FD2___4" nillable="false" minOccurs="1" maxOccurs="1"/>
          <xs:element name="P1074576" type="Decimal_TD18_FD2___4" nillable="false" minOccurs="1" maxOccurs="1"/>
          <xs:element name="P1074577" type="Decimal_TD18_FD2___4" nillable="false" minOccurs="1" maxOccurs="1"/>
          <xs:element name="P1074578" type="Decimal_TD18_FD2___4" nillable="false" minOccurs="1" maxOccurs="1"/>
          <xs:element name="P1074579" type="Decimal_TD18_FD2___4" nillable="false" minOccurs="1" maxOccurs="1"/>
          <xs:element name="P1074656" type="Decimal_TD18_FD2___4" nillable="false" minOccurs="1" maxOccurs="1"/>
          <xs:element name="P1074657" type="Decimal_TD18_FD2___4" nillable="false" minOccurs="1" maxOccurs="1"/>
          <xs:element name="P1074658" type="Decimal_TD18_FD2___4" nillable="false" minOccurs="1" maxOccurs="1"/>
          <xs:element name="P1074659" type="Decimal_TD18_FD2___4" nillable="false" minOccurs="1" maxOccurs="1"/>
          <xs:element name="P1074894" type="Decimal_TD18_FD2___4" nillable="false" minOccurs="1" maxOccurs="1"/>
          <xs:element name="P1074895" type="Decimal_TD18_FD2___4" nillable="false" minOccurs="1" maxOccurs="1"/>
          <xs:element name="P1074896" type="Decimal_TD18_FD2___4" nillable="false" minOccurs="1" maxOccurs="1"/>
          <xs:element name="P1074897" type="Decimal_TD18_FD2___4" nillable="false" minOccurs="1" maxOccurs="1"/>
          <xs:element name="P1074898" type="Decimal_TD18_FD2___4" nillable="false" minOccurs="1" maxOccurs="1"/>
          <xs:element name="P1074899" type="Decimal_TD18_FD2___4" nillable="false" minOccurs="1" maxOccurs="1"/>
          <xs:element name="P1074900" type="Decimal_TD18_FD2___4" nillable="false" minOccurs="1" maxOccurs="1"/>
          <xs:element name="P1074901" type="Decimal_TD18_FD2___4" nillable="false" minOccurs="1" maxOccurs="1"/>
          <xs:element name="P1074902" type="Decimal_TD18_FD2___4" nillable="false" minOccurs="1" maxOccurs="1"/>
          <xs:element name="P1074903" type="Decimal_TD18_FD2___4" nillable="false" minOccurs="1" maxOccurs="1"/>
          <xs:element name="P1074904" type="Decimal_TD18_FD2___4" nillable="false" minOccurs="1" maxOccurs="1"/>
          <xs:element name="P1074905" type="Decimal_TD18_FD2___4" nillable="false" minOccurs="1" maxOccurs="1"/>
          <xs:element name="P1074906" type="Decimal_TD18_FD2___4" nillable="false" minOccurs="1" maxOccurs="1"/>
          <xs:element name="P1074907" type="Decimal_TD18_FD2___4" nillable="false" minOccurs="1" maxOccurs="1"/>
          <xs:element name="P1074908" type="Decimal_TD18_FD2___4" nillable="false" minOccurs="1" maxOccurs="1"/>
          <xs:element name="P1074909" type="Decimal_TD18_FD2___4" nillable="false" minOccurs="1" maxOccurs="1"/>
          <xs:element name="P1074910" type="Decimal_TD18_FD2___4" nillable="false" minOccurs="1" maxOccurs="1"/>
          <xs:element name="P1074912" type="Decimal_TD18_FD2___4" nillable="false" minOccurs="1" maxOccurs="1"/>
          <xs:element name="P1074914" type="Decimal_TD18_FD2___4" nillable="false" minOccurs="1" maxOccurs="1"/>
          <xs:element name="P1074916" type="Decimal_TD18_FD2___4" nillable="false" minOccurs="1" maxOccurs="1"/>
          <xs:element name="P1074923" type="Decimal_TD18_FD2___4" nillable="false" minOccurs="1" maxOccurs="1"/>
          <xs:element name="P1074925" type="Decimal_TD18_FD2___4" nillable="false" minOccurs="1" maxOccurs="1"/>
          <xs:element name="P1074927" type="Decimal_TD18_FD2___4" nillable="false" minOccurs="1" maxOccurs="1"/>
          <xs:element name="P1074947" type="Decimal_TD18_FD2___4" nillable="false" minOccurs="1" maxOccurs="1"/>
          <xs:element name="P1074949" type="Decimal_TD18_FD2___4" nillable="false" minOccurs="1" maxOccurs="1"/>
          <xs:element name="P1074951" type="Decimal_TD18_FD2___4" nillable="false" minOccurs="1" maxOccurs="1"/>
          <xs:element name="P1074954" type="Decimal_TD18_FD6___5" nillable="false" minOccurs="1" maxOccurs="1"/>
          <xs:element name="P1074956" type="Decimal_TD14_FD2___6" nillable="false" minOccurs="1" maxOccurs="1"/>
          <xs:element name="P1074958" type="Decimal_TD18_FD2___4" nillable="false" minOccurs="1" maxOccurs="1"/>
          <xs:element name="P1074960" type="Decimal_TD18_FD2___4" nillable="false" minOccurs="1" maxOccurs="1"/>
          <xs:element name="P1074962" type="Decimal_TD18_FD2___4" nillable="false" minOccurs="1" maxOccurs="1"/>
          <xs:element name="P1074964" type="Decimal_TD18_FD2___4" nillable="false" minOccurs="1" maxOccurs="1"/>
          <xs:element name="P1074918" type="Decimal_TD18_FD2___4" nillable="false" minOccurs="1" maxOccurs="1"/>
          <xs:element name="P1074921" type="Decimal_TD18_FD2___4" nillable="false" minOccurs="1" maxOccurs="1"/>
          <xs:element name="P1084408" type="Decimal_TD18_FD2___4" nillable="false" minOccurs="1" maxOccurs="1"/>
          <xs:element name="P1084409" type="Decimal_TD18_FD2___4" nillable="false" minOccurs="1" maxOccurs="1"/>
          <xs:element name="P1074967" type="Decimal_TD18_FD2___4" nillable="false" minOccurs="1" maxOccurs="1"/>
          <xs:element name="P1074973" type="Decimal_TD18_FD2___4" nillable="false" minOccurs="1" maxOccurs="1"/>
          <xs:element name="P1074975" type="Decimal_TD18_FD2___4" nillable="false" minOccurs="1" maxOccurs="1"/>
          <xs:element name="P1074979" type="Decimal_TD18_FD2___4" nillable="false" minOccurs="1" maxOccurs="1"/>
          <xs:element name="P1074981" type="Decimal_TD18_FD2___4" nillable="false" minOccurs="1" maxOccurs="1"/>
          <xs:element name="P1074983" type="Decimal_TD18_FD2___4" nillable="false" minOccurs="1" maxOccurs="1"/>
          <xs:element name="P1074985" type="Decimal_TD18_FD2___4" nillable="false" minOccurs="1" maxOccurs="1"/>
          <xs:element name="P1074987" type="Decimal_TD18_FD2___4" nillable="false" minOccurs="1" maxOccurs="1"/>
          <xs:element name="P1074989" type="Decimal_TD18_FD2___4" nillable="false" minOccurs="1" maxOccurs="1"/>
          <xs:element name="P1074991" type="Decimal_TD18_FD2___4" nillable="false" minOccurs="1" maxOccurs="1"/>
          <xs:element name="P1074994" type="Decimal_TD18_FD2___4" nillable="false" minOccurs="1" maxOccurs="1"/>
          <xs:element name="P1074997" type="Decimal_TD18_FD2___4" nillable="false" minOccurs="1" maxOccurs="1"/>
          <xs:element name="P1074998" type="Decimal_TD18_FD2___4" nillable="false" minOccurs="1" maxOccurs="1"/>
          <xs:element name="P1075000" type="Decimal_TD18_FD2___4" nillable="false" minOccurs="1" maxOccurs="1"/>
          <xs:element name="P1075001" type="Decimal_TD18_FD2___4" nillable="false" minOccurs="1" maxOccurs="1"/>
          <xs:element name="P1075003" type="Decimal_TD18_FD2___4" nillable="false" minOccurs="1" maxOccurs="1"/>
          <xs:element name="P1075005" type="Decimal_TD18_FD2___4" nillable="false" minOccurs="1" maxOccurs="1"/>
          <xs:element name="P1075007" type="Decimal_TD18_FD2___4" nillable="false" minOccurs="1" maxOccurs="1"/>
          <xs:element name="P1075009" type="Decimal_TD18_FD2___4" nillable="false" minOccurs="1" maxOccurs="1"/>
          <xs:element name="P1075011" type="Decimal_TD18_FD2___4" nillable="false" minOccurs="1" maxOccurs="1"/>
          <xs:element name="P1075012" type="Decimal_TD18_FD2___4" nillable="false" minOccurs="1" maxOccurs="1"/>
          <xs:element name="P1075014" type="Decimal_TD18_FD2___4" nillable="false" minOccurs="1" maxOccurs="1"/>
          <xs:element name="P1075016" type="Decimal_TD18_FD2___4" nillable="false" minOccurs="1" maxOccurs="1"/>
          <xs:element name="P1075018" type="Decimal_TD18_FD2___4" nillable="false" minOccurs="1" maxOccurs="1"/>
          <xs:element name="P1075020" type="Decimal_TD18_FD2___4" nillable="false" minOccurs="1" maxOccurs="1"/>
          <xs:element name="P1075023" type="Decimal_TD18_FD2___4" nillable="false" minOccurs="1" maxOccurs="1"/>
          <xs:element name="P1075026" type="Decimal_TD18_FD2___4" nillable="false" minOccurs="1" maxOccurs="1"/>
          <xs:element name="P1075028" type="Decimal_TD18_FD2___4" nillable="false" minOccurs="1" maxOccurs="1"/>
          <xs:element name="P1075031" type="Decimal_TD18_FD2___4" nillable="false" minOccurs="1" maxOccurs="1"/>
          <xs:element name="P1075033" type="Decimal_TD18_FD2___4" nillable="false" minOccurs="1" maxOccurs="1"/>
          <xs:element name="P1075035" type="Decimal_TD18_FD2___4" nillable="false" minOccurs="1" maxOccurs="1"/>
          <xs:element name="P1075037" type="Decimal_TD18_FD2___4" nillable="false" minOccurs="1" maxOccurs="1"/>
          <xs:element name="P1075039" type="Decimal_TD18_FD2___4" nillable="false" minOccurs="1" maxOccurs="1"/>
          <xs:element name="P1075043" type="Decimal_TD18_FD2___4" nillable="false" minOccurs="1" maxOccurs="1"/>
          <xs:element name="P1075055" type="Decimal_TD18_FD2___4" nillable="false" minOccurs="1" maxOccurs="1"/>
          <xs:element name="P1075057" type="Decimal_TD18_FD2___4" nillable="false" minOccurs="1" maxOccurs="1"/>
          <xs:element name="P1075058" type="Decimal_TD18_FD2___4" nillable="false" minOccurs="1" maxOccurs="1"/>
          <xs:element name="P1075060" type="Decimal_TD18_FD2___4" nillable="false" minOccurs="1" maxOccurs="1"/>
          <xs:element name="P1075063" type="Decimal_TD18_FD2___4" nillable="false" minOccurs="1" maxOccurs="1"/>
          <xs:element name="P1075065" type="Decimal_TD18_FD2___4" nillable="false" minOccurs="1" maxOccurs="1"/>
          <xs:element name="P1075067" type="Decimal_TD18_FD2___4" nillable="false" minOccurs="1" maxOccurs="1"/>
          <xs:element name="P1075071" type="Decimal_TD18_FD2___4" nillable="false" minOccurs="1" maxOccurs="1"/>
          <xs:element name="P1075076" type="Decimal_TD18_FD2___4" nillable="false" minOccurs="1" maxOccurs="1"/>
          <xs:element name="P1075080" type="Decimal_TD18_FD2___4" nillable="false" minOccurs="1" maxOccurs="1"/>
          <xs:element name="P1075083" type="Decimal_TD18_FD2___4" nillable="false" minOccurs="1" maxOccurs="1"/>
          <xs:element name="P1075085" type="Decimal_TD18_FD2___4" nillable="false" minOccurs="1" maxOccurs="1"/>
          <xs:element name="P1075091" type="Decimal_TD18_FD2___4" nillable="false" minOccurs="1" maxOccurs="1"/>
          <xs:element name="P1075093" type="Decimal_TD18_FD2___4" nillable="false" minOccurs="1" maxOccurs="1"/>
          <xs:element name="P1075095" type="Decimal_TD18_FD2___4" nillable="false" minOccurs="1" maxOccurs="1"/>
          <xs:element name="P1075097" type="Decimal_TD18_FD2___4" nillable="false" minOccurs="1" maxOccurs="1"/>
          <xs:element name="P1075099" type="Decimal_TD18_FD2___4" nillable="false" minOccurs="1" maxOccurs="1"/>
          <xs:element name="P1075100" type="Decimal_TD18_FD2___4" nillable="false" minOccurs="1" maxOccurs="1"/>
          <xs:element name="P1075101" type="Decimal_TD18_FD2___4" nillable="false" minOccurs="1" maxOccurs="1"/>
          <xs:element name="P1075102" type="Decimal_TD18_FD2___4" nillable="false" minOccurs="1" maxOccurs="1"/>
          <xs:element name="P1075103" type="Decimal_TD18_FD2___4" nillable="false" minOccurs="1" maxOccurs="1"/>
          <xs:element name="P1075104" type="Decimal_TD18_FD2___4" nillable="false" minOccurs="1" maxOccurs="1"/>
          <xs:element name="P1075105" type="Decimal_TD18_FD2___4" nillable="false" minOccurs="1" maxOccurs="1"/>
          <xs:element name="P1075106" type="Decimal_TD18_FD2___4" nillable="false" minOccurs="1" maxOccurs="1"/>
          <xs:element name="P1075107" type="Decimal_TD18_FD2___4" nillable="false" minOccurs="1" maxOccurs="1"/>
          <xs:element name="P1075108" type="Decimal_TD18_FD2___4" nillable="false" minOccurs="1" maxOccurs="1"/>
          <xs:element name="P1075109" type="Decimal_TD18_FD2___4" nillable="false" minOccurs="1" maxOccurs="1"/>
          <xs:element name="P1075110" type="Decimal_TD18_FD2___4" nillable="false" minOccurs="1" maxOccurs="1"/>
          <xs:element name="P1075111" type="Decimal_TD18_FD2___4" nillable="false" minOccurs="1" maxOccurs="1"/>
          <xs:element name="P1075112" type="Decimal_TD18_FD2___4" nillable="false" minOccurs="1" maxOccurs="1"/>
          <xs:element name="P1075113" type="Decimal_TD18_FD2___4" nillable="false" minOccurs="1" maxOccurs="1"/>
          <xs:element name="P1075114" type="Decimal_TD18_FD2___4" nillable="false" minOccurs="1" maxOccurs="1"/>
          <xs:element name="P1075115" type="Decimal_TD18_FD2___4" nillable="false" minOccurs="1" maxOccurs="1"/>
          <xs:element name="P1075116" type="Decimal_TD18_FD2___4" nillable="false" minOccurs="1" maxOccurs="1"/>
          <xs:element name="P1075117" type="Decimal_TD18_FD2___4" nillable="false" minOccurs="1" maxOccurs="1"/>
          <xs:element name="P1075118" type="Decimal_TD18_FD2___4" nillable="false" minOccurs="1" maxOccurs="1"/>
          <xs:element name="P1075119" type="Decimal_TD18_FD2___4" nillable="false" minOccurs="1" maxOccurs="1"/>
          <xs:element name="P1075120" type="Decimal_TD18_FD2___4" nillable="false" minOccurs="1" maxOccurs="1"/>
          <xs:element name="P1075121" type="Decimal_TD18_FD2___4" nillable="false" minOccurs="1" maxOccurs="1"/>
          <xs:element name="P1075229" type="Decimal_TD18_FD2___4" nillable="false" minOccurs="1" maxOccurs="1"/>
          <xs:element name="P1075230" type="Decimal_TD18_FD2___4" nillable="false" minOccurs="1" maxOccurs="1"/>
          <xs:element name="P1075231" type="Decimal_TD18_FD2___4" nillable="false" minOccurs="1" maxOccurs="1"/>
          <xs:element name="P1075232" type="Decimal_TD18_FD2___4" nillable="false" minOccurs="1" maxOccurs="1"/>
          <xs:element name="P1075233" type="Decimal_TD18_FD2___4" nillable="false" minOccurs="1" maxOccurs="1"/>
          <xs:element name="P1075234" type="Decimal_TD18_FD2___4" nillable="false" minOccurs="1" maxOccurs="1"/>
          <xs:element name="P1075235" type="Decimal_TD18_FD2___4" nillable="false" minOccurs="1" maxOccurs="1"/>
          <xs:element name="P1075236" type="Decimal_TD18_FD2___4" nillable="false" minOccurs="1" maxOccurs="1"/>
          <xs:element name="P1075237" type="Decimal_TD18_FD2___4" nillable="false" minOccurs="1" maxOccurs="1"/>
          <xs:element name="P1075238" type="Decimal_TD18_FD2___4" nillable="false" minOccurs="1" maxOccurs="1"/>
          <xs:element name="P1075239" type="Decimal_TD18_FD2___4" nillable="false" minOccurs="1" maxOccurs="1"/>
          <xs:element name="P1075240" type="Decimal_TD18_FD2___4" nillable="false" minOccurs="1" maxOccurs="1"/>
          <xs:element name="P1075241" type="Decimal_TD18_FD2___4" nillable="false" minOccurs="1" maxOccurs="1"/>
          <xs:element name="P1075242" type="Decimal_TD18_FD2___4" nillable="false" minOccurs="1" maxOccurs="1"/>
          <xs:element name="P1075243" type="Decimal_TD18_FD2___4" nillable="false" minOccurs="1" maxOccurs="1"/>
          <xs:element name="P1075244" type="Decimal_TD18_FD2___4" nillable="false" minOccurs="1" maxOccurs="1"/>
          <xs:element name="P1075245" type="Decimal_TD18_FD2___4" nillable="false" minOccurs="1" maxOccurs="1"/>
          <xs:element name="P1075246" type="Decimal_TD18_FD2___4" nillable="false" minOccurs="1" maxOccurs="1"/>
          <xs:element name="P1075247" type="Decimal_TD18_FD2___4" nillable="false" minOccurs="1" maxOccurs="1"/>
          <xs:element name="P1075248" type="Decimal_TD18_FD2___4" nillable="false" minOccurs="1" maxOccurs="1"/>
          <xs:element name="P1075249" type="Decimal_TD18_FD2___4" nillable="false" minOccurs="1" maxOccurs="1"/>
          <xs:element name="P1075250" type="Decimal_TD18_FD2___4" nillable="false" minOccurs="1" maxOccurs="1"/>
          <xs:element name="P1075251" type="Decimal_TD18_FD2___4" nillable="false" minOccurs="1" maxOccurs="1"/>
          <xs:element name="P1075252" type="Decimal_TD18_FD2___4" nillable="false" minOccurs="1" maxOccurs="1"/>
          <xs:element name="P1075253" type="Decimal_TD18_FD2___4" nillable="false" minOccurs="1" maxOccurs="1"/>
          <xs:element name="P1075254" type="Decimal_TD18_FD2___4" nillable="false" minOccurs="1" maxOccurs="1"/>
          <xs:element name="P1075255" type="Decimal_TD18_FD2___4" nillable="false" minOccurs="1" maxOccurs="1"/>
          <xs:element name="P1121862" type="Decimal_TD18_FD2___7" nillable="false" minOccurs="1" maxOccurs="1"/>
          <xs:element name="P1121863" type="Decimal_TD18_FD2___7" nillable="false" minOccurs="1" maxOccurs="1"/>
          <xs:element name="P1121864" type="Decimal_TD18_FD2___7" nillable="false" minOccurs="1" maxOccurs="1"/>
          <xs:element name="P1121865" type="Decimal_TD18_FD2___7" nillable="false" minOccurs="1" maxOccurs="1"/>
          <xs:element name="P1075256" type="Decimal_TD18_FD2___4" nillable="false" minOccurs="1" maxOccurs="1"/>
          <xs:element name="P1075257" type="Decimal_TD18_FD2___4" nillable="false" minOccurs="1" maxOccurs="1"/>
          <xs:element name="P1075258" type="Decimal_TD18_FD2___4" nillable="false" minOccurs="1" maxOccurs="1"/>
          <xs:element name="P1075259" type="Decimal_TD18_FD2___4" nillable="false" minOccurs="1" maxOccurs="1"/>
          <xs:element name="P1075260" type="Decimal_TD18_FD2___4" nillable="false" minOccurs="1" maxOccurs="1"/>
          <xs:element name="P1075261" type="Decimal_TD18_FD2___4" nillable="false" minOccurs="1" maxOccurs="1"/>
          <xs:element name="P1075262" type="Decimal_TD18_FD2___4" nillable="false" minOccurs="1" maxOccurs="1"/>
          <xs:element name="P1075263" type="Decimal_TD18_FD2___4" nillable="false" minOccurs="1" maxOccurs="1"/>
          <xs:element name="P1075264" type="Decimal_TD18_FD2___4" nillable="false" minOccurs="1" maxOccurs="1"/>
          <xs:element name="P1075265" type="Decimal_TD18_FD2___4" nillable="false" minOccurs="1" maxOccurs="1"/>
          <xs:element name="P1075266" type="Decimal_TD18_FD2___4" nillable="false" minOccurs="1" maxOccurs="1"/>
          <xs:element name="P1075267" type="Decimal_TD18_FD2___4" nillable="false" minOccurs="1" maxOccurs="1"/>
          <xs:element name="P1075268" type="Decimal_TD18_FD2___4" nillable="false" minOccurs="1" maxOccurs="1"/>
          <xs:element name="P1075269" type="Decimal_TD18_FD2___4" nillable="false" minOccurs="1" maxOccurs="1"/>
          <xs:element name="P1075270" type="Decimal_TD18_FD2___4" nillable="false" minOccurs="1" maxOccurs="1"/>
          <xs:element name="P1075271" type="Decimal_TD18_FD2___4" nillable="false" minOccurs="1" maxOccurs="1"/>
          <xs:element name="P1075272" type="Decimal_TD18_FD2___4" nillable="false" minOccurs="1" maxOccurs="1"/>
          <xs:element name="P1075273" type="Decimal_TD18_FD2___4" nillable="false" minOccurs="1" maxOccurs="1"/>
          <xs:element name="P1075274" type="Decimal_TD18_FD2___4" nillable="false" minOccurs="1" maxOccurs="1"/>
          <xs:element name="P1075275" type="Decimal_TD18_FD2___4" nillable="false" minOccurs="1" maxOccurs="1"/>
          <xs:element name="P1075276" type="Decimal_TD18_FD2___4" nillable="false" minOccurs="1" maxOccurs="1"/>
          <xs:element name="P1075277" type="Decimal_TD18_FD2___4" nillable="false" minOccurs="1" maxOccurs="1"/>
          <xs:element name="P1075278" type="Decimal_TD18_FD2___4" nillable="false" minOccurs="1" maxOccurs="1"/>
          <xs:element name="P1075279" type="Decimal_TD18_FD2___4" nillable="false" minOccurs="1" maxOccurs="1"/>
          <xs:element name="P1075280" type="Decimal_TD18_FD2___4" nillable="false" minOccurs="1" maxOccurs="1"/>
          <xs:element name="P1075281" type="Decimal_TD18_FD2___4" nillable="false" minOccurs="1" maxOccurs="1"/>
          <xs:element name="P1075282" type="Decimal_TD18_FD2___4" nillable="false" minOccurs="1" maxOccurs="1"/>
          <xs:element name="P1075283" type="Decimal_TD18_FD2___4" nillable="false" minOccurs="1" maxOccurs="1"/>
          <xs:element name="P1075284" type="Decimal_TD18_FD2___4" nillable="false" minOccurs="1" maxOccurs="1"/>
          <xs:element name="P1075285" type="Decimal_TD18_FD2___4" nillable="false" minOccurs="1" maxOccurs="1"/>
          <xs:element name="P1075286" type="Decimal_TD18_FD2___4" nillable="false" minOccurs="1" maxOccurs="1"/>
          <xs:element name="P1075287" type="Decimal_TD18_FD2___4" nillable="false" minOccurs="1" maxOccurs="1"/>
          <xs:element name="P1075288" type="Decimal_TD18_FD2___4" nillable="false" minOccurs="1" maxOccurs="1"/>
          <xs:element name="P1075289" type="Decimal_TD18_FD2___4" nillable="false" minOccurs="1" maxOccurs="1"/>
          <xs:element name="P1075290" type="Decimal_TD18_FD2___4" nillable="false" minOccurs="1" maxOccurs="1"/>
          <xs:element name="P1075291" type="Decimal_TD18_FD2___4" nillable="false" minOccurs="1" maxOccurs="1"/>
          <xs:element name="P1075292" type="Decimal_TD18_FD2___4" nillable="false" minOccurs="1" maxOccurs="1"/>
          <xs:element name="P1075293" type="Decimal_TD18_FD2___4" nillable="false" minOccurs="1" maxOccurs="1"/>
          <xs:element name="P1075294" type="Decimal_TD18_FD2___4" nillable="false" minOccurs="1" maxOccurs="1"/>
          <xs:element name="P1075295" type="Decimal_TD18_FD2___4" nillable="false" minOccurs="1" maxOccurs="1"/>
          <xs:element name="P1075296" type="Decimal_TD18_FD2___4" nillable="false" minOccurs="1" maxOccurs="1"/>
          <xs:element name="P1075297" type="Decimal_TD18_FD2___4" nillable="false" minOccurs="1" maxOccurs="1"/>
          <xs:element name="P1075298" type="Decimal_TD18_FD2___4" nillable="false" minOccurs="1" maxOccurs="1"/>
          <xs:element name="P1075299" type="Decimal_TD18_FD2___4" nillable="false" minOccurs="1" maxOccurs="1"/>
          <xs:element name="P1075300" type="Decimal_TD18_FD2___4" nillable="false" minOccurs="1" maxOccurs="1"/>
          <xs:element name="P1075301" type="Decimal_TD18_FD2___4" nillable="false" minOccurs="1" maxOccurs="1"/>
          <xs:element name="P1075302" type="Decimal_TD18_FD2___4" nillable="false" minOccurs="1" maxOccurs="1"/>
          <xs:element name="P1075303" type="Decimal_TD18_FD2___4" nillable="false" minOccurs="1" maxOccurs="1"/>
          <xs:element name="P1075304" type="Decimal_TD18_FD2___4" nillable="false" minOccurs="1" maxOccurs="1"/>
          <xs:element name="P1075305" type="Decimal_TD18_FD2___4" nillable="false" minOccurs="1" maxOccurs="1"/>
          <xs:element name="P1075306" type="Decimal_TD18_FD2___4" nillable="false" minOccurs="1" maxOccurs="1"/>
          <xs:element name="P1075307" type="Decimal_TD18_FD2___4" nillable="false" minOccurs="1" maxOccurs="1"/>
          <xs:element name="P1075308" type="Decimal_TD18_FD2___4" nillable="false" minOccurs="1" maxOccurs="1"/>
          <xs:element name="P1075309" type="Decimal_TD18_FD2___4" nillable="false" minOccurs="1" maxOccurs="1"/>
          <xs:element name="P1075310" type="Decimal_TD18_FD2___4" nillable="false" minOccurs="1" maxOccurs="1"/>
          <xs:element name="P1075311" type="Decimal_TD18_FD2___4" nillable="false" minOccurs="1" maxOccurs="1"/>
          <xs:element name="P1075312" type="Decimal_TD18_FD2___4" nillable="false" minOccurs="1" maxOccurs="1"/>
          <xs:element name="P1075313" type="Decimal_TD18_FD2___4" nillable="false" minOccurs="1" maxOccurs="1"/>
          <xs:element name="P1075314" type="Decimal_TD18_FD2___4" nillable="false" minOccurs="1" maxOccurs="1"/>
          <xs:element name="P1075315" type="Decimal_TD18_FD2___4" nillable="false" minOccurs="1" maxOccurs="1"/>
          <xs:element name="P1075316" type="Decimal_TD18_FD2___4" nillable="false" minOccurs="1" maxOccurs="1"/>
          <xs:element name="P1075317" type="Decimal_TD18_FD2___4" nillable="false" minOccurs="1" maxOccurs="1"/>
          <xs:element name="P1075318" type="Decimal_TD18_FD2___4" nillable="false" minOccurs="1" maxOccurs="1"/>
          <xs:element name="P1075319" type="Decimal_TD18_FD2___4" nillable="false" minOccurs="1" maxOccurs="1"/>
          <xs:element name="P1075320" type="Decimal_TD18_FD2___4" nillable="false" minOccurs="1" maxOccurs="1"/>
          <xs:element name="P1075321" type="Decimal_TD18_FD2___4" nillable="false" minOccurs="1" maxOccurs="1"/>
          <xs:element name="P1075322" type="Decimal_TD18_FD2___4" nillable="false" minOccurs="1" maxOccurs="1"/>
          <xs:element name="P1075323" type="Decimal_TD18_FD2___4" nillable="false" minOccurs="1" maxOccurs="1"/>
          <xs:element name="P1075324" type="Decimal_TD18_FD2___4" nillable="false" minOccurs="1" maxOccurs="1"/>
          <xs:element name="P1075325" type="Decimal_TD18_FD2___4" nillable="false" minOccurs="1" maxOccurs="1"/>
          <xs:element name="P1075326" type="Decimal_TD18_FD2___4" nillable="false" minOccurs="1" maxOccurs="1"/>
          <xs:element name="P1075327" type="Decimal_TD18_FD2___4" nillable="false" minOccurs="1" maxOccurs="1"/>
          <xs:element name="P1075328" type="Decimal_TD18_FD2___4" nillable="false" minOccurs="1" maxOccurs="1"/>
          <xs:element name="P1075329" type="Decimal_TD18_FD2___4" nillable="false" minOccurs="1" maxOccurs="1"/>
          <xs:element name="P1075330" type="Decimal_TD18_FD2___4" nillable="false" minOccurs="1" maxOccurs="1"/>
          <xs:element name="P1075331" type="Decimal_TD18_FD2___4" nillable="false" minOccurs="1" maxOccurs="1"/>
          <xs:element name="P1075332" type="Decimal_TD18_FD2___4" nillable="false" minOccurs="1" maxOccurs="1"/>
          <xs:element name="P1075333" type="Decimal_TD18_FD2___4" nillable="false" minOccurs="1" maxOccurs="1"/>
          <xs:element name="P1075334" type="Decimal_TD18_FD2___4" nillable="false" minOccurs="1" maxOccurs="1"/>
          <xs:element name="P1075335" type="Decimal_TD18_FD2___4" nillable="false" minOccurs="1" maxOccurs="1"/>
          <xs:element name="P1075336" type="Decimal_TD18_FD2___4" nillable="false" minOccurs="1" maxOccurs="1"/>
          <xs:element name="P1075337" type="Decimal_TD18_FD2___4" nillable="false" minOccurs="1" maxOccurs="1"/>
          <xs:element name="P1075338" type="Decimal_TD18_FD2___4" nillable="false" minOccurs="1" maxOccurs="1"/>
          <xs:element name="P1075339" type="Decimal_TD18_FD2___4" nillable="false" minOccurs="1" maxOccurs="1"/>
          <xs:element name="P1075340" type="Decimal_TD18_FD2___4" nillable="false" minOccurs="1" maxOccurs="1"/>
          <xs:element name="P1075341" type="Decimal_TD18_FD2___4" nillable="false" minOccurs="1" maxOccurs="1"/>
          <xs:element name="P1075342" type="Decimal_TD18_FD2___4" nillable="false" minOccurs="1" maxOccurs="1"/>
          <xs:element name="P1075343" type="Decimal_TD18_FD2___4" nillable="false" minOccurs="1" maxOccurs="1"/>
        </xs:all>
      </xs:complexType>
      <xs:complexType name="FormType_ISD-E_1000955">
        <xs:annotation>
          <xs:documentation>Izvještaj o sveobuhvatnoj dobiti, opći izdavatelji, godišnji</xs:documentation>
        </xs:annotation>
        <xs:all>
          <xs:element name="P1076024" type="Decimal_TD18_FD2___4" nillable="false" minOccurs="1" maxOccurs="1"/>
          <xs:element name="P1076032" type="Decimal_TD18_FD2___4" nillable="false" minOccurs="1" maxOccurs="1"/>
          <xs:element name="P1076039" type="Decimal_TD18_FD2___4" nillable="false" minOccurs="1" maxOccurs="1"/>
          <xs:element name="P1076041" type="Decimal_TD18_FD2___4" nillable="false" minOccurs="1" maxOccurs="1"/>
          <xs:element name="P1076043" type="Decimal_TD18_FD2___4" nillable="false" minOccurs="1" maxOccurs="1"/>
          <xs:element name="P1076046" type="Decimal_TD18_FD2___4" nillable="false" minOccurs="1" maxOccurs="1"/>
          <xs:element name="P1076048" type="Decimal_TD18_FD2___4" nillable="false" minOccurs="1" maxOccurs="1"/>
          <xs:element name="P1076052" type="Decimal_TD18_FD2___4" nillable="false" minOccurs="1" maxOccurs="1"/>
          <xs:element name="P1076056" type="Decimal_TD18_FD2___4" nillable="false" minOccurs="1" maxOccurs="1"/>
          <xs:element name="P1076058" type="Decimal_TD18_FD2___4" nillable="false" minOccurs="1" maxOccurs="1"/>
          <xs:element name="P1076060" type="Decimal_TD18_FD2___4" nillable="false" minOccurs="1" maxOccurs="1"/>
          <xs:element name="P1076062" type="Decimal_TD18_FD2___4" nillable="false" minOccurs="1" maxOccurs="1"/>
          <xs:element name="P1076064" type="Decimal_TD18_FD2___4" nillable="false" minOccurs="1" maxOccurs="1"/>
          <xs:element name="P1076066" type="Decimal_TD18_FD2___4" nillable="false" minOccurs="1" maxOccurs="1"/>
          <xs:element name="P1076069" type="Decimal_TD18_FD2___4" nillable="false" minOccurs="1" maxOccurs="1"/>
          <xs:element name="P1076071" type="Decimal_TD18_FD2___4" nillable="false" minOccurs="1" maxOccurs="1"/>
          <xs:element name="P1076073" type="Decimal_TD18_FD2___4" nillable="false" minOccurs="1" maxOccurs="1"/>
          <xs:element name="P1076076" type="Decimal_TD18_FD2___4" nillable="false" minOccurs="1" maxOccurs="1"/>
          <xs:element name="P1076078" type="Decimal_TD18_FD2___4" nillable="false" minOccurs="1" maxOccurs="1"/>
          <xs:element name="P1076080" type="Decimal_TD18_FD2___4" nillable="false" minOccurs="1" maxOccurs="1"/>
          <xs:element name="P1076082" type="Decimal_TD18_FD2___4" nillable="false" minOccurs="1" maxOccurs="1"/>
          <xs:element name="P1076084" type="Decimal_TD18_FD2___4" nillable="false" minOccurs="1" maxOccurs="1"/>
          <xs:element name="P1076087" type="Decimal_TD18_FD2___4" nillable="false" minOccurs="1" maxOccurs="1"/>
          <xs:element name="P1076090" type="Decimal_TD18_FD2___4" nillable="false" minOccurs="1" maxOccurs="1"/>
          <xs:element name="P1076092" type="Decimal_TD18_FD2___4" nillable="false" minOccurs="1" maxOccurs="1"/>
          <xs:element name="P1076094" type="Decimal_TD18_FD2___4" nillable="false" minOccurs="1" maxOccurs="1"/>
          <xs:element name="P1076095" type="Decimal_TD18_FD2___4" nillable="false" minOccurs="1" maxOccurs="1"/>
          <xs:element name="P1076098" type="Decimal_TD18_FD2___4" nillable="false" minOccurs="1" maxOccurs="1"/>
          <xs:element name="P1076101" type="Decimal_TD18_FD2___4" nillable="false" minOccurs="1" maxOccurs="1"/>
          <xs:element name="P1076103" type="Decimal_TD18_FD2___4" nillable="false" minOccurs="1" maxOccurs="1"/>
          <xs:element name="P1076105" type="Decimal_TD18_FD2___4" nillable="false" minOccurs="1" maxOccurs="1"/>
          <xs:element name="P1076107" type="Decimal_TD18_FD2___4" nillable="false" minOccurs="1" maxOccurs="1"/>
          <xs:element name="P1076109" type="Decimal_TD18_FD2___4" nillable="false" minOccurs="1" maxOccurs="1"/>
          <xs:element name="P1076111" type="Decimal_TD18_FD2___4" nillable="false" minOccurs="1" maxOccurs="1"/>
          <xs:element name="P1076113" type="Decimal_TD18_FD2___4" nillable="false" minOccurs="1" maxOccurs="1"/>
          <xs:element name="P1076115" type="Decimal_TD18_FD2___4" nillable="false" minOccurs="1" maxOccurs="1"/>
          <xs:element name="P1076117" type="Decimal_TD18_FD2___4" nillable="false" minOccurs="1" maxOccurs="1"/>
          <xs:element name="P1076122" type="Decimal_TD18_FD2___4" nillable="false" minOccurs="1" maxOccurs="1"/>
          <xs:element name="P1076126" type="Decimal_TD18_FD2___4" nillable="false" minOccurs="1" maxOccurs="1"/>
          <xs:element name="P1076128" type="Decimal_TD18_FD2___4" nillable="false" minOccurs="1" maxOccurs="1"/>
          <xs:element name="P1076130" type="Decimal_TD18_FD2___4" nillable="false" minOccurs="1" maxOccurs="1"/>
          <xs:element name="P1076132" type="Decimal_TD18_FD2___4" nillable="false" minOccurs="1" maxOccurs="1"/>
          <xs:element name="P1076134" type="Decimal_TD18_FD2___4" nillable="false" minOccurs="1" maxOccurs="1"/>
          <xs:element name="P1076136" type="Decimal_TD18_FD2___4" nillable="false" minOccurs="1" maxOccurs="1"/>
          <xs:element name="P1076138" type="Decimal_TD18_FD2___4" nillable="false" minOccurs="1" maxOccurs="1"/>
          <xs:element name="P1076140" type="Decimal_TD18_FD2___4" nillable="false" minOccurs="1" maxOccurs="1"/>
          <xs:element name="P1076142" type="Decimal_TD18_FD2___4" nillable="false" minOccurs="1" maxOccurs="1"/>
          <xs:element name="P1076144" type="Decimal_TD18_FD2___4" nillable="false" minOccurs="1" maxOccurs="1"/>
          <xs:element name="P1076147" type="Decimal_TD18_FD2___4" nillable="false" minOccurs="1" maxOccurs="1"/>
          <xs:element name="P1076150" type="Decimal_TD18_FD2___4" nillable="false" minOccurs="1" maxOccurs="1"/>
          <xs:element name="P1076152" type="Decimal_TD18_FD2___4" nillable="false" minOccurs="1" maxOccurs="1"/>
          <xs:element name="P1076154" type="Decimal_TD18_FD2___4" nillable="false" minOccurs="1" maxOccurs="1"/>
          <xs:element name="P1076156" type="Decimal_TD18_FD2___4" nillable="false" minOccurs="1" maxOccurs="1"/>
          <xs:element name="P1076158" type="Decimal_TD18_FD2___4" nillable="false" minOccurs="1" maxOccurs="1"/>
          <xs:element name="P1076162" type="Decimal_TD18_FD2___4" nillable="false" minOccurs="1" maxOccurs="1"/>
          <xs:element name="P1076164" type="Decimal_TD18_FD2___4" nillable="false" minOccurs="1" maxOccurs="1"/>
          <xs:element name="P1076166" type="Decimal_TD18_FD2___4" nillable="false" minOccurs="1" maxOccurs="1"/>
          <xs:element name="P1076168" type="Decimal_TD18_FD2___4" nillable="false" minOccurs="1" maxOccurs="1"/>
          <xs:element name="P1076170" type="Decimal_TD18_FD2___4" nillable="false" minOccurs="1" maxOccurs="1"/>
          <xs:element name="P1076173" type="Decimal_TD18_FD2___4" nillable="false" minOccurs="1" maxOccurs="1"/>
          <xs:element name="P1076175" type="Decimal_TD18_FD2___4" nillable="false" minOccurs="1" maxOccurs="1"/>
          <xs:element name="P1076178" type="Decimal_TD18_FD2___4" nillable="false" minOccurs="1" maxOccurs="1"/>
          <xs:element name="P1076180" type="Decimal_TD18_FD2___4" nillable="false" minOccurs="1" maxOccurs="1"/>
          <xs:element name="P1076182" type="Decimal_TD18_FD2___4" nillable="false" minOccurs="1" maxOccurs="1"/>
          <xs:element name="P1076234" type="Decimal_TD18_FD2___4" nillable="false" minOccurs="1" maxOccurs="1"/>
          <xs:element name="P1076236" type="Decimal_TD18_FD2___4" nillable="false" minOccurs="1" maxOccurs="1"/>
          <xs:element name="P1076240" type="Decimal_TD18_FD2___4" nillable="false" minOccurs="1" maxOccurs="1"/>
          <xs:element name="P1076243" type="Decimal_TD18_FD2___4" nillable="false" minOccurs="1" maxOccurs="1"/>
          <xs:element name="P1076245" type="Decimal_TD18_FD2___4" nillable="false" minOccurs="1" maxOccurs="1"/>
          <xs:element name="P1076247" type="Decimal_TD18_FD2___4" nillable="false" minOccurs="1" maxOccurs="1"/>
          <xs:element name="P1076249" type="Decimal_TD18_FD2___4" nillable="false" minOccurs="1" maxOccurs="1"/>
          <xs:element name="P1076251" type="Decimal_TD18_FD2___4" nillable="false" minOccurs="1" maxOccurs="1"/>
          <xs:element name="P1076253" type="Decimal_TD18_FD2___4" nillable="false" minOccurs="1" maxOccurs="1"/>
          <xs:element name="P1076255" type="Decimal_TD18_FD2___4" nillable="false" minOccurs="1" maxOccurs="1"/>
          <xs:element name="P1076257" type="Decimal_TD18_FD2___4" nillable="false" minOccurs="1" maxOccurs="1"/>
          <xs:element name="P1076259" type="Decimal_TD18_FD2___4" nillable="false" minOccurs="1" maxOccurs="1"/>
          <xs:element name="P1076262" type="Decimal_TD18_FD2___4" nillable="false" minOccurs="1" maxOccurs="1"/>
          <xs:element name="P1076264" type="Decimal_TD18_FD2___4" nillable="false" minOccurs="1" maxOccurs="1"/>
          <xs:element name="P1076274" type="Decimal_TD18_FD2___4" nillable="false" minOccurs="1" maxOccurs="1"/>
          <xs:element name="P1076276" type="Decimal_TD18_FD2___4" nillable="false" minOccurs="1" maxOccurs="1"/>
          <xs:element name="P1076278" type="Decimal_TD18_FD2___4" nillable="false" minOccurs="1" maxOccurs="1"/>
          <xs:element name="P1076280" type="Decimal_TD18_FD2___4" nillable="false" minOccurs="1" maxOccurs="1"/>
          <xs:element name="P1076281" type="Decimal_TD18_FD2___4" nillable="false" minOccurs="1" maxOccurs="1"/>
          <xs:element name="P1076282" type="Decimal_TD18_FD2___4" nillable="false" minOccurs="1" maxOccurs="1"/>
          <xs:element name="P1076283" type="Decimal_TD18_FD2___4" nillable="false" minOccurs="1" maxOccurs="1"/>
          <xs:element name="P1076284" type="Decimal_TD18_FD2___4" nillable="false" minOccurs="1" maxOccurs="1"/>
          <xs:element name="P1076285" type="Decimal_TD18_FD2___4" nillable="false" minOccurs="1" maxOccurs="1"/>
          <xs:element name="P1076286" type="Decimal_TD18_FD2___4" nillable="false" minOccurs="1" maxOccurs="1"/>
          <xs:element name="P1076287" type="Decimal_TD18_FD2___4" nillable="false" minOccurs="1" maxOccurs="1"/>
          <xs:element name="P1076288" type="Decimal_TD18_FD2___4" nillable="false" minOccurs="1" maxOccurs="1"/>
          <xs:element name="P1076289" type="Decimal_TD18_FD2___4" nillable="false" minOccurs="1" maxOccurs="1"/>
          <xs:element name="P1076291" type="Decimal_TD18_FD2___4" nillable="false" minOccurs="1" maxOccurs="1"/>
          <xs:element name="P1076293" type="Decimal_TD18_FD2___4" nillable="false" minOccurs="1" maxOccurs="1"/>
          <xs:element name="P1076295" type="Decimal_TD18_FD2___4" nillable="false" minOccurs="1" maxOccurs="1"/>
          <xs:element name="P1076297" type="Decimal_TD18_FD2___4" nillable="false" minOccurs="1" maxOccurs="1"/>
          <xs:element name="P1076299" type="Decimal_TD18_FD2___4" nillable="false" minOccurs="1" maxOccurs="1"/>
          <xs:element name="P1076301" type="Decimal_TD18_FD2___4" nillable="false" minOccurs="1" maxOccurs="1"/>
          <xs:element name="P1076303" type="Decimal_TD18_FD2___4" nillable="false" minOccurs="1" maxOccurs="1"/>
          <xs:element name="P1076315" type="Decimal_TD18_FD2___4" nillable="false" minOccurs="1" maxOccurs="1"/>
          <xs:element name="P1076317" type="Decimal_TD18_FD2___4" nillable="false" minOccurs="1" maxOccurs="1"/>
          <xs:element name="P1076322" type="Decimal_TD18_FD2___4" nillable="false" minOccurs="1" maxOccurs="1"/>
          <xs:element name="P1076324" type="Decimal_TD18_FD2___4" nillable="false" minOccurs="1" maxOccurs="1"/>
          <xs:element name="P1076326" type="Decimal_TD18_FD2___4" nillable="false" minOccurs="1" maxOccurs="1"/>
          <xs:element name="P1076330" type="Decimal_TD18_FD2___4" nillable="false" minOccurs="1" maxOccurs="1"/>
          <xs:element name="P1076331" type="Decimal_TD18_FD2___4" nillable="false" minOccurs="1" maxOccurs="1"/>
          <xs:element name="P1076332" type="Decimal_TD18_FD2___4" nillable="false" minOccurs="1" maxOccurs="1"/>
          <xs:element name="P1076333" type="Decimal_TD18_FD2___4" nillable="false" minOccurs="1" maxOccurs="1"/>
          <xs:element name="P1076334" type="Decimal_TD18_FD2___4" nillable="false" minOccurs="1" maxOccurs="1"/>
          <xs:element name="P1076335" type="Decimal_TD18_FD2___4" nillable="false" minOccurs="1" maxOccurs="1"/>
          <xs:element name="P1076336" type="Decimal_TD18_FD2___4" nillable="false" minOccurs="1" maxOccurs="1"/>
          <xs:element name="P1076337" type="Decimal_TD18_FD2___4" nillable="false" minOccurs="1" maxOccurs="1"/>
          <xs:element name="P1076338" type="Decimal_TD18_FD2___4" nillable="false" minOccurs="1" maxOccurs="1"/>
          <xs:element name="P1076339" type="Decimal_TD18_FD2___4" nillable="false" minOccurs="1" maxOccurs="1"/>
          <xs:element name="P1076340" type="Decimal_TD18_FD2___4" nillable="false" minOccurs="1" maxOccurs="1"/>
          <xs:element name="P1076341" type="Decimal_TD18_FD2___4" nillable="false" minOccurs="1" maxOccurs="1"/>
          <xs:element name="P1076342" type="Decimal_TD18_FD2___4" nillable="false" minOccurs="1" maxOccurs="1"/>
          <xs:element name="P1076343" type="Decimal_TD18_FD2___4" nillable="false" minOccurs="1" maxOccurs="1"/>
          <xs:element name="P1076344" type="Decimal_TD18_FD2___4" nillable="false" minOccurs="1" maxOccurs="1"/>
          <xs:element name="P1076345" type="Decimal_TD18_FD2___4" nillable="false" minOccurs="1" maxOccurs="1"/>
          <xs:element name="P1076346" type="Decimal_TD18_FD2___4" nillable="false" minOccurs="1" maxOccurs="1"/>
          <xs:element name="P1076347" type="Decimal_TD18_FD2___4" nillable="false" minOccurs="1" maxOccurs="1"/>
          <xs:element name="P1076348" type="Decimal_TD18_FD2___4" nillable="false" minOccurs="1" maxOccurs="1"/>
          <xs:element name="P1076349" type="Decimal_TD18_FD2___4" nillable="false" minOccurs="1" maxOccurs="1"/>
          <xs:element name="P1076350" type="Decimal_TD18_FD2___4" nillable="false" minOccurs="1" maxOccurs="1"/>
          <xs:element name="P1076351" type="Decimal_TD18_FD2___4" nillable="false" minOccurs="1" maxOccurs="1"/>
          <xs:element name="P1076352" type="Decimal_TD18_FD2___4" nillable="false" minOccurs="1" maxOccurs="1"/>
          <xs:element name="P1076353" type="Decimal_TD18_FD2___4" nillable="false" minOccurs="1" maxOccurs="1"/>
          <xs:element name="P1076354" type="Decimal_TD18_FD2___4" nillable="false" minOccurs="1" maxOccurs="1"/>
          <xs:element name="P1076355" type="Decimal_TD18_FD2___4" nillable="false" minOccurs="1" maxOccurs="1"/>
          <xs:element name="P1076356" type="Decimal_TD18_FD2___4" nillable="false" minOccurs="1" maxOccurs="1"/>
          <xs:element name="P1076357" type="Decimal_TD18_FD2___4" nillable="false" minOccurs="1" maxOccurs="1"/>
          <xs:element name="P1076358" type="Decimal_TD18_FD2___4" nillable="false" minOccurs="1" maxOccurs="1"/>
          <xs:element name="P1076359" type="Decimal_TD18_FD2___4" nillable="false" minOccurs="1" maxOccurs="1"/>
          <xs:element name="P1076360" type="Decimal_TD18_FD2___4" nillable="false" minOccurs="1" maxOccurs="1"/>
          <xs:element name="P1076361" type="Decimal_TD18_FD2___4" nillable="false" minOccurs="1" maxOccurs="1"/>
          <xs:element name="P1076362" type="Decimal_TD18_FD2___4" nillable="false" minOccurs="1" maxOccurs="1"/>
          <xs:element name="P1076363" type="Decimal_TD18_FD2___4" nillable="false" minOccurs="1" maxOccurs="1"/>
          <xs:element name="P1076364" type="Decimal_TD18_FD2___4" nillable="false" minOccurs="1" maxOccurs="1"/>
          <xs:element name="P1076365" type="Decimal_TD18_FD2___4" nillable="false" minOccurs="1" maxOccurs="1"/>
          <xs:element name="P1076366" type="Decimal_TD18_FD2___4" nillable="false" minOccurs="1" maxOccurs="1"/>
          <xs:element name="P1076367" type="Decimal_TD18_FD2___4" nillable="false" minOccurs="1" maxOccurs="1"/>
          <xs:element name="P1076368" type="Decimal_TD18_FD2___4" nillable="false" minOccurs="1" maxOccurs="1"/>
          <xs:element name="P1076369" type="Decimal_TD18_FD2___4" nillable="false" minOccurs="1" maxOccurs="1"/>
          <xs:element name="P1076370" type="Decimal_TD18_FD2___4" nillable="false" minOccurs="1" maxOccurs="1"/>
          <xs:element name="P1076371" type="Decimal_TD18_FD2___4" nillable="false" minOccurs="1" maxOccurs="1"/>
          <xs:element name="P1076372" type="Decimal_TD18_FD2___4" nillable="false" minOccurs="1" maxOccurs="1"/>
          <xs:element name="P1076373" type="Decimal_TD18_FD2___4" nillable="false" minOccurs="1" maxOccurs="1"/>
          <xs:element name="P1076374" type="Decimal_TD18_FD2___4" nillable="false" minOccurs="1" maxOccurs="1"/>
          <xs:element name="P1076375" type="Decimal_TD18_FD2___4" nillable="false" minOccurs="1" maxOccurs="1"/>
          <xs:element name="P1076376" type="Decimal_TD18_FD2___4" nillable="false" minOccurs="1" maxOccurs="1"/>
          <xs:element name="P1076377" type="Decimal_TD18_FD2___4" nillable="false" minOccurs="1" maxOccurs="1"/>
          <xs:element name="P1076378" type="Decimal_TD18_FD2___4" nillable="false" minOccurs="1" maxOccurs="1"/>
          <xs:element name="P1076379" type="Decimal_TD18_FD2___4" nillable="false" minOccurs="1" maxOccurs="1"/>
          <xs:element name="P1076380" type="Decimal_TD18_FD2___4" nillable="false" minOccurs="1" maxOccurs="1"/>
          <xs:element name="P1076381" type="Decimal_TD18_FD2___4" nillable="false" minOccurs="1" maxOccurs="1"/>
          <xs:element name="P1076382" type="Decimal_TD18_FD2___4" nillable="false" minOccurs="1" maxOccurs="1"/>
          <xs:element name="P1076383" type="Decimal_TD18_FD2___4" nillable="false" minOccurs="1" maxOccurs="1"/>
          <xs:element name="P1076384" type="Decimal_TD18_FD2___4" nillable="false" minOccurs="1" maxOccurs="1"/>
          <xs:element name="P1122052" type="Decimal_TD18_FD2___7" nillable="false" minOccurs="1" maxOccurs="1"/>
          <xs:element name="P1122053" type="Decimal_TD18_FD2___7" nillable="false" minOccurs="1" maxOccurs="1"/>
          <xs:element name="P1122054" type="Decimal_TD18_FD2___7" nillable="false" minOccurs="1" maxOccurs="1"/>
          <xs:element name="P1122055" type="Decimal_TD18_FD2___7" nillable="false" minOccurs="1" maxOccurs="1"/>
          <xs:element name="P1122056" type="Decimal_TD18_FD2___7" nillable="false" minOccurs="1" maxOccurs="1"/>
          <xs:element name="P1122057" type="Decimal_TD18_FD2___7" nillable="false" minOccurs="1" maxOccurs="1"/>
          <xs:element name="P1122058" type="Decimal_TD18_FD2___7" nillable="false" minOccurs="1" maxOccurs="1"/>
          <xs:element name="P1122059" type="Decimal_TD18_FD2___7" nillable="false" minOccurs="1" maxOccurs="1"/>
          <xs:element name="P1122060" type="Decimal_TD18_FD2___7" nillable="false" minOccurs="1" maxOccurs="1"/>
          <xs:element name="P1122061" type="Decimal_TD18_FD2___7" nillable="false" minOccurs="1" maxOccurs="1"/>
          <xs:element name="P1122062" type="Decimal_TD18_FD2___7" nillable="false" minOccurs="1" maxOccurs="1"/>
          <xs:element name="P1122063" type="Decimal_TD18_FD2___7" nillable="false" minOccurs="1" maxOccurs="1"/>
          <xs:element name="P1122064" type="Decimal_TD18_FD2___7" nillable="false" minOccurs="1" maxOccurs="1"/>
          <xs:element name="P1122065" type="Decimal_TD18_FD2___7" nillable="false" minOccurs="1" maxOccurs="1"/>
          <xs:element name="P1122066" type="Decimal_TD18_FD2___7" nillable="false" minOccurs="1" maxOccurs="1"/>
          <xs:element name="P1122067" type="Decimal_TD18_FD2___7" nillable="false" minOccurs="1" maxOccurs="1"/>
          <xs:element name="P1076385" type="Decimal_TD18_FD2___4" nillable="false" minOccurs="1" maxOccurs="1"/>
          <xs:element name="P1076386" type="Decimal_TD18_FD2___4" nillable="false" minOccurs="1" maxOccurs="1"/>
          <xs:element name="P1122068" type="Decimal_TD18_FD2___7" nillable="false" minOccurs="1" maxOccurs="1"/>
          <xs:element name="P1122069" type="Decimal_TD18_FD2___7" nillable="false" minOccurs="1" maxOccurs="1"/>
          <xs:element name="P1076391" type="Decimal_TD18_FD2___4" nillable="false" minOccurs="1" maxOccurs="1"/>
          <xs:element name="P1076392" type="Decimal_TD18_FD2___4" nillable="false" minOccurs="1" maxOccurs="1"/>
          <xs:element name="P1076393" type="Decimal_TD18_FD2___4" nillable="false" minOccurs="1" maxOccurs="1"/>
          <xs:element name="P1076394" type="Decimal_TD18_FD2___4" nillable="false" minOccurs="1" maxOccurs="1"/>
          <xs:element name="P1076395" type="Decimal_TD18_FD2___4" nillable="false" minOccurs="1" maxOccurs="1"/>
          <xs:element name="P1076396" type="Decimal_TD18_FD2___4" nillable="false" minOccurs="1" maxOccurs="1"/>
          <xs:element name="P1122070" type="Decimal_TD18_FD2___7" nillable="false" minOccurs="1" maxOccurs="1"/>
          <xs:element name="P1122071" type="Decimal_TD18_FD2___7" nillable="false" minOccurs="1" maxOccurs="1"/>
          <xs:element name="P1122072" type="Decimal_TD18_FD2___7" nillable="false" minOccurs="1" maxOccurs="1"/>
          <xs:element name="P1122073" type="Decimal_TD18_FD2___7" nillable="false" minOccurs="1" maxOccurs="1"/>
          <xs:element name="P1122074" type="Decimal_TD18_FD2___7" nillable="false" minOccurs="1" maxOccurs="1"/>
          <xs:element name="P1122075" type="Decimal_TD18_FD2___7" nillable="false" minOccurs="1" maxOccurs="1"/>
          <xs:element name="P1122076" type="Decimal_TD18_FD2___7" nillable="false" minOccurs="1" maxOccurs="1"/>
          <xs:element name="P1122077" type="Decimal_TD18_FD2___7" nillable="false" minOccurs="1" maxOccurs="1"/>
          <xs:element name="P1076403" type="Decimal_TD18_FD2___4" nillable="false" minOccurs="1" maxOccurs="1"/>
          <xs:element name="P1076404" type="Decimal_TD18_FD2___4" nillable="false" minOccurs="1" maxOccurs="1"/>
          <xs:element name="P1076405" type="Decimal_TD18_FD2___4" nillable="false" minOccurs="1" maxOccurs="1"/>
          <xs:element name="P1076406" type="Decimal_TD18_FD2___4" nillable="false" minOccurs="1" maxOccurs="1"/>
          <xs:element name="P1076407" type="Decimal_TD18_FD2___4" nillable="false" minOccurs="1" maxOccurs="1"/>
          <xs:element name="P1076408" type="Decimal_TD18_FD2___4" nillable="false" minOccurs="1" maxOccurs="1"/>
          <xs:element name="P1076409" type="Decimal_TD18_FD2___4" nillable="false" minOccurs="1" maxOccurs="1"/>
          <xs:element name="P1076410" type="Decimal_TD18_FD2___4" nillable="false" minOccurs="1" maxOccurs="1"/>
          <xs:element name="P1076411" type="Decimal_TD18_FD2___4" nillable="false" minOccurs="1" maxOccurs="1"/>
          <xs:element name="P1076412" type="Decimal_TD18_FD2___4" nillable="false" minOccurs="1" maxOccurs="1"/>
        </xs:all>
      </xs:complexType>
      <xs:complexType name="FormType_NTI-E_1000956">
        <xs:annotation>
          <xs:documentation>Izvještaj o novčanom tijeku, indirektna, opći izdavatelji, godišnji</xs:documentation>
        </xs:annotation>
        <xs:all>
          <xs:element name="P1076413" type="Decimal_TD18_FD2___4" nillable="false" minOccurs="1" maxOccurs="1"/>
          <xs:element name="P1076414" type="Decimal_TD18_FD2___4" nillable="false" minOccurs="1" maxOccurs="1"/>
          <xs:element name="P1076415" type="Decimal_TD18_FD2___4" nillable="false" minOccurs="1" maxOccurs="1"/>
          <xs:element name="P1076416" type="Decimal_TD18_FD2___4" nillable="false" minOccurs="1" maxOccurs="1"/>
          <xs:element name="P1076417" type="Decimal_TD18_FD2___4" nillable="false" minOccurs="1" maxOccurs="1"/>
          <xs:element name="P1076418" type="Decimal_TD18_FD2___4" nillable="false" minOccurs="1" maxOccurs="1"/>
          <xs:element name="P1076419" type="Decimal_TD18_FD2___4" nillable="false" minOccurs="1" maxOccurs="1"/>
          <xs:element name="P1076420" type="Decimal_TD18_FD2___4" nillable="false" minOccurs="1" maxOccurs="1"/>
          <xs:element name="P1076421" type="Decimal_TD18_FD2___4" nillable="false" minOccurs="1" maxOccurs="1"/>
          <xs:element name="P1076422" type="Decimal_TD18_FD2___4" nillable="false" minOccurs="1" maxOccurs="1"/>
          <xs:element name="P1076423" type="Decimal_TD18_FD2___4" nillable="false" minOccurs="1" maxOccurs="1"/>
          <xs:element name="P1076424" type="Decimal_TD18_FD2___4" nillable="false" minOccurs="1" maxOccurs="1"/>
          <xs:element name="P1076425" type="Decimal_TD18_FD2___4" nillable="false" minOccurs="1" maxOccurs="1"/>
          <xs:element name="P1076426" type="Decimal_TD18_FD2___4" nillable="false" minOccurs="1" maxOccurs="1"/>
          <xs:element name="P1076427" type="Decimal_TD18_FD2___4" nillable="false" minOccurs="1" maxOccurs="1"/>
          <xs:element name="P1076428" type="Decimal_TD18_FD2___4" nillable="false" minOccurs="1" maxOccurs="1"/>
          <xs:element name="P1076429" type="Decimal_TD18_FD2___4" nillable="false" minOccurs="1" maxOccurs="1"/>
          <xs:element name="P1076430" type="Decimal_TD18_FD2___4" nillable="false" minOccurs="1" maxOccurs="1"/>
          <xs:element name="P1076431" type="Decimal_TD18_FD2___4" nillable="false" minOccurs="1" maxOccurs="1"/>
          <xs:element name="P1076432" type="Decimal_TD18_FD2___4" nillable="false" minOccurs="1" maxOccurs="1"/>
          <xs:element name="P1076433" type="Decimal_TD18_FD2___4" nillable="false" minOccurs="1" maxOccurs="1"/>
          <xs:element name="P1076434" type="Decimal_TD18_FD2___4" nillable="false" minOccurs="1" maxOccurs="1"/>
          <xs:element name="P1076435" type="Decimal_TD18_FD2___4" nillable="false" minOccurs="1" maxOccurs="1"/>
          <xs:element name="P1076436" type="Decimal_TD18_FD2___4" nillable="false" minOccurs="1" maxOccurs="1"/>
          <xs:element name="P1076437" type="Decimal_TD18_FD2___4" nillable="false" minOccurs="1" maxOccurs="1"/>
          <xs:element name="P1076438" type="Decimal_TD18_FD2___4" nillable="false" minOccurs="1" maxOccurs="1"/>
          <xs:element name="P1076439" type="Decimal_TD18_FD2___4" nillable="false" minOccurs="1" maxOccurs="1"/>
          <xs:element name="P1076440" type="Decimal_TD18_FD2___4" nillable="false" minOccurs="1" maxOccurs="1"/>
          <xs:element name="P1076441" type="Decimal_TD18_FD2___4" nillable="false" minOccurs="1" maxOccurs="1"/>
          <xs:element name="P1076442" type="Decimal_TD18_FD2___4" nillable="false" minOccurs="1" maxOccurs="1"/>
          <xs:element name="P1076443" type="Decimal_TD18_FD2___4" nillable="false" minOccurs="1" maxOccurs="1"/>
          <xs:element name="P1076444" type="Decimal_TD18_FD2___4" nillable="false" minOccurs="1" maxOccurs="1"/>
          <xs:element name="P1076445" type="Decimal_TD18_FD2___4" nillable="false" minOccurs="1" maxOccurs="1"/>
          <xs:element name="P1076446" type="Decimal_TD18_FD2___4" nillable="false" minOccurs="1" maxOccurs="1"/>
          <xs:element name="P1076447" type="Decimal_TD18_FD2___4" nillable="false" minOccurs="1" maxOccurs="1"/>
          <xs:element name="P1076448" type="Decimal_TD18_FD2___4" nillable="false" minOccurs="1" maxOccurs="1"/>
          <xs:element name="P1076449" type="Decimal_TD18_FD2___4" nillable="false" minOccurs="1" maxOccurs="1"/>
          <xs:element name="P1076450" type="Decimal_TD18_FD2___4" nillable="false" minOccurs="1" maxOccurs="1"/>
          <xs:element name="P1076451" type="Decimal_TD18_FD2___4" nillable="false" minOccurs="1" maxOccurs="1"/>
          <xs:element name="P1076452" type="Decimal_TD18_FD2___4" nillable="false" minOccurs="1" maxOccurs="1"/>
          <xs:element name="P1076453" type="Decimal_TD18_FD2___4" nillable="false" minOccurs="1" maxOccurs="1"/>
          <xs:element name="P1076454" type="Decimal_TD18_FD2___4" nillable="false" minOccurs="1" maxOccurs="1"/>
          <xs:element name="P1076455" type="Decimal_TD18_FD2___4" nillable="false" minOccurs="1" maxOccurs="1"/>
          <xs:element name="P1076456" type="Decimal_TD18_FD2___4" nillable="false" minOccurs="1" maxOccurs="1"/>
          <xs:element name="P1076457" type="Decimal_TD18_FD2___4" nillable="false" minOccurs="1" maxOccurs="1"/>
          <xs:element name="P1076458" type="Decimal_TD18_FD2___4" nillable="false" minOccurs="1" maxOccurs="1"/>
          <xs:element name="P1076459" type="Decimal_TD18_FD2___4" nillable="false" minOccurs="1" maxOccurs="1"/>
          <xs:element name="P1076460" type="Decimal_TD18_FD2___4" nillable="false" minOccurs="1" maxOccurs="1"/>
          <xs:element name="P1076461" type="Decimal_TD18_FD2___4" nillable="false" minOccurs="1" maxOccurs="1"/>
          <xs:element name="P1076462" type="Decimal_TD18_FD2___4" nillable="false" minOccurs="1" maxOccurs="1"/>
          <xs:element name="P1076463" type="Decimal_TD18_FD2___4" nillable="false" minOccurs="1" maxOccurs="1"/>
          <xs:element name="P1076464" type="Decimal_TD18_FD2___4" nillable="false" minOccurs="1" maxOccurs="1"/>
          <xs:element name="P1076465" type="Decimal_TD18_FD2___4" nillable="false" minOccurs="1" maxOccurs="1"/>
          <xs:element name="P1076466" type="Decimal_TD18_FD2___4" nillable="false" minOccurs="1" maxOccurs="1"/>
          <xs:element name="P1076467" type="Decimal_TD18_FD2___4" nillable="false" minOccurs="1" maxOccurs="1"/>
          <xs:element name="P1076468" type="Decimal_TD18_FD2___4" nillable="false" minOccurs="1" maxOccurs="1"/>
          <xs:element name="P1076469" type="Decimal_TD18_FD2___4" nillable="false" minOccurs="1" maxOccurs="1"/>
          <xs:element name="P1076470" type="Decimal_TD18_FD2___4" nillable="false" minOccurs="1" maxOccurs="1"/>
          <xs:element name="P1076471" type="Decimal_TD18_FD2___4" nillable="false" minOccurs="1" maxOccurs="1"/>
          <xs:element name="P1076472" type="Decimal_TD18_FD2___4" nillable="false" minOccurs="1" maxOccurs="1"/>
          <xs:element name="P1076473" type="Decimal_TD18_FD2___4" nillable="false" minOccurs="1" maxOccurs="1"/>
          <xs:element name="P1076474" type="Decimal_TD18_FD2___4" nillable="false" minOccurs="1" maxOccurs="1"/>
          <xs:element name="P1076475" type="Decimal_TD18_FD2___4" nillable="false" minOccurs="1" maxOccurs="1"/>
          <xs:element name="P1076476" type="Decimal_TD18_FD2___4" nillable="false" minOccurs="1" maxOccurs="1"/>
          <xs:element name="P1076477" type="Decimal_TD18_FD2___4" nillable="false" minOccurs="1" maxOccurs="1"/>
          <xs:element name="P1076478" type="Decimal_TD18_FD2___4" nillable="false" minOccurs="1" maxOccurs="1"/>
          <xs:element name="P1076479" type="Decimal_TD18_FD2___4" nillable="false" minOccurs="1" maxOccurs="1"/>
          <xs:element name="P1076480" type="Decimal_TD18_FD2___4" nillable="false" minOccurs="1" maxOccurs="1"/>
          <xs:element name="P1076481" type="Decimal_TD18_FD2___4" nillable="false" minOccurs="1" maxOccurs="1"/>
          <xs:element name="P1076482" type="Decimal_TD18_FD2___4" nillable="false" minOccurs="1" maxOccurs="1"/>
          <xs:element name="P1076483" type="Decimal_TD18_FD2___4" nillable="false" minOccurs="1" maxOccurs="1"/>
          <xs:element name="P1076484" type="Decimal_TD18_FD2___4" nillable="false" minOccurs="1" maxOccurs="1"/>
          <xs:element name="P1076485" type="Decimal_TD18_FD2___4" nillable="false" minOccurs="1" maxOccurs="1"/>
          <xs:element name="P1076486" type="Decimal_TD18_FD2___4" nillable="false" minOccurs="1" maxOccurs="1"/>
          <xs:element name="P1076487" type="Decimal_TD18_FD2___4" nillable="false" minOccurs="1" maxOccurs="1"/>
          <xs:element name="P1076488" type="Decimal_TD18_FD2___4" nillable="false" minOccurs="1" maxOccurs="1"/>
          <xs:element name="P1076489" type="Decimal_TD18_FD2___4" nillable="false" minOccurs="1" maxOccurs="1"/>
          <xs:element name="P1076490" type="Decimal_TD18_FD2___4" nillable="false" minOccurs="1" maxOccurs="1"/>
          <xs:element name="P1076491" type="Decimal_TD18_FD2___4" nillable="false" minOccurs="1" maxOccurs="1"/>
          <xs:element name="P1076492" type="Decimal_TD18_FD2___4" nillable="false" minOccurs="1" maxOccurs="1"/>
          <xs:element name="P1076493" type="Decimal_TD18_FD2___4" nillable="false" minOccurs="1" maxOccurs="1"/>
          <xs:element name="P1076494" type="Decimal_TD18_FD2___4" nillable="false" minOccurs="1" maxOccurs="1"/>
          <xs:element name="P1076495" type="Decimal___8" nillable="false" minOccurs="1" maxOccurs="1"/>
          <xs:element name="P1076496" type="Decimal_TD18_FD2___4" nillable="false" minOccurs="1" maxOccurs="1"/>
          <xs:element name="P1078211" type="Decimal_TD18_FD2___4" nillable="false" minOccurs="1" maxOccurs="1"/>
          <xs:element name="P1078212" type="Decimal_TD18_FD2___4" nillable="false" minOccurs="1" maxOccurs="1"/>
          <xs:element name="P1078213" type="Decimal_TD18_FD2___4" nillable="false" minOccurs="1" maxOccurs="1"/>
          <xs:element name="P1078214" type="Decimal_TD18_FD2___4" nillable="false" minOccurs="1" maxOccurs="1"/>
          <xs:element name="P1078216" type="Decimal_TD18_FD2___4" nillable="false" minOccurs="1" maxOccurs="1"/>
          <xs:element name="P1078218" type="Decimal_TD18_FD2___4" nillable="false" minOccurs="1" maxOccurs="1"/>
          <xs:element name="P1078219" type="Decimal_TD18_FD2___4" nillable="false" minOccurs="1" maxOccurs="1"/>
          <xs:element name="P1078221" type="Decimal_TD18_FD2___4" nillable="false" minOccurs="1" maxOccurs="1"/>
          <xs:element name="P1078223" type="Decimal_TD18_FD2___4" nillable="false" minOccurs="1" maxOccurs="1"/>
          <xs:element name="P1078225" type="Decimal_TD18_FD2___4" nillable="false" minOccurs="1" maxOccurs="1"/>
          <xs:element name="P1078227" type="Decimal_TD18_FD2___4" nillable="false" minOccurs="1" maxOccurs="1"/>
          <xs:element name="P1078228" type="Decimal_TD18_FD2___4" nillable="false" minOccurs="1" maxOccurs="1"/>
          <xs:element name="P1078230" type="Decimal_TD18_FD2___4" nillable="false" minOccurs="1" maxOccurs="1"/>
          <xs:element name="P1078232" type="Decimal_TD18_FD2___4" nillable="false" minOccurs="1" maxOccurs="1"/>
          <xs:element name="P1078234" type="Decimal_TD18_FD2___4" nillable="false" minOccurs="1" maxOccurs="1"/>
          <xs:element name="P1078235" type="Decimal_TD18_FD2___4" nillable="false" minOccurs="1" maxOccurs="1"/>
        </xs:all>
      </xs:complexType>
      <xs:complexType name="FormType_NTD-E_1000957">
        <xs:annotation>
          <xs:documentation>Izvještaj o novčanom toku, direktna, opći izdavatelji, godišnji</xs:documentation>
        </xs:annotation>
        <xs:all>
          <xs:element name="P1078099" type="Decimal_TD18_FD2___4" nillable="false" minOccurs="1" maxOccurs="1"/>
          <xs:element name="P1078100" type="Decimal_TD18_FD2___4" nillable="false" minOccurs="1" maxOccurs="1"/>
          <xs:element name="P1078101" type="Decimal_TD18_FD2___4" nillable="false" minOccurs="1" maxOccurs="1"/>
          <xs:element name="P1078102" type="Decimal_TD18_FD2___4" nillable="false" minOccurs="1" maxOccurs="1"/>
          <xs:element name="P1078103" type="Decimal_TD18_FD2___4" nillable="false" minOccurs="1" maxOccurs="1"/>
          <xs:element name="P1078104" type="Decimal_TD18_FD2___4" nillable="false" minOccurs="1" maxOccurs="1"/>
          <xs:element name="P1078105" type="Decimal_TD18_FD2___4" nillable="false" minOccurs="1" maxOccurs="1"/>
          <xs:element name="P1078106" type="Decimal_TD18_FD2___4" nillable="false" minOccurs="1" maxOccurs="1"/>
          <xs:element name="P1122162" type="Decimal_TD18_FD2___7" nillable="false" minOccurs="1" maxOccurs="1"/>
          <xs:element name="P1122163" type="Decimal_TD18_FD2___7" nillable="false" minOccurs="1" maxOccurs="1"/>
          <xs:element name="P1122164" type="Decimal_TD18_FD2___7" nillable="false" minOccurs="1" maxOccurs="1"/>
          <xs:element name="P1122165" type="Decimal_TD18_FD2___7" nillable="false" minOccurs="1" maxOccurs="1"/>
          <xs:element name="P1078107" type="Decimal_TD18_FD2___4" nillable="false" minOccurs="1" maxOccurs="1"/>
          <xs:element name="P1078108" type="Decimal_TD18_FD2___4" nillable="false" minOccurs="1" maxOccurs="1"/>
          <xs:element name="P1078109" type="Decimal_TD18_FD2___4" nillable="false" minOccurs="1" maxOccurs="1"/>
          <xs:element name="P1078110" type="Decimal_TD18_FD2___4" nillable="false" minOccurs="1" maxOccurs="1"/>
          <xs:element name="P1078111" type="Decimal_TD18_FD2___4" nillable="false" minOccurs="1" maxOccurs="1"/>
          <xs:element name="P1078112" type="Decimal_TD18_FD2___4" nillable="false" minOccurs="1" maxOccurs="1"/>
          <xs:element name="P1078117" type="Decimal_TD18_FD2___4" nillable="false" minOccurs="1" maxOccurs="1"/>
          <xs:element name="P1078118" type="Decimal_TD18_FD2___4" nillable="false" minOccurs="1" maxOccurs="1"/>
          <xs:element name="P1078119" type="Decimal_TD18_FD2___4" nillable="false" minOccurs="1" maxOccurs="1"/>
          <xs:element name="P1078120" type="Decimal_TD18_FD2___4" nillable="false" minOccurs="1" maxOccurs="1"/>
          <xs:element name="P1122166" type="Decimal_TD18_FD2___7" nillable="false" minOccurs="1" maxOccurs="1"/>
          <xs:element name="P1122167" type="Decimal_TD18_FD2___7" nillable="false" minOccurs="1" maxOccurs="1"/>
          <xs:element name="P1122168" type="Decimal_TD18_FD2___7" nillable="false" minOccurs="1" maxOccurs="1"/>
          <xs:element name="P1122169" type="Decimal_TD18_FD2___7" nillable="false" minOccurs="1" maxOccurs="1"/>
          <xs:element name="P1078121" type="Decimal_TD18_FD2___4" nillable="false" minOccurs="1" maxOccurs="1"/>
          <xs:element name="P1078122" type="Decimal_TD18_FD2___4" nillable="false" minOccurs="1" maxOccurs="1"/>
          <xs:element name="P1078123" type="Decimal_TD18_FD2___4" nillable="false" minOccurs="1" maxOccurs="1"/>
          <xs:element name="P1078124" type="Decimal_TD18_FD2___4" nillable="false" minOccurs="1" maxOccurs="1"/>
          <xs:element name="P1078125" type="Decimal_TD18_FD2___4" nillable="false" minOccurs="1" maxOccurs="1"/>
          <xs:element name="P1078126" type="Decimal_TD18_FD2___4" nillable="false" minOccurs="1" maxOccurs="1"/>
          <xs:element name="P1078127" type="Decimal_TD18_FD2___4" nillable="false" minOccurs="1" maxOccurs="1"/>
          <xs:element name="P1078128" type="Decimal_TD18_FD2___4" nillable="false" minOccurs="1" maxOccurs="1"/>
          <xs:element name="P1078129" type="Decimal_TD18_FD2___4" nillable="false" minOccurs="1" maxOccurs="1"/>
          <xs:element name="P1078130" type="Decimal_TD18_FD2___4" nillable="false" minOccurs="1" maxOccurs="1"/>
          <xs:element name="P1078131" type="Decimal_TD18_FD2___4" nillable="false" minOccurs="1" maxOccurs="1"/>
          <xs:element name="P1078132" type="Decimal_TD18_FD2___4" nillable="false" minOccurs="1" maxOccurs="1"/>
          <xs:element name="P1078133" type="Decimal_TD18_FD2___4" nillable="false" minOccurs="1" maxOccurs="1"/>
          <xs:element name="P1078134" type="Decimal_TD18_FD2___4" nillable="false" minOccurs="1" maxOccurs="1"/>
          <xs:element name="P1078135" type="Decimal_TD18_FD2___4" nillable="false" minOccurs="1" maxOccurs="1"/>
          <xs:element name="P1078136" type="Decimal_TD18_FD2___4" nillable="false" minOccurs="1" maxOccurs="1"/>
          <xs:element name="P1078137" type="Decimal_TD18_FD2___4" nillable="false" minOccurs="1" maxOccurs="1"/>
          <xs:element name="P1078138" type="Decimal_TD18_FD2___4" nillable="false" minOccurs="1" maxOccurs="1"/>
          <xs:element name="P1078139" type="Decimal_TD18_FD2___4" nillable="false" minOccurs="1" maxOccurs="1"/>
          <xs:element name="P1078140" type="Decimal_TD18_FD2___4" nillable="false" minOccurs="1" maxOccurs="1"/>
          <xs:element name="P1078141" type="Decimal_TD18_FD2___4" nillable="false" minOccurs="1" maxOccurs="1"/>
          <xs:element name="P1078142" type="Decimal_TD18_FD2___4" nillable="false" minOccurs="1" maxOccurs="1"/>
          <xs:element name="P1078143" type="Decimal_TD18_FD2___4" nillable="false" minOccurs="1" maxOccurs="1"/>
          <xs:element name="P1078144" type="Decimal_TD18_FD2___4" nillable="false" minOccurs="1" maxOccurs="1"/>
          <xs:element name="P1078145" type="Decimal_TD18_FD2___4" nillable="false" minOccurs="1" maxOccurs="1"/>
          <xs:element name="P1078146" type="Decimal_TD18_FD2___4" nillable="false" minOccurs="1" maxOccurs="1"/>
          <xs:element name="P1078147" type="Decimal_TD18_FD2___4" nillable="false" minOccurs="1" maxOccurs="1"/>
          <xs:element name="P1078148" type="Decimal_TD18_FD2___4" nillable="false" minOccurs="1" maxOccurs="1"/>
          <xs:element name="P1078149" type="Decimal_TD18_FD2___4" nillable="false" minOccurs="1" maxOccurs="1"/>
          <xs:element name="P1078150" type="Decimal_TD18_FD2___4" nillable="false" minOccurs="1" maxOccurs="1"/>
          <xs:element name="P1078151" type="Decimal_TD18_FD2___4" nillable="false" minOccurs="1" maxOccurs="1"/>
          <xs:element name="P1078152" type="Decimal_TD18_FD2___4" nillable="false" minOccurs="1" maxOccurs="1"/>
          <xs:element name="P1078153" type="Decimal_TD18_FD2___4" nillable="false" minOccurs="1" maxOccurs="1"/>
          <xs:element name="P1078154" type="Decimal_TD18_FD2___4" nillable="false" minOccurs="1" maxOccurs="1"/>
          <xs:element name="P1078155" type="Decimal_TD18_FD2___4" nillable="false" minOccurs="1" maxOccurs="1"/>
          <xs:element name="P1078156" type="Decimal_TD18_FD2___4" nillable="false" minOccurs="1" maxOccurs="1"/>
          <xs:element name="P1078157" type="Decimal_TD18_FD2___4" nillable="false" minOccurs="1" maxOccurs="1"/>
          <xs:element name="P1078158" type="Decimal_TD18_FD2___4" nillable="false" minOccurs="1" maxOccurs="1"/>
          <xs:element name="P1078159" type="Decimal_TD18_FD2___4" nillable="false" minOccurs="1" maxOccurs="1"/>
          <xs:element name="P1078160" type="Decimal_TD18_FD2___4" nillable="false" minOccurs="1" maxOccurs="1"/>
          <xs:element name="P1078161" type="Decimal_TD18_FD2___4" nillable="false" minOccurs="1" maxOccurs="1"/>
          <xs:element name="P1078162" type="Decimal_TD18_FD2___4" nillable="false" minOccurs="1" maxOccurs="1"/>
          <xs:element name="P1078163" type="Decimal_TD18_FD2___4" nillable="false" minOccurs="1" maxOccurs="1"/>
          <xs:element name="P1078164" type="Decimal_TD18_FD2___4" nillable="false" minOccurs="1" maxOccurs="1"/>
          <xs:element name="P1078165" type="Decimal_TD18_FD2___4" nillable="false" minOccurs="1" maxOccurs="1"/>
          <xs:element name="P1078166" type="Decimal_TD18_FD2___4" nillable="false" minOccurs="1" maxOccurs="1"/>
          <xs:element name="P1078167" type="Decimal_TD18_FD2___4" nillable="false" minOccurs="1" maxOccurs="1"/>
          <xs:element name="P1078168" type="Decimal_TD18_FD2___4" nillable="false" minOccurs="1" maxOccurs="1"/>
          <xs:element name="P1078169" type="Decimal_TD18_FD2___4" nillable="false" minOccurs="1" maxOccurs="1"/>
          <xs:element name="P1078170" type="Decimal_TD18_FD2___4" nillable="false" minOccurs="1" maxOccurs="1"/>
          <xs:element name="P1078171" type="Decimal_TD18_FD2___4" nillable="false" minOccurs="1" maxOccurs="1"/>
          <xs:element name="P1078172" type="Decimal_TD18_FD2___4" nillable="false" minOccurs="1" maxOccurs="1"/>
          <xs:element name="P1078173" type="Decimal_TD18_FD2___4" nillable="false" minOccurs="1" maxOccurs="1"/>
          <xs:element name="P1078174" type="Decimal_TD18_FD2___4" nillable="false" minOccurs="1" maxOccurs="1"/>
          <xs:element name="P1078175" type="Decimal_TD18_FD2___4" nillable="false" minOccurs="1" maxOccurs="1"/>
          <xs:element name="P1078176" type="Decimal_TD18_FD2___4" nillable="false" minOccurs="1" maxOccurs="1"/>
          <xs:element name="P1078177" type="Decimal_TD18_FD2___4" nillable="false" minOccurs="1" maxOccurs="1"/>
          <xs:element name="P1078178" type="Decimal_TD18_FD2___4" nillable="false" minOccurs="1" maxOccurs="1"/>
          <xs:element name="P1078179" type="Decimal_TD18_FD2___4" nillable="false" minOccurs="1" maxOccurs="1"/>
          <xs:element name="P1078180" type="Decimal_TD18_FD2___4" nillable="false" minOccurs="1" maxOccurs="1"/>
          <xs:element name="P1078181" type="Decimal_TD18_FD2___4" nillable="false" minOccurs="1" maxOccurs="1"/>
          <xs:element name="P1078182" type="Decimal_TD18_FD2___4" nillable="false" minOccurs="1" maxOccurs="1"/>
        </xs:all>
      </xs:complexType>
      <xs:complexType name="FormType_IPK-E_1000958">
        <xs:annotation>
          <xs:documentation>Izvještaj o promjenama kapitala, opći izdavatelji, godišnji</xs:documentation>
        </xs:annotation>
        <xs:all>
          <xs:element name="P1073415" type="Decimal_TD18_FD2___4" nillable="false" minOccurs="1" maxOccurs="1"/>
          <xs:element name="P1078183" type="Decimal_TD18_FD2___4" nillable="false" minOccurs="1" maxOccurs="1"/>
          <xs:element name="P1078184" type="Decimal_TD18_FD2___4" nillable="false" minOccurs="1" maxOccurs="1"/>
          <xs:element name="P1078185" type="Decimal_TD18_FD2___4" nillable="false" minOccurs="1" maxOccurs="1"/>
          <xs:element name="P1078186" type="Decimal_TD18_FD2___4" nillable="false" minOccurs="1" maxOccurs="1"/>
          <xs:element name="P1078187" type="Decimal_TD18_FD2___4" nillable="false" minOccurs="1" maxOccurs="1"/>
          <xs:element name="P1078188" type="Decimal_TD18_FD2___4" nillable="false" minOccurs="1" maxOccurs="1"/>
          <xs:element name="P1078189" type="Decimal_TD18_FD2___4" nillable="false" minOccurs="1" maxOccurs="1"/>
          <xs:element name="P1081532" type="Decimal_TD18_FD2___4" nillable="false" minOccurs="1" maxOccurs="1"/>
          <xs:element name="P1081533" type="Decimal_TD18_FD2___4" nillable="false" minOccurs="1" maxOccurs="1"/>
          <xs:element name="P1081534" type="Decimal_TD18_FD2___4" nillable="false" minOccurs="1" maxOccurs="1"/>
          <xs:element name="P1123002" type="Decimal_TD18_FD2___7" nillable="false" minOccurs="1" maxOccurs="1"/>
          <xs:element name="P1123003" type="Decimal_TD18_FD2___7" nillable="false" minOccurs="1" maxOccurs="1"/>
          <xs:element name="P1081535" type="Decimal_TD18_FD2___4" nillable="false" minOccurs="1" maxOccurs="1"/>
          <xs:element name="P1081536" type="Decimal_TD18_FD2___4" nillable="false" minOccurs="1" maxOccurs="1"/>
          <xs:element name="P1081537" type="Decimal_TD18_FD2___4" nillable="false" minOccurs="1" maxOccurs="1"/>
          <xs:element name="P1081538" type="Decimal_TD18_FD2___4" nillable="false" minOccurs="1" maxOccurs="1"/>
          <xs:element name="P1081539" type="Decimal_TD18_FD2___4" nillable="false" minOccurs="1" maxOccurs="1"/>
          <xs:element name="P1078190" type="Decimal_TD18_FD2___4" nillable="false" minOccurs="1" maxOccurs="1"/>
          <xs:element name="P1078191" type="Decimal_TD18_FD2___4" nillable="false" minOccurs="1" maxOccurs="1"/>
          <xs:element name="P1078192" type="Decimal_TD18_FD2___4" nillable="false" minOccurs="1" maxOccurs="1"/>
          <xs:element name="P1078193" type="Decimal_TD18_FD2___4" nillable="false" minOccurs="1" maxOccurs="1"/>
          <xs:element name="P1078194" type="Decimal_TD18_FD2___4" nillable="false" minOccurs="1" maxOccurs="1"/>
          <xs:element name="P1078195" type="Decimal_TD18_FD2___4" nillable="false" minOccurs="1" maxOccurs="1"/>
          <xs:element name="P1078196" type="Decimal_TD18_FD2___4" nillable="false" minOccurs="1" maxOccurs="1"/>
          <xs:element name="P1078197" type="Decimal_TD18_FD2___4" nillable="false" minOccurs="1" maxOccurs="1"/>
          <xs:element name="P1081540" type="Decimal_TD18_FD2___4" nillable="false" minOccurs="1" maxOccurs="1"/>
          <xs:element name="P1081546" type="Decimal_TD18_FD2___4" nillable="false" minOccurs="1" maxOccurs="1"/>
          <xs:element name="P1081648" type="Decimal_TD18_FD2___4" nillable="false" minOccurs="1" maxOccurs="1"/>
          <xs:element name="P1123004" type="Decimal_TD18_FD2___7" nillable="false" minOccurs="1" maxOccurs="1"/>
          <xs:element name="P1123005" type="Decimal_TD18_FD2___7" nillable="false" minOccurs="1" maxOccurs="1"/>
          <xs:element name="P1081649" type="Decimal_TD18_FD2___4" nillable="false" minOccurs="1" maxOccurs="1"/>
          <xs:element name="P1081651" type="Decimal_TD18_FD2___4" nillable="false" minOccurs="1" maxOccurs="1"/>
          <xs:element name="P1081656" type="Decimal_TD18_FD2___4" nillable="false" minOccurs="1" maxOccurs="1"/>
          <xs:element name="P1081658" type="Decimal_TD18_FD2___4" nillable="false" minOccurs="1" maxOccurs="1"/>
          <xs:element name="P1081660" type="Decimal_TD18_FD2___4" nillable="false" minOccurs="1" maxOccurs="1"/>
          <xs:element name="P1078198" type="Decimal_TD18_FD2___4" nillable="false" minOccurs="1" maxOccurs="1"/>
          <xs:element name="P1078199" type="Decimal_TD18_FD2___4" nillable="false" minOccurs="1" maxOccurs="1"/>
          <xs:element name="P1078200" type="Decimal_TD18_FD2___4" nillable="false" minOccurs="1" maxOccurs="1"/>
          <xs:element name="P1078201" type="Decimal_TD18_FD2___4" nillable="false" minOccurs="1" maxOccurs="1"/>
          <xs:element name="P1078202" type="Decimal_TD18_FD2___4" nillable="false" minOccurs="1" maxOccurs="1"/>
          <xs:element name="P1078203" type="Decimal_TD18_FD2___4" nillable="false" minOccurs="1" maxOccurs="1"/>
          <xs:element name="P1078204" type="Decimal_TD18_FD2___4" nillable="false" minOccurs="1" maxOccurs="1"/>
          <xs:element name="P1078205" type="Decimal_TD18_FD2___4" nillable="false" minOccurs="1" maxOccurs="1"/>
          <xs:element name="P1081541" type="Decimal_TD18_FD2___4" nillable="false" minOccurs="1" maxOccurs="1"/>
          <xs:element name="P1081548" type="Decimal_TD18_FD2___4" nillable="false" minOccurs="1" maxOccurs="1"/>
          <xs:element name="P1081662" type="Decimal_TD18_FD2___4" nillable="false" minOccurs="1" maxOccurs="1"/>
          <xs:element name="P1123006" type="Decimal_TD18_FD2___7" nillable="false" minOccurs="1" maxOccurs="1"/>
          <xs:element name="P1123007" type="Decimal_TD18_FD2___7" nillable="false" minOccurs="1" maxOccurs="1"/>
          <xs:element name="P1081664" type="Decimal_TD18_FD2___4" nillable="false" minOccurs="1" maxOccurs="1"/>
          <xs:element name="P1081666" type="Decimal_TD18_FD2___4" nillable="false" minOccurs="1" maxOccurs="1"/>
          <xs:element name="P1081668" type="Decimal_TD18_FD2___4" nillable="false" minOccurs="1" maxOccurs="1"/>
          <xs:element name="P1081670" type="Decimal_TD18_FD2___4" nillable="false" minOccurs="1" maxOccurs="1"/>
          <xs:element name="P1081672" type="Decimal_TD18_FD2___4" nillable="false" minOccurs="1" maxOccurs="1"/>
          <xs:element name="P1078206" type="Decimal_TD18_FD2___4" nillable="false" minOccurs="1" maxOccurs="1"/>
          <xs:element name="P1078207" type="Decimal_TD18_FD2___4" nillable="false" minOccurs="1" maxOccurs="1"/>
          <xs:element name="P1078208" type="Decimal_TD18_FD2___4" nillable="false" minOccurs="1" maxOccurs="1"/>
          <xs:element name="P1078209" type="Decimal_TD18_FD2___4" nillable="false" minOccurs="1" maxOccurs="1"/>
          <xs:element name="P1078210" type="Decimal_TD18_FD2___4" nillable="false" minOccurs="1" maxOccurs="1"/>
          <xs:element name="P1078215" type="Decimal_TD18_FD2___4" nillable="false" minOccurs="1" maxOccurs="1"/>
          <xs:element name="P1078217" type="Decimal_TD18_FD2___4" nillable="false" minOccurs="1" maxOccurs="1"/>
          <xs:element name="P1078220" type="Decimal_TD18_FD2___4" nillable="false" minOccurs="1" maxOccurs="1"/>
          <xs:element name="P1081542" type="Decimal_TD18_FD2___4" nillable="false" minOccurs="1" maxOccurs="1"/>
          <xs:element name="P1081646" type="Decimal_TD18_FD2___4" nillable="false" minOccurs="1" maxOccurs="1"/>
          <xs:element name="P1081674" type="Decimal_TD18_FD2___4" nillable="false" minOccurs="1" maxOccurs="1"/>
          <xs:element name="P1123008" type="Decimal_TD18_FD2___7" nillable="false" minOccurs="1" maxOccurs="1"/>
          <xs:element name="P1123009" type="Decimal_TD18_FD2___7" nillable="false" minOccurs="1" maxOccurs="1"/>
          <xs:element name="P1081676" type="Decimal_TD18_FD2___4" nillable="false" minOccurs="1" maxOccurs="1"/>
          <xs:element name="P1081678" type="Decimal_TD18_FD2___4" nillable="false" minOccurs="1" maxOccurs="1"/>
          <xs:element name="P1081680" type="Decimal_TD18_FD2___4" nillable="false" minOccurs="1" maxOccurs="1"/>
          <xs:element name="P1081682" type="Decimal_TD18_FD2___4" nillable="false" minOccurs="1" maxOccurs="1"/>
          <xs:element name="P1081684" type="Decimal_TD18_FD2___4" nillable="false" minOccurs="1" maxOccurs="1"/>
          <xs:element name="P1078222" type="Decimal_TD18_FD2___4" nillable="false" minOccurs="1" maxOccurs="1"/>
          <xs:element name="P1078224" type="Decimal_TD18_FD2___4" nillable="false" minOccurs="1" maxOccurs="1"/>
          <xs:element name="P1078226" type="Decimal_TD18_FD2___4" nillable="false" minOccurs="1" maxOccurs="1"/>
          <xs:element name="P1078229" type="Decimal_TD18_FD2___4" nillable="false" minOccurs="1" maxOccurs="1"/>
          <xs:element name="P1078231" type="Decimal_TD18_FD2___4" nillable="false" minOccurs="1" maxOccurs="1"/>
          <xs:element name="P1078233" type="Decimal_TD18_FD2___4" nillable="false" minOccurs="1" maxOccurs="1"/>
          <xs:element name="P1078236" type="Decimal_TD18_FD2___4" nillable="false" minOccurs="1" maxOccurs="1"/>
          <xs:element name="P1078237" type="Decimal_TD18_FD2___4" nillable="false" minOccurs="1" maxOccurs="1"/>
          <xs:element name="P1081543" type="Decimal_TD18_FD2___4" nillable="false" minOccurs="1" maxOccurs="1"/>
          <xs:element name="P1081685" type="Decimal_TD18_FD2___4" nillable="false" minOccurs="1" maxOccurs="1"/>
          <xs:element name="P1081686" type="Decimal_TD18_FD2___4" nillable="false" minOccurs="1" maxOccurs="1"/>
          <xs:element name="P1123010" type="Decimal_TD18_FD2___7" nillable="false" minOccurs="1" maxOccurs="1"/>
          <xs:element name="P1123011" type="Decimal_TD18_FD2___7" nillable="false" minOccurs="1" maxOccurs="1"/>
          <xs:element name="P1081687" type="Decimal_TD18_FD2___4" nillable="false" minOccurs="1" maxOccurs="1"/>
          <xs:element name="P1081688" type="Decimal_TD18_FD2___4" nillable="false" minOccurs="1" maxOccurs="1"/>
          <xs:element name="P1081689" type="Decimal_TD18_FD2___4" nillable="false" minOccurs="1" maxOccurs="1"/>
          <xs:element name="P1081690" type="Decimal_TD18_FD2___4" nillable="false" minOccurs="1" maxOccurs="1"/>
          <xs:element name="P1081696" type="Decimal_TD18_FD2___4" nillable="false" minOccurs="1" maxOccurs="1"/>
          <xs:element name="P1078238" type="Decimal_TD18_FD2___4" nillable="false" minOccurs="1" maxOccurs="1"/>
          <xs:element name="P1078239" type="Decimal_TD18_FD2___4" nillable="false" minOccurs="1" maxOccurs="1"/>
          <xs:element name="P1078240" type="Decimal_TD18_FD2___4" nillable="false" minOccurs="1" maxOccurs="1"/>
          <xs:element name="P1078241" type="Decimal_TD18_FD2___4" nillable="false" minOccurs="1" maxOccurs="1"/>
          <xs:element name="P1078242" type="Decimal_TD18_FD2___4" nillable="false" minOccurs="1" maxOccurs="1"/>
          <xs:element name="P1078243" type="Decimal_TD18_FD2___4" nillable="false" minOccurs="1" maxOccurs="1"/>
          <xs:element name="P1078946" type="Decimal_TD18_FD2___4" nillable="false" minOccurs="1" maxOccurs="1"/>
          <xs:element name="P1078947" type="Decimal_TD18_FD2___4" nillable="false" minOccurs="1" maxOccurs="1"/>
          <xs:element name="P1081544" type="Decimal_TD18_FD2___4" nillable="false" minOccurs="1" maxOccurs="1"/>
          <xs:element name="P1081697" type="Decimal_TD18_FD2___4" nillable="false" minOccurs="1" maxOccurs="1"/>
          <xs:element name="P1081698" type="Decimal_TD18_FD2___4" nillable="false" minOccurs="1" maxOccurs="1"/>
          <xs:element name="P1123012" type="Decimal_TD18_FD2___7" nillable="false" minOccurs="1" maxOccurs="1"/>
          <xs:element name="P1123013" type="Decimal_TD18_FD2___7" nillable="false" minOccurs="1" maxOccurs="1"/>
          <xs:element name="P1081699" type="Decimal_TD18_FD2___4" nillable="false" minOccurs="1" maxOccurs="1"/>
          <xs:element name="P1081700" type="Decimal_TD18_FD2___4" nillable="false" minOccurs="1" maxOccurs="1"/>
          <xs:element name="P1081701" type="Decimal_TD18_FD2___4" nillable="false" minOccurs="1" maxOccurs="1"/>
          <xs:element name="P1081702" type="Decimal_TD18_FD2___4" nillable="false" minOccurs="1" maxOccurs="1"/>
          <xs:element name="P1081703" type="Decimal_TD18_FD2___4" nillable="false" minOccurs="1" maxOccurs="1"/>
          <xs:element name="P1078948" type="Decimal_TD18_FD2___4" nillable="false" minOccurs="1" maxOccurs="1"/>
          <xs:element name="P1078949" type="Decimal_TD18_FD2___4" nillable="false" minOccurs="1" maxOccurs="1"/>
          <xs:element name="P1079430" type="Decimal_TD18_FD2___4" nillable="false" minOccurs="1" maxOccurs="1"/>
          <xs:element name="P1079851" type="Decimal_TD18_FD2___4" nillable="false" minOccurs="1" maxOccurs="1"/>
          <xs:element name="P1079852" type="Decimal_TD18_FD2___4" nillable="false" minOccurs="1" maxOccurs="1"/>
          <xs:element name="P1079853" type="Decimal_TD18_FD2___4" nillable="false" minOccurs="1" maxOccurs="1"/>
          <xs:element name="P1079854" type="Decimal_TD18_FD2___4" nillable="false" minOccurs="1" maxOccurs="1"/>
          <xs:element name="P1079855" type="Decimal_TD18_FD2___4" nillable="false" minOccurs="1" maxOccurs="1"/>
          <xs:element name="P1081545" type="Decimal_TD18_FD2___4" nillable="false" minOccurs="1" maxOccurs="1"/>
          <xs:element name="P1081704" type="Decimal_TD18_FD2___4" nillable="false" minOccurs="1" maxOccurs="1"/>
          <xs:element name="P1081705" type="Decimal_TD18_FD2___4" nillable="false" minOccurs="1" maxOccurs="1"/>
          <xs:element name="P1123014" type="Decimal_TD18_FD2___7" nillable="false" minOccurs="1" maxOccurs="1"/>
          <xs:element name="P1123015" type="Decimal_TD18_FD2___7" nillable="false" minOccurs="1" maxOccurs="1"/>
          <xs:element name="P1081706" type="Decimal_TD18_FD2___4" nillable="false" minOccurs="1" maxOccurs="1"/>
          <xs:element name="P1081707" type="Decimal_TD18_FD2___4" nillable="false" minOccurs="1" maxOccurs="1"/>
          <xs:element name="P1081708" type="Decimal_TD18_FD2___4" nillable="false" minOccurs="1" maxOccurs="1"/>
          <xs:element name="P1081709" type="Decimal_TD18_FD2___4" nillable="false" minOccurs="1" maxOccurs="1"/>
          <xs:element name="P1081710" type="Decimal_TD18_FD2___4" nillable="false" minOccurs="1" maxOccurs="1"/>
          <xs:element name="P1079856" type="Decimal_TD18_FD2___4" nillable="false" minOccurs="1" maxOccurs="1"/>
          <xs:element name="P1079857" type="Decimal_TD18_FD2___4" nillable="false" minOccurs="1" maxOccurs="1"/>
          <xs:element name="P1079858" type="Decimal_TD18_FD2___4" nillable="false" minOccurs="1" maxOccurs="1"/>
          <xs:element name="P1079859" type="Decimal_TD18_FD2___4" nillable="false" minOccurs="1" maxOccurs="1"/>
          <xs:element name="P1079860" type="Decimal_TD18_FD2___4" nillable="false" minOccurs="1" maxOccurs="1"/>
          <xs:element name="P1079861" type="Decimal_TD18_FD2___4" nillable="false" minOccurs="1" maxOccurs="1"/>
          <xs:element name="P1079862" type="Decimal_TD18_FD2___4" nillable="false" minOccurs="1" maxOccurs="1"/>
          <xs:element name="P1079863" type="Decimal_TD18_FD2___4" nillable="false" minOccurs="1" maxOccurs="1"/>
          <xs:element name="P1081711" type="Decimal_TD18_FD2___4" nillable="false" minOccurs="1" maxOccurs="1"/>
          <xs:element name="P1081712" type="Decimal_TD18_FD2___4" nillable="false" minOccurs="1" maxOccurs="1"/>
          <xs:element name="P1081713" type="Decimal_TD18_FD2___4" nillable="false" minOccurs="1" maxOccurs="1"/>
          <xs:element name="P1123016" type="Decimal_TD18_FD2___7" nillable="false" minOccurs="1" maxOccurs="1"/>
          <xs:element name="P1123017" type="Decimal_TD18_FD2___7" nillable="false" minOccurs="1" maxOccurs="1"/>
          <xs:element name="P1081714" type="Decimal_TD18_FD2___4" nillable="false" minOccurs="1" maxOccurs="1"/>
          <xs:element name="P1081715" type="Decimal_TD18_FD2___4" nillable="false" minOccurs="1" maxOccurs="1"/>
          <xs:element name="P1081716" type="Decimal_TD18_FD2___4" nillable="false" minOccurs="1" maxOccurs="1"/>
          <xs:element name="P1081717" type="Decimal_TD18_FD2___4" nillable="false" minOccurs="1" maxOccurs="1"/>
          <xs:element name="P1081718" type="Decimal_TD18_FD2___4" nillable="false" minOccurs="1" maxOccurs="1"/>
          <xs:element name="P1079864" type="Decimal_TD18_FD2___4" nillable="false" minOccurs="1" maxOccurs="1"/>
          <xs:element name="P1079865" type="Decimal_TD18_FD2___4" nillable="false" minOccurs="1" maxOccurs="1"/>
          <xs:element name="P1079866" type="Decimal_TD18_FD2___4" nillable="false" minOccurs="1" maxOccurs="1"/>
          <xs:element name="P1079867" type="Decimal_TD18_FD2___4" nillable="false" minOccurs="1" maxOccurs="1"/>
          <xs:element name="P1079868" type="Decimal_TD18_FD2___4" nillable="false" minOccurs="1" maxOccurs="1"/>
          <xs:element name="P1079869" type="Decimal_TD18_FD2___4" nillable="false" minOccurs="1" maxOccurs="1"/>
          <xs:element name="P1079870" type="Decimal_TD18_FD2___4" nillable="false" minOccurs="1" maxOccurs="1"/>
          <xs:element name="P1079871" type="Decimal_TD18_FD2___4" nillable="false" minOccurs="1" maxOccurs="1"/>
          <xs:element name="P1081874" type="Decimal_TD18_FD2___4" nillable="false" minOccurs="1" maxOccurs="1"/>
          <xs:element name="P1081877" type="Decimal_TD18_FD2___4" nillable="false" minOccurs="1" maxOccurs="1"/>
          <xs:element name="P1081880" type="Decimal_TD18_FD2___4" nillable="false" minOccurs="1" maxOccurs="1"/>
          <xs:element name="P1123018" type="Decimal_TD18_FD2___7" nillable="false" minOccurs="1" maxOccurs="1"/>
          <xs:element name="P1123019" type="Decimal_TD18_FD2___7" nillable="false" minOccurs="1" maxOccurs="1"/>
          <xs:element name="P1081882" type="Decimal_TD18_FD2___4" nillable="false" minOccurs="1" maxOccurs="1"/>
          <xs:element name="P1081888" type="Decimal_TD18_FD2___4" nillable="false" minOccurs="1" maxOccurs="1"/>
          <xs:element name="P1081891" type="Decimal_TD18_FD2___4" nillable="false" minOccurs="1" maxOccurs="1"/>
          <xs:element name="P1081893" type="Decimal_TD18_FD2___4" nillable="false" minOccurs="1" maxOccurs="1"/>
          <xs:element name="P1081895" type="Decimal_TD18_FD2___4" nillable="false" minOccurs="1" maxOccurs="1"/>
          <xs:element name="P1079872" type="Decimal_TD18_FD2___4" nillable="false" minOccurs="1" maxOccurs="1"/>
          <xs:element name="P1079873" type="Decimal_TD18_FD2___4" nillable="false" minOccurs="1" maxOccurs="1"/>
          <xs:element name="P1079874" type="Decimal_TD18_FD2___4" nillable="false" minOccurs="1" maxOccurs="1"/>
          <xs:element name="P1079875" type="Decimal_TD18_FD2___4" nillable="false" minOccurs="1" maxOccurs="1"/>
          <xs:element name="P1079876" type="Decimal_TD18_FD2___4" nillable="false" minOccurs="1" maxOccurs="1"/>
          <xs:element name="P1079877" type="Decimal_TD18_FD2___4" nillable="false" minOccurs="1" maxOccurs="1"/>
          <xs:element name="P1079878" type="Decimal_TD18_FD2___4" nillable="false" minOccurs="1" maxOccurs="1"/>
          <xs:element name="P1079879" type="Decimal_TD18_FD2___4" nillable="false" minOccurs="1" maxOccurs="1"/>
          <xs:element name="P1081898" type="Decimal_TD18_FD2___4" nillable="false" minOccurs="1" maxOccurs="1"/>
          <xs:element name="P1081900" type="Decimal_TD18_FD2___4" nillable="false" minOccurs="1" maxOccurs="1"/>
          <xs:element name="P1081902" type="Decimal_TD18_FD2___4" nillable="false" minOccurs="1" maxOccurs="1"/>
          <xs:element name="P1123020" type="Decimal_TD18_FD2___7" nillable="false" minOccurs="1" maxOccurs="1"/>
          <xs:element name="P1123021" type="Decimal_TD18_FD2___7" nillable="false" minOccurs="1" maxOccurs="1"/>
          <xs:element name="P1081903" type="Decimal_TD18_FD2___4" nillable="false" minOccurs="1" maxOccurs="1"/>
          <xs:element name="P1081906" type="Decimal_TD18_FD2___4" nillable="false" minOccurs="1" maxOccurs="1"/>
          <xs:element name="P1081908" type="Decimal_TD18_FD2___4" nillable="false" minOccurs="1" maxOccurs="1"/>
          <xs:element name="P1081915" type="Decimal_TD18_FD2___4" nillable="false" minOccurs="1" maxOccurs="1"/>
          <xs:element name="P1081918" type="Decimal_TD18_FD2___4" nillable="false" minOccurs="1" maxOccurs="1"/>
          <xs:element name="P1079880" type="Decimal_TD18_FD2___4" nillable="false" minOccurs="1" maxOccurs="1"/>
          <xs:element name="P1079881" type="Decimal_TD18_FD2___4" nillable="false" minOccurs="1" maxOccurs="1"/>
          <xs:element name="P1079882" type="Decimal_TD18_FD2___4" nillable="false" minOccurs="1" maxOccurs="1"/>
          <xs:element name="P1079883" type="Decimal_TD18_FD2___4" nillable="false" minOccurs="1" maxOccurs="1"/>
          <xs:element name="P1079884" type="Decimal_TD18_FD2___4" nillable="false" minOccurs="1" maxOccurs="1"/>
          <xs:element name="P1079885" type="Decimal_TD18_FD2___4" nillable="false" minOccurs="1" maxOccurs="1"/>
          <xs:element name="P1079886" type="Decimal_TD18_FD2___4" nillable="false" minOccurs="1" maxOccurs="1"/>
          <xs:element name="P1079887" type="Decimal_TD18_FD2___4" nillable="false" minOccurs="1" maxOccurs="1"/>
          <xs:element name="P1081920" type="Decimal_TD18_FD2___4" nillable="false" minOccurs="1" maxOccurs="1"/>
          <xs:element name="P1081922" type="Decimal_TD18_FD2___4" nillable="false" minOccurs="1" maxOccurs="1"/>
          <xs:element name="P1081925" type="Decimal_TD18_FD2___4" nillable="false" minOccurs="1" maxOccurs="1"/>
          <xs:element name="P1123022" type="Decimal_TD18_FD2___7" nillable="false" minOccurs="1" maxOccurs="1"/>
          <xs:element name="P1123023" type="Decimal_TD18_FD2___7" nillable="false" minOccurs="1" maxOccurs="1"/>
          <xs:element name="P1081927" type="Decimal_TD18_FD2___4" nillable="false" minOccurs="1" maxOccurs="1"/>
          <xs:element name="P1081929" type="Decimal_TD18_FD2___4" nillable="false" minOccurs="1" maxOccurs="1"/>
          <xs:element name="P1081930" type="Decimal_TD18_FD2___4" nillable="false" minOccurs="1" maxOccurs="1"/>
          <xs:element name="P1081932" type="Decimal_TD18_FD2___4" nillable="false" minOccurs="1" maxOccurs="1"/>
          <xs:element name="P1081934" type="Decimal_TD18_FD2___4" nillable="false" minOccurs="1" maxOccurs="1"/>
          <xs:element name="P1079888" type="Decimal_TD18_FD2___4" nillable="false" minOccurs="1" maxOccurs="1"/>
          <xs:element name="P1079889" type="Decimal_TD18_FD2___4" nillable="false" minOccurs="1" maxOccurs="1"/>
          <xs:element name="P1079890" type="Decimal_TD18_FD2___4" nillable="false" minOccurs="1" maxOccurs="1"/>
          <xs:element name="P1079891" type="Decimal_TD18_FD2___4" nillable="false" minOccurs="1" maxOccurs="1"/>
          <xs:element name="P1079892" type="Decimal_TD18_FD2___4" nillable="false" minOccurs="1" maxOccurs="1"/>
          <xs:element name="P1079893" type="Decimal_TD18_FD2___4" nillable="false" minOccurs="1" maxOccurs="1"/>
          <xs:element name="P1079894" type="Decimal_TD18_FD2___4" nillable="false" minOccurs="1" maxOccurs="1"/>
          <xs:element name="P1079895" type="Decimal_TD18_FD2___4" nillable="false" minOccurs="1" maxOccurs="1"/>
          <xs:element name="P1081936" type="Decimal_TD18_FD2___4" nillable="false" minOccurs="1" maxOccurs="1"/>
          <xs:element name="P1081938" type="Decimal_TD18_FD2___4" nillable="false" minOccurs="1" maxOccurs="1"/>
          <xs:element name="P1081940" type="Decimal_TD18_FD2___4" nillable="false" minOccurs="1" maxOccurs="1"/>
          <xs:element name="P1123024" type="Decimal_TD18_FD2___7" nillable="false" minOccurs="1" maxOccurs="1"/>
          <xs:element name="P1123025" type="Decimal_TD18_FD2___7" nillable="false" minOccurs="1" maxOccurs="1"/>
          <xs:element name="P1081942" type="Decimal_TD18_FD2___4" nillable="false" minOccurs="1" maxOccurs="1"/>
          <xs:element name="P1081944" type="Decimal_TD18_FD2___4" nillable="false" minOccurs="1" maxOccurs="1"/>
          <xs:element name="P1081946" type="Decimal_TD18_FD2___4" nillable="false" minOccurs="1" maxOccurs="1"/>
          <xs:element name="P1081948" type="Decimal_TD18_FD2___4" nillable="false" minOccurs="1" maxOccurs="1"/>
          <xs:element name="P1081950" type="Decimal_TD18_FD2___4" nillable="false" minOccurs="1" maxOccurs="1"/>
          <xs:element name="P1079896" type="Decimal_TD18_FD2___4" nillable="false" minOccurs="1" maxOccurs="1"/>
          <xs:element name="P1079897" type="Decimal_TD18_FD2___4" nillable="false" minOccurs="1" maxOccurs="1"/>
          <xs:element name="P1079898" type="Decimal_TD18_FD2___4" nillable="false" minOccurs="1" maxOccurs="1"/>
          <xs:element name="P1079899" type="Decimal_TD18_FD2___4" nillable="false" minOccurs="1" maxOccurs="1"/>
          <xs:element name="P1079900" type="Decimal_TD18_FD2___4" nillable="false" minOccurs="1" maxOccurs="1"/>
          <xs:element name="P1079901" type="Decimal_TD18_FD2___4" nillable="false" minOccurs="1" maxOccurs="1"/>
          <xs:element name="P1079902" type="Decimal_TD18_FD2___4" nillable="false" minOccurs="1" maxOccurs="1"/>
          <xs:element name="P1079903" type="Decimal_TD18_FD2___4" nillable="false" minOccurs="1" maxOccurs="1"/>
          <xs:element name="P1081953" type="Decimal_TD18_FD2___4" nillable="false" minOccurs="1" maxOccurs="1"/>
          <xs:element name="P1081958" type="Decimal_TD18_FD2___4" nillable="false" minOccurs="1" maxOccurs="1"/>
          <xs:element name="P1081960" type="Decimal_TD18_FD2___4" nillable="false" minOccurs="1" maxOccurs="1"/>
          <xs:element name="P1123026" type="Decimal_TD18_FD2___7" nillable="false" minOccurs="1" maxOccurs="1"/>
          <xs:element name="P1123027" type="Decimal_TD18_FD2___7" nillable="false" minOccurs="1" maxOccurs="1"/>
          <xs:element name="P1081962" type="Decimal_TD18_FD2___4" nillable="false" minOccurs="1" maxOccurs="1"/>
          <xs:element name="P1081964" type="Decimal_TD18_FD2___4" nillable="false" minOccurs="1" maxOccurs="1"/>
          <xs:element name="P1081966" type="Decimal_TD18_FD2___4" nillable="false" minOccurs="1" maxOccurs="1"/>
          <xs:element name="P1081968" type="Decimal_TD18_FD2___4" nillable="false" minOccurs="1" maxOccurs="1"/>
          <xs:element name="P1081970" type="Decimal_TD18_FD2___4" nillable="false" minOccurs="1" maxOccurs="1"/>
          <xs:element name="P1079904" type="Decimal_TD18_FD2___4" nillable="false" minOccurs="1" maxOccurs="1"/>
          <xs:element name="P1079905" type="Decimal_TD18_FD2___4" nillable="false" minOccurs="1" maxOccurs="1"/>
          <xs:element name="P1079906" type="Decimal_TD18_FD2___4" nillable="false" minOccurs="1" maxOccurs="1"/>
          <xs:element name="P1079907" type="Decimal_TD18_FD2___4" nillable="false" minOccurs="1" maxOccurs="1"/>
          <xs:element name="P1079908" type="Decimal_TD18_FD2___4" nillable="false" minOccurs="1" maxOccurs="1"/>
          <xs:element name="P1079909" type="Decimal_TD18_FD2___4" nillable="false" minOccurs="1" maxOccurs="1"/>
          <xs:element name="P1079910" type="Decimal_TD18_FD2___4" nillable="false" minOccurs="1" maxOccurs="1"/>
          <xs:element name="P1079912" type="Decimal_TD18_FD2___4" nillable="false" minOccurs="1" maxOccurs="1"/>
          <xs:element name="P1081972" type="Decimal_TD18_FD2___4" nillable="false" minOccurs="1" maxOccurs="1"/>
          <xs:element name="P1081973" type="Decimal_TD18_FD2___4" nillable="false" minOccurs="1" maxOccurs="1"/>
          <xs:element name="P1081975" type="Decimal_TD18_FD2___4" nillable="false" minOccurs="1" maxOccurs="1"/>
          <xs:element name="P1123028" type="Decimal_TD18_FD2___7" nillable="false" minOccurs="1" maxOccurs="1"/>
          <xs:element name="P1123029" type="Decimal_TD18_FD2___7" nillable="false" minOccurs="1" maxOccurs="1"/>
          <xs:element name="P1081977" type="Decimal_TD18_FD2___4" nillable="false" minOccurs="1" maxOccurs="1"/>
          <xs:element name="P1081978" type="Decimal_TD18_FD2___4" nillable="false" minOccurs="1" maxOccurs="1"/>
          <xs:element name="P1081980" type="Decimal_TD18_FD2___4" nillable="false" minOccurs="1" maxOccurs="1"/>
          <xs:element name="P1081982" type="Decimal_TD18_FD2___4" nillable="false" minOccurs="1" maxOccurs="1"/>
          <xs:element name="P1081984" type="Decimal_TD18_FD2___4" nillable="false" minOccurs="1" maxOccurs="1"/>
          <xs:element name="P1079911" type="Decimal_TD18_FD2___4" nillable="false" minOccurs="1" maxOccurs="1"/>
          <xs:element name="P1079913" type="Decimal_TD18_FD2___4" nillable="false" minOccurs="1" maxOccurs="1"/>
          <xs:element name="P1079914" type="Decimal_TD18_FD2___4" nillable="false" minOccurs="1" maxOccurs="1"/>
          <xs:element name="P1079915" type="Decimal_TD18_FD2___4" nillable="false" minOccurs="1" maxOccurs="1"/>
          <xs:element name="P1079916" type="Decimal_TD18_FD2___4" nillable="false" minOccurs="1" maxOccurs="1"/>
          <xs:element name="P1079917" type="Decimal_TD18_FD2___4" nillable="false" minOccurs="1" maxOccurs="1"/>
          <xs:element name="P1079918" type="Decimal_TD18_FD2___4" nillable="false" minOccurs="1" maxOccurs="1"/>
          <xs:element name="P1079919" type="Decimal_TD18_FD2___4" nillable="false" minOccurs="1" maxOccurs="1"/>
          <xs:element name="P1081986" type="Decimal_TD18_FD2___4" nillable="false" minOccurs="1" maxOccurs="1"/>
          <xs:element name="P1081988" type="Decimal_TD18_FD2___4" nillable="false" minOccurs="1" maxOccurs="1"/>
          <xs:element name="P1081990" type="Decimal_TD18_FD2___4" nillable="false" minOccurs="1" maxOccurs="1"/>
          <xs:element name="P1123030" type="Decimal_TD18_FD2___7" nillable="false" minOccurs="1" maxOccurs="1"/>
          <xs:element name="P1123031" type="Decimal_TD18_FD2___7" nillable="false" minOccurs="1" maxOccurs="1"/>
          <xs:element name="P1081993" type="Decimal_TD18_FD2___4" nillable="false" minOccurs="1" maxOccurs="1"/>
          <xs:element name="P1081995" type="Decimal_TD18_FD2___4" nillable="false" minOccurs="1" maxOccurs="1"/>
          <xs:element name="P1081997" type="Decimal_TD18_FD2___4" nillable="false" minOccurs="1" maxOccurs="1"/>
          <xs:element name="P1081999" type="Decimal_TD18_FD2___4" nillable="false" minOccurs="1" maxOccurs="1"/>
          <xs:element name="P1082001" type="Decimal_TD18_FD2___4" nillable="false" minOccurs="1" maxOccurs="1"/>
          <xs:element name="P1079928" type="Decimal_TD18_FD2___4" nillable="false" minOccurs="1" maxOccurs="1"/>
          <xs:element name="P1079929" type="Decimal_TD18_FD2___4" nillable="false" minOccurs="1" maxOccurs="1"/>
          <xs:element name="P1079930" type="Decimal_TD18_FD2___4" nillable="false" minOccurs="1" maxOccurs="1"/>
          <xs:element name="P1079931" type="Decimal_TD18_FD2___4" nillable="false" minOccurs="1" maxOccurs="1"/>
          <xs:element name="P1079932" type="Decimal_TD18_FD2___4" nillable="false" minOccurs="1" maxOccurs="1"/>
          <xs:element name="P1079933" type="Decimal_TD18_FD2___4" nillable="false" minOccurs="1" maxOccurs="1"/>
          <xs:element name="P1079934" type="Decimal_TD18_FD2___4" nillable="false" minOccurs="1" maxOccurs="1"/>
          <xs:element name="P1079935" type="Decimal_TD18_FD2___4" nillable="false" minOccurs="1" maxOccurs="1"/>
          <xs:element name="P1082014" type="Decimal_TD18_FD2___4" nillable="false" minOccurs="1" maxOccurs="1"/>
          <xs:element name="P1082016" type="Decimal_TD18_FD2___4" nillable="false" minOccurs="1" maxOccurs="1"/>
          <xs:element name="P1082018" type="Decimal_TD18_FD2___4" nillable="false" minOccurs="1" maxOccurs="1"/>
          <xs:element name="P1123032" type="Decimal_TD18_FD2___7" nillable="false" minOccurs="1" maxOccurs="1"/>
          <xs:element name="P1123033" type="Decimal_TD18_FD2___7" nillable="false" minOccurs="1" maxOccurs="1"/>
          <xs:element name="P1082019" type="Decimal_TD18_FD2___4" nillable="false" minOccurs="1" maxOccurs="1"/>
          <xs:element name="P1082029" type="Decimal_TD18_FD2___4" nillable="false" minOccurs="1" maxOccurs="1"/>
          <xs:element name="P1082032" type="Decimal_TD18_FD2___4" nillable="false" minOccurs="1" maxOccurs="1"/>
          <xs:element name="P1082034" type="Decimal_TD18_FD2___4" nillable="false" minOccurs="1" maxOccurs="1"/>
          <xs:element name="P1082035" type="Decimal_TD18_FD2___4" nillable="false" minOccurs="1" maxOccurs="1"/>
          <xs:element name="P1123110" type="Decimal_TD18_FD2___7" nillable="false" minOccurs="1" maxOccurs="1"/>
          <xs:element name="P1123111" type="Decimal_TD18_FD2___7" nillable="false" minOccurs="1" maxOccurs="1"/>
          <xs:element name="P1123112" type="Decimal_TD18_FD2___7" nillable="false" minOccurs="1" maxOccurs="1"/>
          <xs:element name="P1123113" type="Decimal_TD18_FD2___7" nillable="false" minOccurs="1" maxOccurs="1"/>
          <xs:element name="P1123118" type="Decimal_TD18_FD2___7" nillable="false" minOccurs="1" maxOccurs="1"/>
          <xs:element name="P1123127" type="Decimal_TD18_FD2___7" nillable="false" minOccurs="1" maxOccurs="1"/>
          <xs:element name="P1123126" type="Decimal_TD18_FD2___7" nillable="false" minOccurs="1" maxOccurs="1"/>
          <xs:element name="P1123125" type="Decimal_TD18_FD2___7" nillable="false" minOccurs="1" maxOccurs="1"/>
          <xs:element name="P1123124" type="Decimal_TD18_FD2___7" nillable="false" minOccurs="1" maxOccurs="1"/>
          <xs:element name="P1123128" type="Decimal_TD18_FD2___7" nillable="false" minOccurs="1" maxOccurs="1"/>
          <xs:element name="P1123129" type="Decimal_TD18_FD2___7" nillable="false" minOccurs="1" maxOccurs="1"/>
          <xs:element name="P1123034" type="Decimal_TD18_FD2___7" nillable="false" minOccurs="1" maxOccurs="1"/>
          <xs:element name="P1123035" type="Decimal_TD18_FD2___7" nillable="false" minOccurs="1" maxOccurs="1"/>
          <xs:element name="P1123130" type="Decimal_TD18_FD2___7" nillable="false" minOccurs="1" maxOccurs="1"/>
          <xs:element name="P1123134" type="Decimal_TD18_FD2___7" nillable="false" minOccurs="1" maxOccurs="1"/>
          <xs:element name="P1123137" type="Decimal_TD18_FD2___7" nillable="false" minOccurs="1" maxOccurs="1"/>
          <xs:element name="P1123138" type="Decimal_TD18_FD2___7" nillable="false" minOccurs="1" maxOccurs="1"/>
          <xs:element name="P1123141" type="Decimal_TD18_FD2___7" nillable="false" minOccurs="1" maxOccurs="1"/>
          <xs:element name="P1079936" type="Decimal_TD18_FD2___4" nillable="false" minOccurs="1" maxOccurs="1"/>
          <xs:element name="P1079937" type="Decimal_TD18_FD2___4" nillable="false" minOccurs="1" maxOccurs="1"/>
          <xs:element name="P1079938" type="Decimal_TD18_FD2___4" nillable="false" minOccurs="1" maxOccurs="1"/>
          <xs:element name="P1079939" type="Decimal_TD18_FD2___4" nillable="false" minOccurs="1" maxOccurs="1"/>
          <xs:element name="P1079940" type="Decimal_TD18_FD2___4" nillable="false" minOccurs="1" maxOccurs="1"/>
          <xs:element name="P1079941" type="Decimal_TD18_FD2___4" nillable="false" minOccurs="1" maxOccurs="1"/>
          <xs:element name="P1079942" type="Decimal_TD18_FD2___4" nillable="false" minOccurs="1" maxOccurs="1"/>
          <xs:element name="P1079943" type="Decimal_TD18_FD2___4" nillable="false" minOccurs="1" maxOccurs="1"/>
          <xs:element name="P1082038" type="Decimal_TD18_FD2___4" nillable="false" minOccurs="1" maxOccurs="1"/>
          <xs:element name="P1082045" type="Decimal_TD18_FD2___4" nillable="false" minOccurs="1" maxOccurs="1"/>
          <xs:element name="P1082047" type="Decimal_TD18_FD2___4" nillable="false" minOccurs="1" maxOccurs="1"/>
          <xs:element name="P1123036" type="Decimal_TD18_FD2___7" nillable="false" minOccurs="1" maxOccurs="1"/>
          <xs:element name="P1123037" type="Decimal_TD18_FD2___7" nillable="false" minOccurs="1" maxOccurs="1"/>
          <xs:element name="P1082048" type="Decimal_TD18_FD2___4" nillable="false" minOccurs="1" maxOccurs="1"/>
          <xs:element name="P1082075" type="Decimal_TD18_FD2___4" nillable="false" minOccurs="1" maxOccurs="1"/>
          <xs:element name="P1082077" type="Decimal_TD18_FD2___4" nillable="false" minOccurs="1" maxOccurs="1"/>
          <xs:element name="P1082092" type="Decimal_TD18_FD2___4" nillable="false" minOccurs="1" maxOccurs="1"/>
          <xs:element name="P1082094" type="Decimal_TD18_FD2___4" nillable="false" minOccurs="1" maxOccurs="1"/>
          <xs:element name="P1123114" type="Decimal_TD18_FD2___7" nillable="false" minOccurs="1" maxOccurs="1"/>
          <xs:element name="P1123115" type="Decimal_TD18_FD2___7" nillable="false" minOccurs="1" maxOccurs="1"/>
          <xs:element name="P1123116" type="Decimal_TD18_FD2___7" nillable="false" minOccurs="1" maxOccurs="1"/>
          <xs:element name="P1123117" type="Decimal_TD18_FD2___7" nillable="false" minOccurs="1" maxOccurs="1"/>
          <xs:element name="P1123119" type="Decimal_TD18_FD2___7" nillable="false" minOccurs="1" maxOccurs="1"/>
          <xs:element name="P1123120" type="Decimal_TD18_FD2___7" nillable="false" minOccurs="1" maxOccurs="1"/>
          <xs:element name="P1123121" type="Decimal_TD18_FD2___7" nillable="false" minOccurs="1" maxOccurs="1"/>
          <xs:element name="P1123122" type="Decimal_TD18_FD2___7" nillable="false" minOccurs="1" maxOccurs="1"/>
          <xs:element name="P1123123" type="Decimal_TD18_FD2___7" nillable="false" minOccurs="1" maxOccurs="1"/>
          <xs:element name="P1123133" type="Decimal_TD18_FD2___7" nillable="false" minOccurs="1" maxOccurs="1"/>
          <xs:element name="P1123132" type="Decimal_TD18_FD2___7" nillable="false" minOccurs="1" maxOccurs="1"/>
          <xs:element name="P1123038" type="Decimal_TD18_FD2___7" nillable="false" minOccurs="1" maxOccurs="1"/>
          <xs:element name="P1123039" type="Decimal_TD18_FD2___7" nillable="false" minOccurs="1" maxOccurs="1"/>
          <xs:element name="P1123131" type="Decimal_TD18_FD2___7" nillable="false" minOccurs="1" maxOccurs="1"/>
          <xs:element name="P1123135" type="Decimal_TD18_FD2___7" nillable="false" minOccurs="1" maxOccurs="1"/>
          <xs:element name="P1123136" type="Decimal_TD18_FD2___7" nillable="false" minOccurs="1" maxOccurs="1"/>
          <xs:element name="P1123139" type="Decimal_TD18_FD2___7" nillable="false" minOccurs="1" maxOccurs="1"/>
          <xs:element name="P1123140" type="Decimal_TD18_FD2___7" nillable="false" minOccurs="1" maxOccurs="1"/>
          <xs:element name="P1079944" type="Decimal_TD18_FD2___4" nillable="false" minOccurs="1" maxOccurs="1"/>
          <xs:element name="P1079945" type="Decimal_TD18_FD2___4" nillable="false" minOccurs="1" maxOccurs="1"/>
          <xs:element name="P1079946" type="Decimal_TD18_FD2___4" nillable="false" minOccurs="1" maxOccurs="1"/>
          <xs:element name="P1079947" type="Decimal_TD18_FD2___4" nillable="false" minOccurs="1" maxOccurs="1"/>
          <xs:element name="P1079948" type="Decimal_TD18_FD2___4" nillable="false" minOccurs="1" maxOccurs="1"/>
          <xs:element name="P1079949" type="Decimal_TD18_FD2___4" nillable="false" minOccurs="1" maxOccurs="1"/>
          <xs:element name="P1079950" type="Decimal_TD18_FD2___4" nillable="false" minOccurs="1" maxOccurs="1"/>
          <xs:element name="P1079951" type="Decimal_TD18_FD2___4" nillable="false" minOccurs="1" maxOccurs="1"/>
          <xs:element name="P1082096" type="Decimal_TD18_FD2___4" nillable="false" minOccurs="1" maxOccurs="1"/>
          <xs:element name="P1082098" type="Decimal_TD18_FD2___4" nillable="false" minOccurs="1" maxOccurs="1"/>
          <xs:element name="P1082100" type="Decimal_TD18_FD2___4" nillable="false" minOccurs="1" maxOccurs="1"/>
          <xs:element name="P1123041" type="Decimal_TD18_FD2___7" nillable="false" minOccurs="1" maxOccurs="1"/>
          <xs:element name="P1123040" type="Decimal_TD18_FD2___7" nillable="false" minOccurs="1" maxOccurs="1"/>
          <xs:element name="P1082102" type="Decimal_TD18_FD2___4" nillable="false" minOccurs="1" maxOccurs="1"/>
          <xs:element name="P1082104" type="Decimal_TD18_FD2___4" nillable="false" minOccurs="1" maxOccurs="1"/>
          <xs:element name="P1082105" type="Decimal_TD18_FD2___4" nillable="false" minOccurs="1" maxOccurs="1"/>
          <xs:element name="P1082106" type="Decimal_TD18_FD2___4" nillable="false" minOccurs="1" maxOccurs="1"/>
          <xs:element name="P1082108" type="Decimal_TD18_FD2___4" nillable="false" minOccurs="1" maxOccurs="1"/>
          <xs:element name="P1079952" type="Decimal_TD18_FD2___4" nillable="false" minOccurs="1" maxOccurs="1"/>
          <xs:element name="P1079953" type="Decimal_TD18_FD2___4" nillable="false" minOccurs="1" maxOccurs="1"/>
          <xs:element name="P1079954" type="Decimal_TD18_FD2___4" nillable="false" minOccurs="1" maxOccurs="1"/>
          <xs:element name="P1079955" type="Decimal_TD18_FD2___4" nillable="false" minOccurs="1" maxOccurs="1"/>
          <xs:element name="P1079956" type="Decimal_TD18_FD2___4" nillable="false" minOccurs="1" maxOccurs="1"/>
          <xs:element name="P1079957" type="Decimal_TD18_FD2___4" nillable="false" minOccurs="1" maxOccurs="1"/>
          <xs:element name="P1079958" type="Decimal_TD18_FD2___4" nillable="false" minOccurs="1" maxOccurs="1"/>
          <xs:element name="P1079959" type="Decimal_TD18_FD2___4" nillable="false" minOccurs="1" maxOccurs="1"/>
          <xs:element name="P1082110" type="Decimal_TD18_FD2___4" nillable="false" minOccurs="1" maxOccurs="1"/>
          <xs:element name="P1082112" type="Decimal_TD18_FD2___4" nillable="false" minOccurs="1" maxOccurs="1"/>
          <xs:element name="P1082115" type="Decimal_TD18_FD2___4" nillable="false" minOccurs="1" maxOccurs="1"/>
          <xs:element name="P1123042" type="Decimal_TD18_FD2___7" nillable="false" minOccurs="1" maxOccurs="1"/>
          <xs:element name="P1123043" type="Decimal_TD18_FD2___7" nillable="false" minOccurs="1" maxOccurs="1"/>
          <xs:element name="P1082118" type="Decimal_TD18_FD2___4" nillable="false" minOccurs="1" maxOccurs="1"/>
          <xs:element name="P1082121" type="Decimal_TD18_FD2___4" nillable="false" minOccurs="1" maxOccurs="1"/>
          <xs:element name="P1082125" type="Decimal_TD18_FD2___4" nillable="false" minOccurs="1" maxOccurs="1"/>
          <xs:element name="P1082133" type="Decimal_TD18_FD2___4" nillable="false" minOccurs="1" maxOccurs="1"/>
          <xs:element name="P1082135" type="Decimal_TD18_FD2___4" nillable="false" minOccurs="1" maxOccurs="1"/>
          <xs:element name="P1079960" type="Decimal_TD18_FD2___4" nillable="false" minOccurs="1" maxOccurs="1"/>
          <xs:element name="P1079961" type="Decimal_TD18_FD2___4" nillable="false" minOccurs="1" maxOccurs="1"/>
          <xs:element name="P1079962" type="Decimal_TD18_FD2___4" nillable="false" minOccurs="1" maxOccurs="1"/>
          <xs:element name="P1079963" type="Decimal_TD18_FD2___4" nillable="false" minOccurs="1" maxOccurs="1"/>
          <xs:element name="P1079964" type="Decimal_TD18_FD2___4" nillable="false" minOccurs="1" maxOccurs="1"/>
          <xs:element name="P1079965" type="Decimal_TD18_FD2___4" nillable="false" minOccurs="1" maxOccurs="1"/>
          <xs:element name="P1079966" type="Decimal_TD18_FD2___4" nillable="false" minOccurs="1" maxOccurs="1"/>
          <xs:element name="P1079967" type="Decimal_TD18_FD2___4" nillable="false" minOccurs="1" maxOccurs="1"/>
          <xs:element name="P1082136" type="Decimal_TD18_FD2___4" nillable="false" minOccurs="1" maxOccurs="1"/>
          <xs:element name="P1082139" type="Decimal_TD18_FD2___4" nillable="false" minOccurs="1" maxOccurs="1"/>
          <xs:element name="P1082147" type="Decimal_TD18_FD2___4" nillable="false" minOccurs="1" maxOccurs="1"/>
          <xs:element name="P1123044" type="Decimal_TD18_FD2___7" nillable="false" minOccurs="1" maxOccurs="1"/>
          <xs:element name="P1123045" type="Decimal_TD18_FD2___7" nillable="false" minOccurs="1" maxOccurs="1"/>
          <xs:element name="P1082148" type="Decimal_TD18_FD2___4" nillable="false" minOccurs="1" maxOccurs="1"/>
          <xs:element name="P1082149" type="Decimal_TD18_FD2___4" nillable="false" minOccurs="1" maxOccurs="1"/>
          <xs:element name="P1082150" type="Decimal_TD18_FD2___4" nillable="false" minOccurs="1" maxOccurs="1"/>
          <xs:element name="P1082151" type="Decimal_TD18_FD2___4" nillable="false" minOccurs="1" maxOccurs="1"/>
          <xs:element name="P1082152" type="Decimal_TD18_FD2___4" nillable="false" minOccurs="1" maxOccurs="1"/>
          <xs:element name="P1079968" type="Decimal_TD18_FD2___4" nillable="false" minOccurs="1" maxOccurs="1"/>
          <xs:element name="P1079969" type="Decimal_TD18_FD2___4" nillable="false" minOccurs="1" maxOccurs="1"/>
          <xs:element name="P1079970" type="Decimal_TD18_FD2___4" nillable="false" minOccurs="1" maxOccurs="1"/>
          <xs:element name="P1079971" type="Decimal_TD18_FD2___4" nillable="false" minOccurs="1" maxOccurs="1"/>
          <xs:element name="P1079972" type="Decimal_TD18_FD2___4" nillable="false" minOccurs="1" maxOccurs="1"/>
          <xs:element name="P1079973" type="Decimal_TD18_FD2___4" nillable="false" minOccurs="1" maxOccurs="1"/>
          <xs:element name="P1079974" type="Decimal_TD18_FD2___4" nillable="false" minOccurs="1" maxOccurs="1"/>
          <xs:element name="P1079975" type="Decimal_TD18_FD2___4" nillable="false" minOccurs="1" maxOccurs="1"/>
          <xs:element name="P1082153" type="Decimal_TD18_FD2___4" nillable="false" minOccurs="1" maxOccurs="1"/>
          <xs:element name="P1082155" type="Decimal_TD18_FD2___4" nillable="false" minOccurs="1" maxOccurs="1"/>
          <xs:element name="P1082156" type="Decimal_TD18_FD2___4" nillable="false" minOccurs="1" maxOccurs="1"/>
          <xs:element name="P1123046" type="Decimal_TD18_FD2___7" nillable="false" minOccurs="1" maxOccurs="1"/>
          <xs:element name="P1123047" type="Decimal_TD18_FD2___7" nillable="false" minOccurs="1" maxOccurs="1"/>
          <xs:element name="P1082157" type="Decimal_TD18_FD2___4" nillable="false" minOccurs="1" maxOccurs="1"/>
          <xs:element name="P1082158" type="Decimal_TD18_FD2___4" nillable="false" minOccurs="1" maxOccurs="1"/>
          <xs:element name="P1082159" type="Decimal_TD18_FD2___4" nillable="false" minOccurs="1" maxOccurs="1"/>
          <xs:element name="P1082160" type="Decimal_TD18_FD2___4" nillable="false" minOccurs="1" maxOccurs="1"/>
          <xs:element name="P1082161" type="Decimal_TD18_FD2___4" nillable="false" minOccurs="1" maxOccurs="1"/>
          <xs:element name="P1079976" type="Decimal_TD18_FD2___4" nillable="false" minOccurs="1" maxOccurs="1"/>
          <xs:element name="P1079977" type="Decimal_TD18_FD2___4" nillable="false" minOccurs="1" maxOccurs="1"/>
          <xs:element name="P1079978" type="Decimal_TD18_FD2___4" nillable="false" minOccurs="1" maxOccurs="1"/>
          <xs:element name="P1079979" type="Decimal_TD18_FD2___4" nillable="false" minOccurs="1" maxOccurs="1"/>
          <xs:element name="P1079980" type="Decimal_TD18_FD2___4" nillable="false" minOccurs="1" maxOccurs="1"/>
          <xs:element name="P1079981" type="Decimal_TD18_FD2___4" nillable="false" minOccurs="1" maxOccurs="1"/>
          <xs:element name="P1079982" type="Decimal_TD18_FD2___4" nillable="false" minOccurs="1" maxOccurs="1"/>
          <xs:element name="P1079983" type="Decimal_TD18_FD2___4" nillable="false" minOccurs="1" maxOccurs="1"/>
          <xs:element name="P1082162" type="Decimal_TD18_FD2___4" nillable="false" minOccurs="1" maxOccurs="1"/>
          <xs:element name="P1082163" type="Decimal_TD18_FD2___4" nillable="false" minOccurs="1" maxOccurs="1"/>
          <xs:element name="P1082164" type="Decimal_TD18_FD2___4" nillable="false" minOccurs="1" maxOccurs="1"/>
          <xs:element name="P1123048" type="Decimal_TD18_FD2___7" nillable="false" minOccurs="1" maxOccurs="1"/>
          <xs:element name="P1123049" type="Decimal_TD18_FD2___7" nillable="false" minOccurs="1" maxOccurs="1"/>
          <xs:element name="P1082165" type="Decimal_TD18_FD2___4" nillable="false" minOccurs="1" maxOccurs="1"/>
          <xs:element name="P1082166" type="Decimal_TD18_FD2___4" nillable="false" minOccurs="1" maxOccurs="1"/>
          <xs:element name="P1082167" type="Decimal_TD18_FD2___4" nillable="false" minOccurs="1" maxOccurs="1"/>
          <xs:element name="P1082168" type="Decimal_TD18_FD2___4" nillable="false" minOccurs="1" maxOccurs="1"/>
          <xs:element name="P1082169" type="Decimal_TD18_FD2___4" nillable="false" minOccurs="1" maxOccurs="1"/>
          <xs:element name="P1079984" type="Decimal_TD18_FD2___4" nillable="false" minOccurs="1" maxOccurs="1"/>
          <xs:element name="P1079985" type="Decimal_TD18_FD2___4" nillable="false" minOccurs="1" maxOccurs="1"/>
          <xs:element name="P1079986" type="Decimal_TD18_FD2___4" nillable="false" minOccurs="1" maxOccurs="1"/>
          <xs:element name="P1079987" type="Decimal_TD18_FD2___4" nillable="false" minOccurs="1" maxOccurs="1"/>
          <xs:element name="P1079988" type="Decimal_TD18_FD2___4" nillable="false" minOccurs="1" maxOccurs="1"/>
          <xs:element name="P1079989" type="Decimal_TD18_FD2___4" nillable="false" minOccurs="1" maxOccurs="1"/>
          <xs:element name="P1079990" type="Decimal_TD18_FD2___4" nillable="false" minOccurs="1" maxOccurs="1"/>
          <xs:element name="P1079991" type="Decimal_TD18_FD2___4" nillable="false" minOccurs="1" maxOccurs="1"/>
          <xs:element name="P1082170" type="Decimal_TD18_FD2___4" nillable="false" minOccurs="1" maxOccurs="1"/>
          <xs:element name="P1082171" type="Decimal_TD18_FD2___4" nillable="false" minOccurs="1" maxOccurs="1"/>
          <xs:element name="P1082172" type="Decimal_TD18_FD2___4" nillable="false" minOccurs="1" maxOccurs="1"/>
          <xs:element name="P1123050" type="Decimal_TD18_FD2___7" nillable="false" minOccurs="1" maxOccurs="1"/>
          <xs:element name="P1123051" type="Decimal_TD18_FD2___7" nillable="false" minOccurs="1" maxOccurs="1"/>
          <xs:element name="P1082173" type="Decimal_TD18_FD2___4" nillable="false" minOccurs="1" maxOccurs="1"/>
          <xs:element name="P1082174" type="Decimal_TD18_FD2___4" nillable="false" minOccurs="1" maxOccurs="1"/>
          <xs:element name="P1082175" type="Decimal_TD18_FD2___4" nillable="false" minOccurs="1" maxOccurs="1"/>
          <xs:element name="P1082176" type="Decimal_TD18_FD2___4" nillable="false" minOccurs="1" maxOccurs="1"/>
          <xs:element name="P1082177" type="Decimal_TD18_FD2___4" nillable="false" minOccurs="1" maxOccurs="1"/>
          <xs:element name="P1079992" type="Decimal_TD18_FD2___4" nillable="false" minOccurs="1" maxOccurs="1"/>
          <xs:element name="P1079993" type="Decimal_TD18_FD2___4" nillable="false" minOccurs="1" maxOccurs="1"/>
          <xs:element name="P1079994" type="Decimal_TD18_FD2___4" nillable="false" minOccurs="1" maxOccurs="1"/>
          <xs:element name="P1079995" type="Decimal_TD18_FD2___4" nillable="false" minOccurs="1" maxOccurs="1"/>
          <xs:element name="P1079996" type="Decimal_TD18_FD2___4" nillable="false" minOccurs="1" maxOccurs="1"/>
          <xs:element name="P1079997" type="Decimal_TD18_FD2___4" nillable="false" minOccurs="1" maxOccurs="1"/>
          <xs:element name="P1079998" type="Decimal_TD18_FD2___4" nillable="false" minOccurs="1" maxOccurs="1"/>
          <xs:element name="P1079999" type="Decimal_TD18_FD2___4" nillable="false" minOccurs="1" maxOccurs="1"/>
          <xs:element name="P1082178" type="Decimal_TD18_FD2___4" nillable="false" minOccurs="1" maxOccurs="1"/>
          <xs:element name="P1082179" type="Decimal_TD18_FD2___4" nillable="false" minOccurs="1" maxOccurs="1"/>
          <xs:element name="P1082180" type="Decimal_TD18_FD2___4" nillable="false" minOccurs="1" maxOccurs="1"/>
          <xs:element name="P1123052" type="Decimal_TD18_FD2___7" nillable="false" minOccurs="1" maxOccurs="1"/>
          <xs:element name="P1123053" type="Decimal_TD18_FD2___7" nillable="false" minOccurs="1" maxOccurs="1"/>
          <xs:element name="P1082181" type="Decimal_TD18_FD2___4" nillable="false" minOccurs="1" maxOccurs="1"/>
          <xs:element name="P1082182" type="Decimal_TD18_FD2___4" nillable="false" minOccurs="1" maxOccurs="1"/>
          <xs:element name="P1082183" type="Decimal_TD18_FD2___4" nillable="false" minOccurs="1" maxOccurs="1"/>
          <xs:element name="P1082184" type="Decimal_TD18_FD2___4" nillable="false" minOccurs="1" maxOccurs="1"/>
          <xs:element name="P1082185" type="Decimal_TD18_FD2___4" nillable="false" minOccurs="1" maxOccurs="1"/>
          <xs:element name="P1080000" type="Decimal_TD18_FD2___4" nillable="false" minOccurs="1" maxOccurs="1"/>
          <xs:element name="P1080001" type="Decimal_TD18_FD2___4" nillable="false" minOccurs="1" maxOccurs="1"/>
          <xs:element name="P1080002" type="Decimal_TD18_FD2___4" nillable="false" minOccurs="1" maxOccurs="1"/>
          <xs:element name="P1080003" type="Decimal_TD18_FD2___4" nillable="false" minOccurs="1" maxOccurs="1"/>
          <xs:element name="P1080004" type="Decimal_TD18_FD2___4" nillable="false" minOccurs="1" maxOccurs="1"/>
          <xs:element name="P1080005" type="Decimal_TD18_FD2___4" nillable="false" minOccurs="1" maxOccurs="1"/>
          <xs:element name="P1080006" type="Decimal_TD18_FD2___4" nillable="false" minOccurs="1" maxOccurs="1"/>
          <xs:element name="P1080007" type="Decimal_TD18_FD2___4" nillable="false" minOccurs="1" maxOccurs="1"/>
          <xs:element name="P1082186" type="Decimal_TD18_FD2___4" nillable="false" minOccurs="1" maxOccurs="1"/>
          <xs:element name="P1082187" type="Decimal_TD18_FD2___4" nillable="false" minOccurs="1" maxOccurs="1"/>
          <xs:element name="P1082188" type="Decimal_TD18_FD2___4" nillable="false" minOccurs="1" maxOccurs="1"/>
          <xs:element name="P1123054" type="Decimal_TD18_FD2___7" nillable="false" minOccurs="1" maxOccurs="1"/>
          <xs:element name="P1123055" type="Decimal_TD18_FD2___7" nillable="false" minOccurs="1" maxOccurs="1"/>
          <xs:element name="P1082189" type="Decimal_TD18_FD2___4" nillable="false" minOccurs="1" maxOccurs="1"/>
          <xs:element name="P1082190" type="Decimal_TD18_FD2___4" nillable="false" minOccurs="1" maxOccurs="1"/>
          <xs:element name="P1082191" type="Decimal_TD18_FD2___4" nillable="false" minOccurs="1" maxOccurs="1"/>
          <xs:element name="P1082192" type="Decimal_TD18_FD2___4" nillable="false" minOccurs="1" maxOccurs="1"/>
          <xs:element name="P1082193" type="Decimal_TD18_FD2___4" nillable="false" minOccurs="1" maxOccurs="1"/>
          <xs:element name="P1080008" type="Decimal_TD18_FD2___4" nillable="false" minOccurs="1" maxOccurs="1"/>
          <xs:element name="P1080009" type="Decimal_TD18_FD2___4" nillable="false" minOccurs="0" maxOccurs="1"/>
          <xs:element name="P1080010" type="Decimal_TD18_FD2___4" nillable="false" minOccurs="1" maxOccurs="1"/>
          <xs:element name="P1080011" type="Decimal_TD18_FD2___4" nillable="false" minOccurs="1" maxOccurs="1"/>
          <xs:element name="P1080012" type="Decimal_TD18_FD2___4" nillable="false" minOccurs="1" maxOccurs="1"/>
          <xs:element name="P1080013" type="Decimal_TD18_FD2___4" nillable="false" minOccurs="1" maxOccurs="1"/>
          <xs:element name="P1080014" type="Decimal_TD18_FD2___4" nillable="false" minOccurs="1" maxOccurs="1"/>
          <xs:element name="P1080015" type="Decimal_TD18_FD2___4" nillable="false" minOccurs="1" maxOccurs="1"/>
          <xs:element name="P1082194" type="Decimal_TD18_FD2___4" nillable="false" minOccurs="1" maxOccurs="1"/>
          <xs:element name="P1082195" type="Decimal_TD18_FD2___4" nillable="false" minOccurs="1" maxOccurs="1"/>
          <xs:element name="P1082196" type="Decimal_TD18_FD2___4" nillable="false" minOccurs="1" maxOccurs="1"/>
          <xs:element name="P1123057" type="Decimal_TD18_FD2___7" nillable="false" minOccurs="1" maxOccurs="1"/>
          <xs:element name="P1123056" type="Decimal_TD18_FD2___7" nillable="false" minOccurs="1" maxOccurs="1"/>
          <xs:element name="P1082197" type="Decimal_TD18_FD2___4" nillable="false" minOccurs="1" maxOccurs="1"/>
          <xs:element name="P1082198" type="Decimal_TD18_FD2___4" nillable="false" minOccurs="1" maxOccurs="1"/>
          <xs:element name="P1082199" type="Decimal_TD18_FD2___4" nillable="false" minOccurs="1" maxOccurs="1"/>
          <xs:element name="P1082200" type="Decimal_TD18_FD2___4" nillable="false" minOccurs="1" maxOccurs="1"/>
          <xs:element name="P1082201" type="Decimal_TD18_FD2___4" nillable="false" minOccurs="1" maxOccurs="1"/>
          <xs:element name="P1080016" type="Decimal_TD18_FD2___4" nillable="false" minOccurs="1" maxOccurs="1"/>
          <xs:element name="P1080017" type="Decimal_TD18_FD2___4" nillable="false" minOccurs="1" maxOccurs="1"/>
          <xs:element name="P1080018" type="Decimal_TD18_FD2___4" nillable="false" minOccurs="1" maxOccurs="1"/>
          <xs:element name="P1080019" type="Decimal_TD18_FD2___4" nillable="false" minOccurs="1" maxOccurs="1"/>
          <xs:element name="P1080020" type="Decimal_TD18_FD2___4" nillable="false" minOccurs="1" maxOccurs="1"/>
          <xs:element name="P1080021" type="Decimal_TD18_FD2___4" nillable="false" minOccurs="1" maxOccurs="1"/>
          <xs:element name="P1080022" type="Decimal_TD18_FD2___4" nillable="false" minOccurs="1" maxOccurs="1"/>
          <xs:element name="P1080023" type="Decimal_TD18_FD2___4" nillable="false" minOccurs="1" maxOccurs="1"/>
          <xs:element name="P1082202" type="Decimal_TD18_FD2___4" nillable="false" minOccurs="1" maxOccurs="1"/>
          <xs:element name="P1082203" type="Decimal_TD18_FD2___4" nillable="false" minOccurs="1" maxOccurs="1"/>
          <xs:element name="P1082204" type="Decimal_TD18_FD2___4" nillable="false" minOccurs="1" maxOccurs="1"/>
          <xs:element name="P1123058" type="Decimal_TD18_FD2___7" nillable="false" minOccurs="1" maxOccurs="1"/>
          <xs:element name="P1123059" type="Decimal_TD18_FD2___7" nillable="false" minOccurs="1" maxOccurs="1"/>
          <xs:element name="P1082205" type="Decimal_TD18_FD2___4" nillable="false" minOccurs="1" maxOccurs="1"/>
          <xs:element name="P1082206" type="Decimal_TD18_FD2___4" nillable="false" minOccurs="1" maxOccurs="1"/>
          <xs:element name="P1082207" type="Decimal_TD18_FD2___4" nillable="false" minOccurs="1" maxOccurs="1"/>
          <xs:element name="P1082208" type="Decimal_TD18_FD2___4" nillable="false" minOccurs="1" maxOccurs="1"/>
          <xs:element name="P1082209" type="Decimal_TD18_FD2___4" nillable="false" minOccurs="1" maxOccurs="1"/>
          <xs:element name="P1080024" type="Decimal_TD18_FD2___4" nillable="false" minOccurs="1" maxOccurs="1"/>
          <xs:element name="P1080025" type="Decimal_TD18_FD2___4" nillable="false" minOccurs="1" maxOccurs="1"/>
          <xs:element name="P1080026" type="Decimal_TD18_FD2___4" nillable="false" minOccurs="1" maxOccurs="1"/>
          <xs:element name="P1080027" type="Decimal_TD18_FD2___4" nillable="false" minOccurs="1" maxOccurs="1"/>
          <xs:element name="P1080028" type="Decimal_TD18_FD2___4" nillable="false" minOccurs="1" maxOccurs="1"/>
          <xs:element name="P1080029" type="Decimal_TD18_FD2___4" nillable="false" minOccurs="1" maxOccurs="1"/>
          <xs:element name="P1080030" type="Decimal_TD18_FD2___4" nillable="false" minOccurs="1" maxOccurs="1"/>
          <xs:element name="P1080031" type="Decimal_TD18_FD2___4" nillable="false" minOccurs="1" maxOccurs="1"/>
          <xs:element name="P1082210" type="Decimal_TD18_FD2___4" nillable="false" minOccurs="1" maxOccurs="1"/>
          <xs:element name="P1082211" type="Decimal_TD18_FD2___4" nillable="false" minOccurs="1" maxOccurs="1"/>
          <xs:element name="P1082212" type="Decimal_TD18_FD2___4" nillable="false" minOccurs="1" maxOccurs="1"/>
          <xs:element name="P1123060" type="Decimal_TD18_FD2___7" nillable="false" minOccurs="1" maxOccurs="1"/>
          <xs:element name="P1123061" type="Decimal_TD18_FD2___7" nillable="false" minOccurs="1" maxOccurs="1"/>
          <xs:element name="P1082213" type="Decimal_TD18_FD2___4" nillable="false" minOccurs="1" maxOccurs="1"/>
          <xs:element name="P1082214" type="Decimal_TD18_FD2___4" nillable="false" minOccurs="1" maxOccurs="1"/>
          <xs:element name="P1082215" type="Decimal_TD18_FD2___4" nillable="false" minOccurs="1" maxOccurs="1"/>
          <xs:element name="P1082216" type="Decimal_TD18_FD2___4" nillable="false" minOccurs="1" maxOccurs="1"/>
          <xs:element name="P1082217" type="Decimal_TD18_FD2___4" nillable="false" minOccurs="1" maxOccurs="1"/>
          <xs:element name="P1080032" type="Decimal_TD18_FD2___4" nillable="false" minOccurs="1" maxOccurs="1"/>
          <xs:element name="P1080033" type="Decimal_TD18_FD2___4" nillable="false" minOccurs="1" maxOccurs="1"/>
          <xs:element name="P1080034" type="Decimal_TD18_FD2___4" nillable="false" minOccurs="1" maxOccurs="1"/>
          <xs:element name="P1080035" type="Decimal_TD18_FD2___4" nillable="false" minOccurs="1" maxOccurs="1"/>
          <xs:element name="P1080036" type="Decimal_TD18_FD2___4" nillable="false" minOccurs="1" maxOccurs="1"/>
          <xs:element name="P1080037" type="Decimal_TD18_FD2___4" nillable="false" minOccurs="1" maxOccurs="1"/>
          <xs:element name="P1080038" type="Decimal_TD18_FD2___4" nillable="false" minOccurs="1" maxOccurs="1"/>
          <xs:element name="P1080039" type="Decimal_TD18_FD2___4" nillable="false" minOccurs="1" maxOccurs="1"/>
          <xs:element name="P1082220" type="Decimal_TD18_FD2___4" nillable="false" minOccurs="1" maxOccurs="1"/>
          <xs:element name="P1082222" type="Decimal_TD18_FD2___4" nillable="false" minOccurs="1" maxOccurs="1"/>
          <xs:element name="P1082224" type="Decimal_TD18_FD2___4" nillable="false" minOccurs="1" maxOccurs="1"/>
          <xs:element name="P1123062" type="Decimal_TD18_FD2___7" nillable="false" minOccurs="1" maxOccurs="1"/>
          <xs:element name="P1123063" type="Decimal_TD18_FD2___7" nillable="false" minOccurs="1" maxOccurs="1"/>
          <xs:element name="P1082225" type="Decimal_TD18_FD2___4" nillable="false" minOccurs="1" maxOccurs="1"/>
          <xs:element name="P1082227" type="Decimal_TD18_FD2___4" nillable="false" minOccurs="1" maxOccurs="1"/>
          <xs:element name="P1082229" type="Decimal_TD18_FD2___4" nillable="false" minOccurs="1" maxOccurs="1"/>
          <xs:element name="P1082232" type="Decimal_TD18_FD2___4" nillable="false" minOccurs="1" maxOccurs="1"/>
          <xs:element name="P1082234" type="Decimal_TD18_FD2___4" nillable="false" minOccurs="1" maxOccurs="1"/>
          <xs:element name="P1080040" type="Decimal_TD18_FD2___4" nillable="false" minOccurs="1" maxOccurs="1"/>
          <xs:element name="P1080041" type="Decimal_TD18_FD2___4" nillable="false" minOccurs="1" maxOccurs="1"/>
          <xs:element name="P1080042" type="Decimal_TD18_FD2___4" nillable="false" minOccurs="1" maxOccurs="1"/>
          <xs:element name="P1080043" type="Decimal_TD18_FD2___4" nillable="false" minOccurs="1" maxOccurs="1"/>
          <xs:element name="P1080044" type="Decimal_TD18_FD2___4" nillable="false" minOccurs="1" maxOccurs="1"/>
          <xs:element name="P1080045" type="Decimal_TD18_FD2___4" nillable="false" minOccurs="1" maxOccurs="1"/>
          <xs:element name="P1080046" type="Decimal_TD18_FD2___4" nillable="false" minOccurs="1" maxOccurs="1"/>
          <xs:element name="P1080047" type="Decimal_TD18_FD2___4" nillable="false" minOccurs="1" maxOccurs="1"/>
          <xs:element name="P1082236" type="Decimal_TD18_FD2___4" nillable="false" minOccurs="1" maxOccurs="1"/>
          <xs:element name="P1082248" type="Decimal_TD18_FD2___4" nillable="false" minOccurs="1" maxOccurs="1"/>
          <xs:element name="P1082250" type="Decimal_TD18_FD2___4" nillable="false" minOccurs="1" maxOccurs="1"/>
          <xs:element name="P1123064" type="Decimal_TD18_FD2___7" nillable="false" minOccurs="1" maxOccurs="1"/>
          <xs:element name="P1123065" type="Decimal_TD18_FD2___7" nillable="false" minOccurs="1" maxOccurs="1"/>
          <xs:element name="P1082252" type="Decimal_TD18_FD2___4" nillable="false" minOccurs="1" maxOccurs="1"/>
          <xs:element name="P1082254" type="Decimal_TD18_FD2___4" nillable="false" minOccurs="1" maxOccurs="1"/>
          <xs:element name="P1082256" type="Decimal_TD18_FD2___4" nillable="false" minOccurs="1" maxOccurs="1"/>
          <xs:element name="P1082257" type="Decimal_TD18_FD2___4" nillable="false" minOccurs="1" maxOccurs="1"/>
          <xs:element name="P1082259" type="Decimal_TD18_FD2___4" nillable="false" minOccurs="1" maxOccurs="1"/>
          <xs:element name="P1080048" type="Decimal_TD18_FD2___4" nillable="false" minOccurs="1" maxOccurs="1"/>
          <xs:element name="P1080049" type="Decimal_TD18_FD2___4" nillable="false" minOccurs="1" maxOccurs="1"/>
          <xs:element name="P1080050" type="Decimal_TD18_FD2___4" nillable="false" minOccurs="1" maxOccurs="1"/>
          <xs:element name="P1080051" type="Decimal_TD18_FD2___4" nillable="false" minOccurs="1" maxOccurs="1"/>
          <xs:element name="P1080052" type="Decimal_TD18_FD2___4" nillable="false" minOccurs="1" maxOccurs="1"/>
          <xs:element name="P1080053" type="Decimal_TD18_FD2___4" nillable="false" minOccurs="1" maxOccurs="1"/>
          <xs:element name="P1080054" type="Decimal_TD18_FD2___4" nillable="false" minOccurs="1" maxOccurs="1"/>
          <xs:element name="P1080055" type="Decimal_TD18_FD2___4" nillable="false" minOccurs="1" maxOccurs="1"/>
          <xs:element name="P1082260" type="Decimal_TD18_FD2___4" nillable="false" minOccurs="1" maxOccurs="1"/>
          <xs:element name="P1082237" type="Decimal_TD18_FD2___4" nillable="false" minOccurs="1" maxOccurs="1"/>
          <xs:element name="P1082261" type="Decimal_TD18_FD2___4" nillable="false" minOccurs="1" maxOccurs="1"/>
          <xs:element name="P1123066" type="Decimal_TD18_FD2___7" nillable="false" minOccurs="1" maxOccurs="1"/>
          <xs:element name="P1123067" type="Decimal_TD18_FD2___7" nillable="false" minOccurs="1" maxOccurs="1"/>
          <xs:element name="P1082262" type="Decimal_TD18_FD2___4" nillable="false" minOccurs="1" maxOccurs="1"/>
          <xs:element name="P1082264" type="Decimal_TD18_FD2___4" nillable="false" minOccurs="1" maxOccurs="1"/>
          <xs:element name="P1082265" type="Decimal_TD18_FD2___4" nillable="false" minOccurs="1" maxOccurs="1"/>
          <xs:element name="P1082266" type="Decimal_TD18_FD2___4" nillable="false" minOccurs="1" maxOccurs="1"/>
          <xs:element name="P1082267" type="Decimal_TD18_FD2___4" nillable="false" minOccurs="1" maxOccurs="1"/>
          <xs:element name="P1080056" type="Decimal_TD18_FD2___4" nillable="false" minOccurs="1" maxOccurs="1"/>
          <xs:element name="P1080057" type="Decimal_TD18_FD2___4" nillable="false" minOccurs="1" maxOccurs="1"/>
          <xs:element name="P1080058" type="Decimal_TD18_FD2___4" nillable="false" minOccurs="1" maxOccurs="1"/>
          <xs:element name="P1080059" type="Decimal_TD18_FD2___4" nillable="false" minOccurs="1" maxOccurs="1"/>
          <xs:element name="P1080060" type="Decimal_TD18_FD2___4" nillable="false" minOccurs="1" maxOccurs="1"/>
          <xs:element name="P1080061" type="Decimal_TD18_FD2___4" nillable="false" minOccurs="1" maxOccurs="1"/>
          <xs:element name="P1080062" type="Decimal_TD18_FD2___4" nillable="false" minOccurs="1" maxOccurs="1"/>
          <xs:element name="P1080063" type="Decimal_TD18_FD2___4" nillable="false" minOccurs="1" maxOccurs="1"/>
          <xs:element name="P1082269" type="Decimal_TD18_FD2___4" nillable="false" minOccurs="1" maxOccurs="1"/>
          <xs:element name="P1082270" type="Decimal_TD18_FD2___4" nillable="false" minOccurs="1" maxOccurs="1"/>
          <xs:element name="P1082239" type="Decimal_TD18_FD2___4" nillable="false" minOccurs="1" maxOccurs="1"/>
          <xs:element name="P1123068" type="Decimal_TD18_FD2___7" nillable="false" minOccurs="1" maxOccurs="1"/>
          <xs:element name="P1123069" type="Decimal_TD18_FD2___7" nillable="false" minOccurs="1" maxOccurs="1"/>
          <xs:element name="P1082272" type="Decimal_TD18_FD2___4" nillable="false" minOccurs="1" maxOccurs="1"/>
          <xs:element name="P1082273" type="Decimal_TD18_FD2___4" nillable="false" minOccurs="1" maxOccurs="1"/>
          <xs:element name="P1082275" type="Decimal_TD18_FD2___4" nillable="false" minOccurs="1" maxOccurs="1"/>
          <xs:element name="P1082276" type="Decimal_TD18_FD2___4" nillable="false" minOccurs="1" maxOccurs="1"/>
          <xs:element name="P1082277" type="Decimal_TD18_FD2___4" nillable="false" minOccurs="1" maxOccurs="1"/>
          <xs:element name="P1080064" type="Decimal_TD18_FD2___4" nillable="false" minOccurs="1" maxOccurs="1"/>
          <xs:element name="P1080065" type="Decimal_TD18_FD2___4" nillable="false" minOccurs="1" maxOccurs="1"/>
          <xs:element name="P1080066" type="Decimal_TD18_FD2___4" nillable="false" minOccurs="1" maxOccurs="1"/>
          <xs:element name="P1080067" type="Decimal_TD18_FD2___4" nillable="false" minOccurs="1" maxOccurs="1"/>
          <xs:element name="P1080068" type="Decimal_TD18_FD2___4" nillable="false" minOccurs="1" maxOccurs="1"/>
          <xs:element name="P1080069" type="Decimal_TD18_FD2___4" nillable="false" minOccurs="1" maxOccurs="1"/>
          <xs:element name="P1080070" type="Decimal_TD18_FD2___4" nillable="false" minOccurs="1" maxOccurs="1"/>
          <xs:element name="P1080071" type="Decimal_TD18_FD2___4" nillable="false" minOccurs="1" maxOccurs="1"/>
          <xs:element name="P1082278" type="Decimal_TD18_FD2___4" nillable="false" minOccurs="1" maxOccurs="1"/>
          <xs:element name="P1082279" type="Decimal_TD18_FD2___4" nillable="false" minOccurs="1" maxOccurs="1"/>
          <xs:element name="P1082280" type="Decimal_TD18_FD2___4" nillable="false" minOccurs="1" maxOccurs="1"/>
          <xs:element name="P1123070" type="Decimal_TD18_FD2___7" nillable="false" minOccurs="1" maxOccurs="1"/>
          <xs:element name="P1123071" type="Decimal_TD18_FD2___7" nillable="false" minOccurs="1" maxOccurs="1"/>
          <xs:element name="P1082245" type="Decimal_TD18_FD2___4" nillable="false" minOccurs="1" maxOccurs="1"/>
          <xs:element name="P1082282" type="Decimal_TD18_FD2___4" nillable="false" minOccurs="1" maxOccurs="1"/>
          <xs:element name="P1082284" type="Decimal_TD18_FD2___4" nillable="false" minOccurs="1" maxOccurs="1"/>
          <xs:element name="P1082285" type="Decimal_TD18_FD2___4" nillable="false" minOccurs="1" maxOccurs="1"/>
          <xs:element name="P1082286" type="Decimal_TD18_FD2___4" nillable="false" minOccurs="1" maxOccurs="1"/>
          <xs:element name="P1080072" type="Decimal_TD18_FD2___4" nillable="false" minOccurs="1" maxOccurs="1"/>
          <xs:element name="P1080073" type="Decimal_TD18_FD2___4" nillable="false" minOccurs="1" maxOccurs="1"/>
          <xs:element name="P1080074" type="Decimal_TD18_FD2___4" nillable="false" minOccurs="1" maxOccurs="1"/>
          <xs:element name="P1080075" type="Decimal_TD18_FD2___4" nillable="false" minOccurs="1" maxOccurs="1"/>
          <xs:element name="P1080076" type="Decimal_TD18_FD2___4" nillable="false" minOccurs="1" maxOccurs="1"/>
          <xs:element name="P1080077" type="Decimal_TD18_FD2___4" nillable="false" minOccurs="1" maxOccurs="1"/>
          <xs:element name="P1080078" type="Decimal_TD18_FD2___4" nillable="false" minOccurs="1" maxOccurs="1"/>
          <xs:element name="P1080079" type="Decimal_TD18_FD2___4" nillable="false" minOccurs="1" maxOccurs="1"/>
          <xs:element name="P1082288" type="Decimal_TD18_FD2___4" nillable="false" minOccurs="1" maxOccurs="1"/>
          <xs:element name="P1082289" type="Decimal_TD18_FD2___4" nillable="false" minOccurs="1" maxOccurs="1"/>
          <xs:element name="P1082290" type="Decimal_TD18_FD2___4" nillable="false" minOccurs="1" maxOccurs="1"/>
          <xs:element name="P1123072" type="Decimal_TD18_FD2___7" nillable="false" minOccurs="1" maxOccurs="1"/>
          <xs:element name="P1123073" type="Decimal_TD18_FD2___7" nillable="false" minOccurs="1" maxOccurs="1"/>
          <xs:element name="P1082292" type="Decimal_TD18_FD2___4" nillable="false" minOccurs="1" maxOccurs="1"/>
          <xs:element name="P1082247" type="Decimal_TD18_FD2___4" nillable="false" minOccurs="1" maxOccurs="1"/>
          <xs:element name="P1082295" type="Decimal_TD18_FD2___4" nillable="false" minOccurs="1" maxOccurs="1"/>
          <xs:element name="P1082298" type="Decimal_TD18_FD2___4" nillable="false" minOccurs="1" maxOccurs="1"/>
          <xs:element name="P1082300" type="Decimal_TD18_FD2___4" nillable="false" minOccurs="1" maxOccurs="1"/>
          <xs:element name="P1080080" type="Decimal_TD18_FD2___4" nillable="false" minOccurs="1" maxOccurs="1"/>
          <xs:element name="P1080081" type="Decimal_TD18_FD2___4" nillable="false" minOccurs="1" maxOccurs="1"/>
          <xs:element name="P1080082" type="Decimal_TD18_FD2___4" nillable="false" minOccurs="1" maxOccurs="1"/>
          <xs:element name="P1080083" type="Decimal_TD18_FD2___4" nillable="false" minOccurs="1" maxOccurs="1"/>
          <xs:element name="P1080084" type="Decimal_TD18_FD2___4" nillable="false" minOccurs="1" maxOccurs="1"/>
          <xs:element name="P1080085" type="Decimal_TD18_FD2___4" nillable="false" minOccurs="1" maxOccurs="1"/>
          <xs:element name="P1080086" type="Decimal_TD18_FD2___4" nillable="false" minOccurs="1" maxOccurs="1"/>
          <xs:element name="P1080087" type="Decimal_TD18_FD2___4" nillable="false" minOccurs="1" maxOccurs="1"/>
          <xs:element name="P1082301" type="Decimal_TD18_FD2___4" nillable="false" minOccurs="1" maxOccurs="1"/>
          <xs:element name="P1082322" type="Decimal_TD18_FD2___4" nillable="false" minOccurs="1" maxOccurs="1"/>
          <xs:element name="P1082323" type="Decimal_TD18_FD2___4" nillable="false" minOccurs="1" maxOccurs="1"/>
          <xs:element name="P1123074" type="Decimal_TD18_FD2___7" nillable="false" minOccurs="1" maxOccurs="1"/>
          <xs:element name="P1123075" type="Decimal_TD18_FD2___7" nillable="false" minOccurs="1" maxOccurs="1"/>
          <xs:element name="P1082325" type="Decimal_TD18_FD2___4" nillable="false" minOccurs="1" maxOccurs="1"/>
          <xs:element name="P1082328" type="Decimal_TD18_FD2___4" nillable="false" minOccurs="1" maxOccurs="1"/>
          <xs:element name="P1082331" type="Decimal_TD18_FD2___4" nillable="false" minOccurs="1" maxOccurs="1"/>
          <xs:element name="P1082333" type="Decimal_TD18_FD2___4" nillable="false" minOccurs="1" maxOccurs="1"/>
          <xs:element name="P1082336" type="Decimal_TD18_FD2___4" nillable="false" minOccurs="1" maxOccurs="1"/>
          <xs:element name="P1080088" type="Decimal_TD18_FD2___4" nillable="false" minOccurs="1" maxOccurs="1"/>
          <xs:element name="P1080089" type="Decimal_TD18_FD2___4" nillable="false" minOccurs="1" maxOccurs="1"/>
          <xs:element name="P1080090" type="Decimal_TD18_FD2___4" nillable="false" minOccurs="1" maxOccurs="1"/>
          <xs:element name="P1080091" type="Decimal_TD18_FD2___4" nillable="false" minOccurs="1" maxOccurs="1"/>
          <xs:element name="P1080092" type="Decimal_TD18_FD2___4" nillable="false" minOccurs="1" maxOccurs="1"/>
          <xs:element name="P1080093" type="Decimal_TD18_FD2___4" nillable="false" minOccurs="1" maxOccurs="1"/>
          <xs:element name="P1080094" type="Decimal_TD18_FD2___4" nillable="false" minOccurs="1" maxOccurs="1"/>
          <xs:element name="P1080095" type="Decimal_TD18_FD2___4" nillable="false" minOccurs="1" maxOccurs="1"/>
          <xs:element name="P1082338" type="Decimal_TD18_FD2___4" nillable="false" minOccurs="1" maxOccurs="1"/>
          <xs:element name="P1082304" type="Decimal_TD18_FD2___4" nillable="false" minOccurs="1" maxOccurs="1"/>
          <xs:element name="P1082341" type="Decimal_TD18_FD2___4" nillable="false" minOccurs="1" maxOccurs="1"/>
          <xs:element name="P1123076" type="Decimal_TD18_FD2___7" nillable="false" minOccurs="1" maxOccurs="1"/>
          <xs:element name="P1123077" type="Decimal_TD18_FD2___7" nillable="false" minOccurs="1" maxOccurs="1"/>
          <xs:element name="P1082343" type="Decimal_TD18_FD2___4" nillable="false" minOccurs="1" maxOccurs="1"/>
          <xs:element name="P1082344" type="Decimal_TD18_FD2___4" nillable="false" minOccurs="1" maxOccurs="1"/>
          <xs:element name="P1082346" type="Decimal_TD18_FD2___4" nillable="false" minOccurs="1" maxOccurs="1"/>
          <xs:element name="P1082349" type="Decimal_TD18_FD2___4" nillable="false" minOccurs="1" maxOccurs="1"/>
          <xs:element name="P1082351" type="Decimal_TD18_FD2___4" nillable="false" minOccurs="1" maxOccurs="1"/>
          <xs:element name="P1080096" type="Decimal_TD18_FD2___4" nillable="false" minOccurs="1" maxOccurs="1"/>
          <xs:element name="P1080097" type="Decimal_TD18_FD2___4" nillable="false" minOccurs="1" maxOccurs="1"/>
          <xs:element name="P1080098" type="Decimal_TD18_FD2___4" nillable="false" minOccurs="1" maxOccurs="1"/>
          <xs:element name="P1080099" type="Decimal_TD18_FD2___4" nillable="false" minOccurs="1" maxOccurs="1"/>
          <xs:element name="P1080100" type="Decimal_TD18_FD2___4" nillable="false" minOccurs="1" maxOccurs="1"/>
          <xs:element name="P1080101" type="Decimal_TD18_FD2___4" nillable="false" minOccurs="1" maxOccurs="1"/>
          <xs:element name="P1080102" type="Decimal_TD18_FD2___4" nillable="false" minOccurs="1" maxOccurs="1"/>
          <xs:element name="P1080103" type="Decimal_TD18_FD2___4" nillable="false" minOccurs="1" maxOccurs="1"/>
          <xs:element name="P1082354" type="Decimal_TD18_FD2___4" nillable="false" minOccurs="1" maxOccurs="1"/>
          <xs:element name="P1082356" type="Decimal_TD18_FD2___4" nillable="false" minOccurs="1" maxOccurs="1"/>
          <xs:element name="P1082306" type="Decimal_TD18_FD2___4" nillable="false" minOccurs="1" maxOccurs="1"/>
          <xs:element name="P1123078" type="Decimal_TD18_FD2___7" nillable="false" minOccurs="1" maxOccurs="1"/>
          <xs:element name="P1123079" type="Decimal_TD18_FD2___7" nillable="false" minOccurs="1" maxOccurs="1"/>
          <xs:element name="P1082358" type="Decimal_TD18_FD2___4" nillable="false" minOccurs="1" maxOccurs="1"/>
          <xs:element name="P1082360" type="Decimal_TD18_FD2___4" nillable="false" minOccurs="1" maxOccurs="1"/>
          <xs:element name="P1082361" type="Decimal_TD18_FD2___4" nillable="false" minOccurs="1" maxOccurs="1"/>
          <xs:element name="P1082362" type="Decimal_TD18_FD2___4" nillable="false" minOccurs="1" maxOccurs="1"/>
          <xs:element name="P1082364" type="Decimal_TD18_FD2___4" nillable="false" minOccurs="1" maxOccurs="1"/>
          <xs:element name="P1080104" type="Decimal_TD18_FD2___4" nillable="false" minOccurs="1" maxOccurs="1"/>
          <xs:element name="P1080105" type="Decimal_TD18_FD2___4" nillable="false" minOccurs="1" maxOccurs="1"/>
          <xs:element name="P1080106" type="Decimal_TD18_FD2___4" nillable="false" minOccurs="1" maxOccurs="1"/>
          <xs:element name="P1080107" type="Decimal_TD18_FD2___4" nillable="false" minOccurs="1" maxOccurs="1"/>
          <xs:element name="P1080108" type="Decimal_TD18_FD2___4" nillable="false" minOccurs="1" maxOccurs="1"/>
          <xs:element name="P1080109" type="Decimal_TD18_FD2___4" nillable="false" minOccurs="1" maxOccurs="1"/>
          <xs:element name="P1080110" type="Decimal_TD18_FD2___4" nillable="false" minOccurs="1" maxOccurs="1"/>
          <xs:element name="P1080111" type="Decimal_TD18_FD2___4" nillable="false" minOccurs="1" maxOccurs="1"/>
          <xs:element name="P1082365" type="Decimal_TD18_FD2___4" nillable="false" minOccurs="1" maxOccurs="1"/>
          <xs:element name="P1082366" type="Decimal_TD18_FD2___4" nillable="false" minOccurs="1" maxOccurs="1"/>
          <xs:element name="P1082367" type="Decimal_TD18_FD2___4" nillable="false" minOccurs="1" maxOccurs="1"/>
          <xs:element name="P1123080" type="Decimal_TD18_FD2___7" nillable="false" minOccurs="1" maxOccurs="1"/>
          <xs:element name="P1123081" type="Decimal_TD18_FD2___7" nillable="false" minOccurs="1" maxOccurs="1"/>
          <xs:element name="P1082309" type="Decimal_TD18_FD2___4" nillable="false" minOccurs="1" maxOccurs="1"/>
          <xs:element name="P1082368" type="Decimal_TD18_FD2___4" nillable="false" minOccurs="1" maxOccurs="1"/>
          <xs:element name="P1082369" type="Decimal_TD18_FD2___4" nillable="false" minOccurs="1" maxOccurs="1"/>
          <xs:element name="P1082370" type="Decimal_TD18_FD2___4" nillable="false" minOccurs="1" maxOccurs="1"/>
          <xs:element name="P1082372" type="Decimal_TD18_FD2___4" nillable="false" minOccurs="1" maxOccurs="1"/>
          <xs:element name="P1080112" type="Decimal_TD18_FD2___4" nillable="false" minOccurs="1" maxOccurs="1"/>
          <xs:element name="P1080113" type="Decimal_TD18_FD2___4" nillable="false" minOccurs="1" maxOccurs="1"/>
          <xs:element name="P1080114" type="Decimal_TD18_FD2___4" nillable="false" minOccurs="1" maxOccurs="1"/>
          <xs:element name="P1080115" type="Decimal_TD18_FD2___4" nillable="false" minOccurs="1" maxOccurs="1"/>
          <xs:element name="P1080116" type="Decimal_TD18_FD2___4" nillable="false" minOccurs="1" maxOccurs="1"/>
          <xs:element name="P1080117" type="Decimal_TD18_FD2___4" nillable="false" minOccurs="1" maxOccurs="1"/>
          <xs:element name="P1080118" type="Decimal_TD18_FD2___4" nillable="false" minOccurs="1" maxOccurs="1"/>
          <xs:element name="P1080119" type="Decimal_TD18_FD2___4" nillable="false" minOccurs="1" maxOccurs="1"/>
          <xs:element name="P1082374" type="Decimal_TD18_FD2___4" nillable="false" minOccurs="1" maxOccurs="1"/>
          <xs:element name="P1082376" type="Decimal_TD18_FD2___4" nillable="false" minOccurs="1" maxOccurs="1"/>
          <xs:element name="P1082378" type="Decimal_TD18_FD2___4" nillable="false" minOccurs="1" maxOccurs="1"/>
          <xs:element name="P1123082" type="Decimal_TD18_FD2___7" nillable="false" minOccurs="1" maxOccurs="1"/>
          <xs:element name="P1123083" type="Decimal_TD18_FD2___7" nillable="false" minOccurs="1" maxOccurs="1"/>
          <xs:element name="P1082381" type="Decimal_TD18_FD2___4" nillable="false" minOccurs="1" maxOccurs="1"/>
          <xs:element name="P1082312" type="Decimal_TD18_FD2___4" nillable="false" minOccurs="1" maxOccurs="1"/>
          <xs:element name="P1082383" type="Decimal_TD18_FD2___4" nillable="false" minOccurs="1" maxOccurs="1"/>
          <xs:element name="P1082385" type="Decimal_TD18_FD2___4" nillable="false" minOccurs="1" maxOccurs="1"/>
          <xs:element name="P1082388" type="Decimal_TD18_FD2___4" nillable="false" minOccurs="1" maxOccurs="1"/>
          <xs:element name="P1080120" type="Decimal_TD18_FD2___4" nillable="false" minOccurs="1" maxOccurs="1"/>
          <xs:element name="P1080121" type="Decimal_TD18_FD2___4" nillable="false" minOccurs="1" maxOccurs="1"/>
          <xs:element name="P1080122" type="Decimal_TD18_FD2___4" nillable="false" minOccurs="1" maxOccurs="1"/>
          <xs:element name="P1080123" type="Decimal_TD18_FD2___4" nillable="false" minOccurs="1" maxOccurs="1"/>
          <xs:element name="P1080124" type="Decimal_TD18_FD2___4" nillable="false" minOccurs="1" maxOccurs="1"/>
          <xs:element name="P1080125" type="Decimal_TD18_FD2___4" nillable="false" minOccurs="1" maxOccurs="1"/>
          <xs:element name="P1080126" type="Decimal_TD18_FD2___4" nillable="false" minOccurs="1" maxOccurs="1"/>
          <xs:element name="P1080127" type="Decimal_TD18_FD2___4" nillable="false" minOccurs="1" maxOccurs="1"/>
          <xs:element name="P1082390" type="Decimal_TD18_FD2___4" nillable="false" minOccurs="1" maxOccurs="1"/>
          <xs:element name="P1082392" type="Decimal_TD18_FD2___4" nillable="false" minOccurs="1" maxOccurs="1"/>
          <xs:element name="P1082394" type="Decimal_TD18_FD2___4" nillable="false" minOccurs="1" maxOccurs="1"/>
          <xs:element name="P1123084" type="Decimal_TD18_FD2___7" nillable="false" minOccurs="1" maxOccurs="1"/>
          <xs:element name="P1123085" type="Decimal_TD18_FD2___7" nillable="false" minOccurs="1" maxOccurs="1"/>
          <xs:element name="P1082396" type="Decimal_TD18_FD2___4" nillable="false" minOccurs="1" maxOccurs="1"/>
          <xs:element name="P1082398" type="Decimal_TD18_FD2___4" nillable="false" minOccurs="1" maxOccurs="1"/>
          <xs:element name="P1082314" type="Decimal_TD18_FD2___4" nillable="false" minOccurs="1" maxOccurs="1"/>
          <xs:element name="P1082401" type="Decimal_TD18_FD2___4" nillable="false" minOccurs="1" maxOccurs="1"/>
          <xs:element name="P1082403" type="Decimal_TD18_FD2___4" nillable="false" minOccurs="1" maxOccurs="1"/>
          <xs:element name="P1080136" type="Decimal_TD18_FD2___4" nillable="false" minOccurs="1" maxOccurs="1"/>
          <xs:element name="P1080137" type="Decimal_TD18_FD2___4" nillable="false" minOccurs="1" maxOccurs="1"/>
          <xs:element name="P1080138" type="Decimal_TD18_FD2___4" nillable="false" minOccurs="1" maxOccurs="1"/>
          <xs:element name="P1080139" type="Decimal_TD18_FD2___4" nillable="false" minOccurs="1" maxOccurs="1"/>
          <xs:element name="P1080140" type="Decimal_TD18_FD2___4" nillable="false" minOccurs="1" maxOccurs="1"/>
          <xs:element name="P1080141" type="Decimal_TD18_FD2___4" nillable="false" minOccurs="1" maxOccurs="1"/>
          <xs:element name="P1080142" type="Decimal_TD18_FD2___4" nillable="false" minOccurs="1" maxOccurs="1"/>
          <xs:element name="P1080143" type="Decimal_TD18_FD2___4" nillable="false" minOccurs="1" maxOccurs="1"/>
          <xs:element name="P1082418" type="Decimal_TD18_FD2___4" nillable="false" minOccurs="1" maxOccurs="1"/>
          <xs:element name="P1082419" type="Decimal_TD18_FD2___4" nillable="false" minOccurs="1" maxOccurs="1"/>
          <xs:element name="P1082420" type="Decimal_TD18_FD2___4" nillable="false" minOccurs="1" maxOccurs="1"/>
          <xs:element name="P1123086" type="Decimal_TD18_FD2___7" nillable="false" minOccurs="1" maxOccurs="1"/>
          <xs:element name="P1123087" type="Decimal_TD18_FD2___7" nillable="false" minOccurs="1" maxOccurs="1"/>
          <xs:element name="P1082422" type="Decimal_TD18_FD2___4" nillable="false" minOccurs="1" maxOccurs="1"/>
          <xs:element name="P1082423" type="Decimal_TD18_FD2___4" nillable="false" minOccurs="1" maxOccurs="1"/>
          <xs:element name="P1082425" type="Decimal_TD18_FD2___4" nillable="false" minOccurs="1" maxOccurs="1"/>
          <xs:element name="P1082428" type="Decimal_TD18_FD2___4" nillable="false" minOccurs="1" maxOccurs="1"/>
          <xs:element name="P1082320" type="Decimal_TD18_FD2___4" nillable="false" minOccurs="1" maxOccurs="1"/>
          <xs:element name="P1123142" type="Decimal_TD18_FD2___7" nillable="false" minOccurs="1" maxOccurs="1"/>
          <xs:element name="P1123143" type="Decimal_TD18_FD2___7" nillable="false" minOccurs="1" maxOccurs="1"/>
          <xs:element name="P1123144" type="Decimal_TD18_FD2___7" nillable="false" minOccurs="1" maxOccurs="1"/>
          <xs:element name="P1123145" type="Decimal_TD18_FD2___7" nillable="false" minOccurs="1" maxOccurs="1"/>
          <xs:element name="P1123146" type="Decimal_TD18_FD2___7" nillable="false" minOccurs="1" maxOccurs="1"/>
          <xs:element name="P1123152" type="Decimal_TD18_FD2___7" nillable="false" minOccurs="1" maxOccurs="1"/>
          <xs:element name="P1123153" type="Decimal_TD18_FD2___7" nillable="false" minOccurs="1" maxOccurs="1"/>
          <xs:element name="P1123154" type="Decimal_TD18_FD2___7" nillable="false" minOccurs="1" maxOccurs="1"/>
          <xs:element name="P1123155" type="Decimal_TD18_FD2___7" nillable="false" minOccurs="1" maxOccurs="1"/>
          <xs:element name="P1123156" type="Decimal_TD18_FD2___7" nillable="false" minOccurs="1" maxOccurs="1"/>
          <xs:element name="P1123157" type="Decimal_TD18_FD2___7" nillable="false" minOccurs="1" maxOccurs="1"/>
          <xs:element name="P1123088" type="Decimal_TD18_FD2___7" nillable="false" minOccurs="1" maxOccurs="1"/>
          <xs:element name="P1123089" type="Decimal_TD18_FD2___7" nillable="false" minOccurs="1" maxOccurs="1"/>
          <xs:element name="P1123164" type="Decimal_TD18_FD2___7" nillable="false" minOccurs="1" maxOccurs="1"/>
          <xs:element name="P1123165" type="Decimal_TD18_FD2___7" nillable="false" minOccurs="1" maxOccurs="1"/>
          <xs:element name="P1123166" type="Decimal_TD18_FD2___7" nillable="false" minOccurs="1" maxOccurs="1"/>
          <xs:element name="P1123167" type="Decimal_TD18_FD2___7" nillable="false" minOccurs="1" maxOccurs="1"/>
          <xs:element name="P1123168" type="Decimal_TD18_FD2___7" nillable="false" minOccurs="1" maxOccurs="1"/>
          <xs:element name="P1080144" type="Decimal_TD18_FD2___4" nillable="false" minOccurs="1" maxOccurs="1"/>
          <xs:element name="P1080145" type="Decimal_TD18_FD2___4" nillable="false" minOccurs="1" maxOccurs="1"/>
          <xs:element name="P1080146" type="Decimal_TD18_FD2___4" nillable="false" minOccurs="1" maxOccurs="1"/>
          <xs:element name="P1080147" type="Decimal_TD18_FD2___4" nillable="false" minOccurs="1" maxOccurs="1"/>
          <xs:element name="P1080148" type="Decimal_TD18_FD2___4" nillable="false" minOccurs="1" maxOccurs="1"/>
          <xs:element name="P1080149" type="Decimal_TD18_FD2___4" nillable="false" minOccurs="1" maxOccurs="1"/>
          <xs:element name="P1080150" type="Decimal_TD18_FD2___4" nillable="false" minOccurs="1" maxOccurs="1"/>
          <xs:element name="P1080397" type="Decimal_TD18_FD2___4" nillable="false" minOccurs="1" maxOccurs="1"/>
          <xs:element name="P1082429" type="Decimal_TD18_FD2___4" nillable="false" minOccurs="1" maxOccurs="1"/>
          <xs:element name="P1082447" type="Decimal_TD18_FD2___4" nillable="false" minOccurs="1" maxOccurs="1"/>
          <xs:element name="P1082450" type="Decimal_TD18_FD2___4" nillable="false" minOccurs="1" maxOccurs="1"/>
          <xs:element name="P1123090" type="Decimal_TD18_FD2___7" nillable="false" minOccurs="1" maxOccurs="1"/>
          <xs:element name="P1123091" type="Decimal_TD18_FD2___7" nillable="false" minOccurs="1" maxOccurs="1"/>
          <xs:element name="P1082453" type="Decimal_TD18_FD2___4" nillable="false" minOccurs="1" maxOccurs="1"/>
          <xs:element name="P1082455" type="Decimal_TD18_FD2___4" nillable="false" minOccurs="1" maxOccurs="1"/>
          <xs:element name="P1082458" type="Decimal_TD18_FD2___4" nillable="false" minOccurs="1" maxOccurs="1"/>
          <xs:element name="P1082460" type="Decimal_TD18_FD2___4" nillable="false" minOccurs="1" maxOccurs="1"/>
          <xs:element name="P1082461" type="Decimal_TD18_FD2___4" nillable="false" minOccurs="1" maxOccurs="1"/>
          <xs:element name="P1123147" type="Decimal_TD18_FD2___7" nillable="false" minOccurs="1" maxOccurs="1"/>
          <xs:element name="P1123148" type="Decimal_TD18_FD2___7" nillable="false" minOccurs="1" maxOccurs="1"/>
          <xs:element name="P1123149" type="Decimal_TD18_FD2___7" nillable="false" minOccurs="1" maxOccurs="1"/>
          <xs:element name="P1123150" type="Decimal_TD18_FD2___7" nillable="false" minOccurs="1" maxOccurs="1"/>
          <xs:element name="P1123151" type="Decimal_TD18_FD2___7" nillable="false" minOccurs="1" maxOccurs="1"/>
          <xs:element name="P1123158" type="Decimal_TD18_FD2___7" nillable="false" minOccurs="1" maxOccurs="1"/>
          <xs:element name="P1123159" type="Decimal_TD18_FD2___7" nillable="false" minOccurs="1" maxOccurs="1"/>
          <xs:element name="P1123160" type="Decimal_TD18_FD2___7" nillable="false" minOccurs="1" maxOccurs="1"/>
          <xs:element name="P1123161" type="Decimal_TD18_FD2___7" nillable="false" minOccurs="1" maxOccurs="1"/>
          <xs:element name="P1123162" type="Decimal_TD18_FD2___7" nillable="false" minOccurs="1" maxOccurs="1"/>
          <xs:element name="P1123163" type="Decimal_TD18_FD2___7" nillable="false" minOccurs="1" maxOccurs="1"/>
          <xs:element name="P1123092" type="Decimal_TD18_FD2___7" nillable="false" minOccurs="1" maxOccurs="1"/>
          <xs:element name="P1123093" type="Decimal_TD18_FD2___7" nillable="false" minOccurs="1" maxOccurs="1"/>
          <xs:element name="P1123169" type="Decimal_TD18_FD2___7" nillable="false" minOccurs="1" maxOccurs="1"/>
          <xs:element name="P1123170" type="Decimal_TD18_FD2___7" nillable="false" minOccurs="1" maxOccurs="1"/>
          <xs:element name="P1123171" type="Decimal_TD18_FD2___7" nillable="false" minOccurs="1" maxOccurs="1"/>
          <xs:element name="P1123172" type="Decimal_TD18_FD2___7" nillable="false" minOccurs="1" maxOccurs="1"/>
          <xs:element name="P1123173" type="Decimal_TD18_FD2___7" nillable="false" minOccurs="1" maxOccurs="1"/>
          <xs:element name="P1080398" type="Decimal_TD18_FD2___4" nillable="false" minOccurs="1" maxOccurs="1"/>
          <xs:element name="P1080399" type="Decimal_TD18_FD2___4" nillable="false" minOccurs="1" maxOccurs="1"/>
          <xs:element name="P1080586" type="Decimal_TD18_FD2___4" nillable="false" minOccurs="1" maxOccurs="1"/>
          <xs:element name="P1080587" type="Decimal_TD18_FD2___4" nillable="false" minOccurs="1" maxOccurs="1"/>
          <xs:element name="P1080588" type="Decimal_TD18_FD2___4" nillable="false" minOccurs="1" maxOccurs="1"/>
          <xs:element name="P1080589" type="Decimal_TD18_FD2___4" nillable="false" minOccurs="1" maxOccurs="1"/>
          <xs:element name="P1080590" type="Decimal_TD18_FD2___4" nillable="false" minOccurs="1" maxOccurs="1"/>
          <xs:element name="P1080591" type="Decimal_TD18_FD2___4" nillable="false" minOccurs="1" maxOccurs="1"/>
          <xs:element name="P1082462" type="Decimal_TD18_FD2___4" nillable="false" minOccurs="1" maxOccurs="1"/>
          <xs:element name="P1082430" type="Decimal_TD18_FD2___4" nillable="false" minOccurs="1" maxOccurs="1"/>
          <xs:element name="P1082463" type="Decimal_TD18_FD2___4" nillable="false" minOccurs="1" maxOccurs="1"/>
          <xs:element name="P1123094" type="Decimal_TD18_FD2___7" nillable="false" minOccurs="1" maxOccurs="1"/>
          <xs:element name="P1123095" type="Decimal_TD18_FD2___7" nillable="false" minOccurs="1" maxOccurs="1"/>
          <xs:element name="P1082464" type="Decimal_TD18_FD2___4" nillable="false" minOccurs="1" maxOccurs="1"/>
          <xs:element name="P1082465" type="Decimal_TD18_FD2___4" nillable="false" minOccurs="1" maxOccurs="1"/>
          <xs:element name="P1082466" type="Decimal_TD18_FD2___4" nillable="false" minOccurs="1" maxOccurs="1"/>
          <xs:element name="P1082467" type="Decimal_TD18_FD2___4" nillable="false" minOccurs="1" maxOccurs="1"/>
          <xs:element name="P1082468" type="Decimal_TD18_FD2___4" nillable="false" minOccurs="1" maxOccurs="1"/>
          <xs:element name="P1080692" type="Decimal_TD18_FD2___4" nillable="false" minOccurs="1" maxOccurs="1"/>
          <xs:element name="P1080693" type="Decimal_TD18_FD2___4" nillable="false" minOccurs="1" maxOccurs="1"/>
          <xs:element name="P1080694" type="Decimal_TD18_FD2___4" nillable="false" minOccurs="1" maxOccurs="1"/>
          <xs:element name="P1080779" type="Decimal_TD18_FD2___4" nillable="false" minOccurs="1" maxOccurs="1"/>
          <xs:element name="P1080780" type="Decimal_TD18_FD2___4" nillable="false" minOccurs="1" maxOccurs="1"/>
          <xs:element name="P1080781" type="Decimal_TD18_FD2___4" nillable="false" minOccurs="1" maxOccurs="1"/>
          <xs:element name="P1080782" type="Decimal_TD18_FD2___4" nillable="false" minOccurs="1" maxOccurs="1"/>
          <xs:element name="P1080783" type="Decimal_TD18_FD2___4" nillable="false" minOccurs="1" maxOccurs="1"/>
          <xs:element name="P1082469" type="Decimal_TD18_FD2___4" nillable="false" minOccurs="1" maxOccurs="1"/>
          <xs:element name="P1082470" type="Decimal_TD18_FD2___4" nillable="false" minOccurs="1" maxOccurs="1"/>
          <xs:element name="P1082433" type="Decimal_TD18_FD2___4" nillable="false" minOccurs="1" maxOccurs="1"/>
          <xs:element name="P1123096" type="Decimal_TD18_FD2___7" nillable="false" minOccurs="1" maxOccurs="1"/>
          <xs:element name="P1123097" type="Decimal_TD18_FD2___7" nillable="false" minOccurs="1" maxOccurs="1"/>
          <xs:element name="P1082471" type="Decimal_TD18_FD2___4" nillable="false" minOccurs="1" maxOccurs="1"/>
          <xs:element name="P1082472" type="Decimal_TD18_FD2___4" nillable="false" minOccurs="1" maxOccurs="1"/>
          <xs:element name="P1082473" type="Decimal_TD18_FD2___4" nillable="false" minOccurs="1" maxOccurs="1"/>
          <xs:element name="P1082474" type="Decimal_TD18_FD2___4" nillable="false" minOccurs="1" maxOccurs="1"/>
          <xs:element name="P1082475" type="Decimal_TD18_FD2___4" nillable="false" minOccurs="1" maxOccurs="1"/>
          <xs:element name="P1080784" type="Decimal_TD18_FD2___4" nillable="false" minOccurs="1" maxOccurs="1"/>
          <xs:element name="P1080785" type="Decimal_TD18_FD2___4" nillable="false" minOccurs="1" maxOccurs="1"/>
          <xs:element name="P1080786" type="Decimal_TD18_FD2___4" nillable="false" minOccurs="1" maxOccurs="1"/>
          <xs:element name="P1081033" type="Decimal_TD18_FD2___4" nillable="false" minOccurs="1" maxOccurs="1"/>
          <xs:element name="P1081034" type="Decimal_TD18_FD2___4" nillable="false" minOccurs="1" maxOccurs="1"/>
          <xs:element name="P1081035" type="Decimal_TD18_FD2___4" nillable="false" minOccurs="1" maxOccurs="1"/>
          <xs:element name="P1081222" type="Decimal_TD18_FD2___4" nillable="false" minOccurs="1" maxOccurs="1"/>
          <xs:element name="P1081223" type="Decimal_TD18_FD2___4" nillable="false" minOccurs="1" maxOccurs="1"/>
          <xs:element name="P1082477" type="Decimal_TD18_FD2___4" nillable="false" minOccurs="1" maxOccurs="1"/>
          <xs:element name="P1082480" type="Decimal_TD18_FD2___4" nillable="false" minOccurs="1" maxOccurs="1"/>
          <xs:element name="P1082482" type="Decimal_TD18_FD2___4" nillable="false" minOccurs="1" maxOccurs="1"/>
          <xs:element name="P1123098" type="Decimal_TD18_FD2___7" nillable="false" minOccurs="1" maxOccurs="1"/>
          <xs:element name="P1123099" type="Decimal_TD18_FD2___7" nillable="false" minOccurs="1" maxOccurs="1"/>
          <xs:element name="P1082435" type="Decimal_TD18_FD2___4" nillable="false" minOccurs="1" maxOccurs="1"/>
          <xs:element name="P1082484" type="Decimal_TD18_FD2___4" nillable="false" minOccurs="1" maxOccurs="1"/>
          <xs:element name="P1082487" type="Decimal_TD18_FD2___4" nillable="false" minOccurs="1" maxOccurs="1"/>
          <xs:element name="P1082488" type="Decimal_TD18_FD2___4" nillable="false" minOccurs="1" maxOccurs="1"/>
          <xs:element name="P1082490" type="Decimal_TD18_FD2___4" nillable="false" minOccurs="1" maxOccurs="1"/>
          <xs:element name="P1081224" type="Decimal_TD18_FD2___4" nillable="false" minOccurs="1" maxOccurs="1"/>
          <xs:element name="P1081225" type="Decimal_TD18_FD2___4" nillable="false" minOccurs="1" maxOccurs="1"/>
          <xs:element name="P1081326" type="Decimal_TD18_FD2___4" nillable="false" minOccurs="1" maxOccurs="1"/>
          <xs:element name="P1081327" type="Decimal_TD18_FD2___4" nillable="false" minOccurs="1" maxOccurs="1"/>
          <xs:element name="P1081328" type="Decimal_TD18_FD2___4" nillable="false" minOccurs="1" maxOccurs="1"/>
          <xs:element name="P1081413" type="Decimal_TD18_FD2___4" nillable="false" minOccurs="1" maxOccurs="1"/>
          <xs:element name="P1081414" type="Decimal_TD18_FD2___4" nillable="false" minOccurs="1" maxOccurs="1"/>
          <xs:element name="P1081415" type="Decimal_TD18_FD2___4" nillable="false" minOccurs="1" maxOccurs="1"/>
          <xs:element name="P1082493" type="Decimal_TD18_FD2___4" nillable="false" minOccurs="1" maxOccurs="1"/>
          <xs:element name="P1082497" type="Decimal_TD18_FD2___4" nillable="false" minOccurs="1" maxOccurs="1"/>
          <xs:element name="P1082498" type="Decimal_TD18_FD2___4" nillable="false" minOccurs="1" maxOccurs="1"/>
          <xs:element name="P1123100" type="Decimal_TD18_FD2___7" nillable="false" minOccurs="1" maxOccurs="1"/>
          <xs:element name="P1123101" type="Decimal_TD18_FD2___7" nillable="false" minOccurs="1" maxOccurs="1"/>
          <xs:element name="P1082501" type="Decimal_TD18_FD2___4" nillable="false" minOccurs="1" maxOccurs="1"/>
          <xs:element name="P1082437" type="Decimal_TD18_FD2___4" nillable="false" minOccurs="1" maxOccurs="1"/>
          <xs:element name="P1082503" type="Decimal_TD18_FD2___4" nillable="false" minOccurs="1" maxOccurs="1"/>
          <xs:element name="P1082505" type="Decimal_TD18_FD2___4" nillable="false" minOccurs="1" maxOccurs="1"/>
          <xs:element name="P1082507" type="Decimal_TD18_FD2___4" nillable="false" minOccurs="1" maxOccurs="1"/>
          <xs:element name="P1081416" type="Decimal_TD18_FD2___4" nillable="false" minOccurs="1" maxOccurs="1"/>
          <xs:element name="P1081501" type="Decimal_TD18_FD2___4" nillable="false" minOccurs="1" maxOccurs="1"/>
          <xs:element name="P1081502" type="Decimal_TD18_FD2___4" nillable="false" minOccurs="1" maxOccurs="1"/>
          <xs:element name="P1081503" type="Decimal_TD18_FD2___4" nillable="false" minOccurs="1" maxOccurs="1"/>
          <xs:element name="P1081504" type="Decimal_TD18_FD2___4" nillable="false" minOccurs="1" maxOccurs="1"/>
          <xs:element name="P1081505" type="Decimal_TD18_FD2___4" nillable="false" minOccurs="1" maxOccurs="1"/>
          <xs:element name="P1081506" type="Decimal_TD18_FD2___4" nillable="false" minOccurs="1" maxOccurs="1"/>
          <xs:element name="P1081507" type="Decimal_TD18_FD2___4" nillable="false" minOccurs="1" maxOccurs="1"/>
          <xs:element name="P1082510" type="Decimal_TD18_FD2___4" nillable="false" minOccurs="1" maxOccurs="1"/>
          <xs:element name="P1082512" type="Decimal_TD18_FD2___4" nillable="false" minOccurs="1" maxOccurs="1"/>
          <xs:element name="P1082514" type="Decimal_TD18_FD2___4" nillable="false" minOccurs="1" maxOccurs="1"/>
          <xs:element name="P1123102" type="Decimal_TD18_FD2___7" nillable="false" minOccurs="1" maxOccurs="1"/>
          <xs:element name="P1123103" type="Decimal_TD18_FD2___7" nillable="false" minOccurs="1" maxOccurs="1"/>
          <xs:element name="P1082516" type="Decimal_TD18_FD2___4" nillable="false" minOccurs="1" maxOccurs="1"/>
          <xs:element name="P1082519" type="Decimal_TD18_FD2___4" nillable="false" minOccurs="1" maxOccurs="1"/>
          <xs:element name="P1082440" type="Decimal_TD18_FD2___4" nillable="false" minOccurs="1" maxOccurs="1"/>
          <xs:element name="P1082521" type="Decimal_TD18_FD2___4" nillable="false" minOccurs="1" maxOccurs="1"/>
          <xs:element name="P1082523" type="Decimal_TD18_FD2___4" nillable="false" minOccurs="1" maxOccurs="1"/>
          <xs:element name="P1081508" type="Decimal_TD18_FD2___4" nillable="false" minOccurs="1" maxOccurs="1"/>
          <xs:element name="P1081509" type="Decimal_TD18_FD2___4" nillable="false" minOccurs="1" maxOccurs="1"/>
          <xs:element name="P1081510" type="Decimal_TD18_FD2___4" nillable="false" minOccurs="1" maxOccurs="1"/>
          <xs:element name="P1081511" type="Decimal_TD18_FD2___4" nillable="false" minOccurs="1" maxOccurs="1"/>
          <xs:element name="P1081512" type="Decimal_TD18_FD2___4" nillable="false" minOccurs="1" maxOccurs="1"/>
          <xs:element name="P1081513" type="Decimal_TD18_FD2___4" nillable="false" minOccurs="1" maxOccurs="1"/>
          <xs:element name="P1081514" type="Decimal_TD18_FD2___4" nillable="false" minOccurs="1" maxOccurs="1"/>
          <xs:element name="P1081515" type="Decimal_TD18_FD2___4" nillable="false" minOccurs="1" maxOccurs="1"/>
          <xs:element name="P1082525" type="Decimal_TD18_FD2___4" nillable="false" minOccurs="1" maxOccurs="1"/>
          <xs:element name="P1082527" type="Decimal_TD18_FD2___4" nillable="false" minOccurs="1" maxOccurs="1"/>
          <xs:element name="P1082528" type="Decimal_TD18_FD2___4" nillable="false" minOccurs="1" maxOccurs="1"/>
          <xs:element name="P1123104" type="Decimal_TD18_FD2___7" nillable="false" minOccurs="1" maxOccurs="1"/>
          <xs:element name="P1123105" type="Decimal_TD18_FD2___7" nillable="false" minOccurs="1" maxOccurs="1"/>
          <xs:element name="P1082529" type="Decimal_TD18_FD2___4" nillable="false" minOccurs="1" maxOccurs="1"/>
          <xs:element name="P1082530" type="Decimal_TD18_FD2___4" nillable="false" minOccurs="1" maxOccurs="1"/>
          <xs:element name="P1082532" type="Decimal_TD18_FD2___4" nillable="false" minOccurs="1" maxOccurs="1"/>
          <xs:element name="P1082442" type="Decimal_TD18_FD2___4" nillable="false" minOccurs="1" maxOccurs="1"/>
          <xs:element name="P1082533" type="Decimal_TD18_FD2___4" nillable="false" minOccurs="1" maxOccurs="1"/>
          <xs:element name="P1081516" type="Decimal_TD18_FD2___4" nillable="false" minOccurs="1" maxOccurs="1"/>
          <xs:element name="P1081517" type="Decimal_TD18_FD2___4" nillable="false" minOccurs="1" maxOccurs="1"/>
          <xs:element name="P1081518" type="Decimal_TD18_FD2___4" nillable="false" minOccurs="1" maxOccurs="1"/>
          <xs:element name="P1081519" type="Decimal_TD18_FD2___4" nillable="false" minOccurs="1" maxOccurs="1"/>
          <xs:element name="P1081520" type="Decimal_TD18_FD2___4" nillable="false" minOccurs="1" maxOccurs="1"/>
          <xs:element name="P1081521" type="Decimal_TD18_FD2___4" nillable="false" minOccurs="1" maxOccurs="1"/>
          <xs:element name="P1081522" type="Decimal_TD18_FD2___4" nillable="false" minOccurs="1" maxOccurs="1"/>
          <xs:element name="P1081523" type="Decimal_TD18_FD2___4" nillable="false" minOccurs="1" maxOccurs="1"/>
          <xs:element name="P1082550" type="Decimal_TD18_FD2___4" nillable="false" minOccurs="1" maxOccurs="1"/>
          <xs:element name="P1082552" type="Decimal_TD18_FD2___4" nillable="false" minOccurs="1" maxOccurs="1"/>
          <xs:element name="P1082554" type="Decimal_TD18_FD2___4" nillable="false" minOccurs="1" maxOccurs="1"/>
          <xs:element name="P1123106" type="Decimal_TD18_FD2___7" nillable="false" minOccurs="1" maxOccurs="1"/>
          <xs:element name="P1123107" type="Decimal_TD18_FD2___7" nillable="false" minOccurs="1" maxOccurs="1"/>
          <xs:element name="P1082558" type="Decimal_TD18_FD2___4" nillable="false" minOccurs="1" maxOccurs="1"/>
          <xs:element name="P1082562" type="Decimal_TD18_FD2___4" nillable="false" minOccurs="1" maxOccurs="1"/>
          <xs:element name="P1082564" type="Decimal_TD18_FD2___4" nillable="false" minOccurs="1" maxOccurs="1"/>
          <xs:element name="P1082566" type="Decimal_TD18_FD2___4" nillable="false" minOccurs="1" maxOccurs="1"/>
          <xs:element name="P1082445" type="Decimal_TD18_FD2___4" nillable="false" minOccurs="1" maxOccurs="1"/>
          <xs:element name="P1081524" type="Decimal_TD18_FD2___4" nillable="false" minOccurs="1" maxOccurs="1"/>
          <xs:element name="P1081525" type="Decimal_TD18_FD2___4" nillable="false" minOccurs="1" maxOccurs="1"/>
          <xs:element name="P1081526" type="Decimal_TD18_FD2___4" nillable="false" minOccurs="1" maxOccurs="1"/>
          <xs:element name="P1081527" type="Decimal_TD18_FD2___4" nillable="false" minOccurs="1" maxOccurs="1"/>
          <xs:element name="P1081528" type="Decimal_TD18_FD2___4" nillable="false" minOccurs="1" maxOccurs="1"/>
          <xs:element name="P1081529" type="Decimal_TD18_FD2___4" nillable="false" minOccurs="1" maxOccurs="1"/>
          <xs:element name="P1081530" type="Decimal_TD18_FD2___4" nillable="false" minOccurs="1" maxOccurs="1"/>
          <xs:element name="P1081531" type="Decimal_TD18_FD2___4" nillable="false" minOccurs="1" maxOccurs="1"/>
          <xs:element name="P1082568" type="Decimal_TD18_FD2___4" nillable="false" minOccurs="1" maxOccurs="1"/>
          <xs:element name="P1082570" type="Decimal_TD18_FD2___4" nillable="false" minOccurs="1" maxOccurs="1"/>
          <xs:element name="P1082573" type="Decimal_TD18_FD2___4" nillable="false" minOccurs="1" maxOccurs="1"/>
          <xs:element name="P1123108" type="Decimal_TD18_FD2___7" nillable="false" minOccurs="1" maxOccurs="1"/>
          <xs:element name="P1123109" type="Decimal_TD18_FD2___7" nillable="false" minOccurs="1" maxOccurs="1"/>
          <xs:element name="P1082576" type="Decimal_TD18_FD2___4" nillable="false" minOccurs="1" maxOccurs="1"/>
          <xs:element name="P1082578" type="Decimal_TD18_FD2___4" nillable="false" minOccurs="1" maxOccurs="1"/>
          <xs:element name="P1082580" type="Decimal_TD18_FD2___4" nillable="false" minOccurs="1" maxOccurs="1"/>
          <xs:element name="P1082582" type="Decimal_TD18_FD2___4" nillable="false" minOccurs="1" maxOccurs="1"/>
          <xs:element name="P1082584" type="Decimal_TD18_FD2___4" nillable="false" minOccurs="1" maxOccurs="1"/>
        </xs:all>
      </xs:complexType>
      <xs:element name="GFI-IZD-POD">
        <xs:complexType>
          <xs:sequence>
            <xs:element name="Izvjesce" type="FormType_Izvjesce" minOccurs="1" maxOccurs="1"/>
            <xs:element name="IFP-E_1000954" type="FormType_IFP-E_1000954" minOccurs="1" maxOccurs="1"/>
            <xs:element name="ISD-E_1000955" type="FormType_ISD-E_1000955" minOccurs="1" maxOccurs="1"/>
            <xs:element name="NTI-E_1000956" type="FormType_NTI-E_1000956" minOccurs="1" maxOccurs="1"/>
            <xs:element name="NTD-E_1000957" type="FormType_NTD-E_1000957" minOccurs="1" maxOccurs="1"/>
            <xs:element name="IPK-E_1000958" type="FormType_IPK-E_1000958" minOccurs="1" maxOccurs="1"/>
          </xs:sequence>
        </xs:complexType>
      </xs:element>
    </xs:schema>
  </Schema>
  <Map ID="1" Name="GFI-IZD-POD_Map" RootElement="GFI-IZD-POD" SchemaID="Schema1" ShowImportExportValidationErrors="false" AutoFit="true" Append="false" PreserveSortAFLayout="true" PreserveFormat="true"/>
</MapInfo>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xmlMaps" Target="xmlMap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J60"/>
  <sheetViews>
    <sheetView zoomScalePageLayoutView="0" workbookViewId="0" topLeftCell="A1">
      <selection activeCell="E7" sqref="E7"/>
    </sheetView>
  </sheetViews>
  <sheetFormatPr defaultColWidth="9.140625" defaultRowHeight="12.75"/>
  <cols>
    <col min="9" max="9" width="13.421875" style="0" customWidth="1"/>
  </cols>
  <sheetData>
    <row r="1" spans="1:10" ht="15.75">
      <c r="A1" s="195"/>
      <c r="B1" s="196"/>
      <c r="C1" s="196"/>
      <c r="D1" s="15"/>
      <c r="E1" s="15"/>
      <c r="F1" s="15"/>
      <c r="G1" s="15"/>
      <c r="H1" s="15"/>
      <c r="I1" s="15"/>
      <c r="J1" s="16"/>
    </row>
    <row r="2" spans="1:10" ht="14.25" customHeight="1">
      <c r="A2" s="197" t="s">
        <v>316</v>
      </c>
      <c r="B2" s="198"/>
      <c r="C2" s="198"/>
      <c r="D2" s="198"/>
      <c r="E2" s="198"/>
      <c r="F2" s="198"/>
      <c r="G2" s="198"/>
      <c r="H2" s="198"/>
      <c r="I2" s="198"/>
      <c r="J2" s="199"/>
    </row>
    <row r="3" spans="1:10" ht="15">
      <c r="A3" s="51"/>
      <c r="B3" s="52"/>
      <c r="C3" s="52"/>
      <c r="D3" s="52"/>
      <c r="E3" s="52"/>
      <c r="F3" s="52"/>
      <c r="G3" s="52"/>
      <c r="H3" s="52"/>
      <c r="I3" s="52"/>
      <c r="J3" s="53"/>
    </row>
    <row r="4" spans="1:10" ht="33" customHeight="1">
      <c r="A4" s="200" t="s">
        <v>301</v>
      </c>
      <c r="B4" s="201"/>
      <c r="C4" s="201"/>
      <c r="D4" s="201"/>
      <c r="E4" s="202">
        <v>44927</v>
      </c>
      <c r="F4" s="203"/>
      <c r="G4" s="59" t="s">
        <v>0</v>
      </c>
      <c r="H4" s="202">
        <v>45291</v>
      </c>
      <c r="I4" s="203"/>
      <c r="J4" s="17"/>
    </row>
    <row r="5" spans="1:10" s="64" customFormat="1" ht="9.75" customHeight="1">
      <c r="A5" s="204"/>
      <c r="B5" s="205"/>
      <c r="C5" s="205"/>
      <c r="D5" s="205"/>
      <c r="E5" s="205"/>
      <c r="F5" s="205"/>
      <c r="G5" s="205"/>
      <c r="H5" s="205"/>
      <c r="I5" s="205"/>
      <c r="J5" s="206"/>
    </row>
    <row r="6" spans="1:10" ht="20.25" customHeight="1">
      <c r="A6" s="54"/>
      <c r="B6" s="65" t="s">
        <v>321</v>
      </c>
      <c r="C6" s="55"/>
      <c r="D6" s="55"/>
      <c r="E6" s="77">
        <v>2023</v>
      </c>
      <c r="F6" s="66"/>
      <c r="G6" s="59"/>
      <c r="H6" s="66"/>
      <c r="I6" s="66"/>
      <c r="J6" s="26"/>
    </row>
    <row r="7" spans="1:10" s="68" customFormat="1" ht="10.5" customHeight="1">
      <c r="A7" s="54"/>
      <c r="B7" s="55"/>
      <c r="C7" s="55"/>
      <c r="D7" s="55"/>
      <c r="E7" s="67"/>
      <c r="F7" s="67"/>
      <c r="G7" s="59"/>
      <c r="H7" s="67"/>
      <c r="I7" s="67"/>
      <c r="J7" s="26"/>
    </row>
    <row r="8" spans="1:10" ht="37.5" customHeight="1">
      <c r="A8" s="191" t="s">
        <v>322</v>
      </c>
      <c r="B8" s="192"/>
      <c r="C8" s="192"/>
      <c r="D8" s="192"/>
      <c r="E8" s="192"/>
      <c r="F8" s="192"/>
      <c r="G8" s="192"/>
      <c r="H8" s="192"/>
      <c r="I8" s="192"/>
      <c r="J8" s="18"/>
    </row>
    <row r="9" spans="1:10" ht="14.25">
      <c r="A9" s="19"/>
      <c r="B9" s="47"/>
      <c r="C9" s="47"/>
      <c r="D9" s="47"/>
      <c r="E9" s="190"/>
      <c r="F9" s="190"/>
      <c r="G9" s="151"/>
      <c r="H9" s="151"/>
      <c r="I9" s="57"/>
      <c r="J9" s="58"/>
    </row>
    <row r="10" spans="1:10" ht="25.5" customHeight="1">
      <c r="A10" s="168" t="s">
        <v>302</v>
      </c>
      <c r="B10" s="169"/>
      <c r="C10" s="182" t="s">
        <v>445</v>
      </c>
      <c r="D10" s="183"/>
      <c r="E10" s="49"/>
      <c r="F10" s="193" t="s">
        <v>323</v>
      </c>
      <c r="G10" s="194"/>
      <c r="H10" s="155" t="s">
        <v>446</v>
      </c>
      <c r="I10" s="156"/>
      <c r="J10" s="20"/>
    </row>
    <row r="11" spans="1:10" ht="15" customHeight="1">
      <c r="A11" s="19"/>
      <c r="B11" s="47"/>
      <c r="C11" s="47"/>
      <c r="D11" s="47"/>
      <c r="E11" s="189"/>
      <c r="F11" s="189"/>
      <c r="G11" s="189"/>
      <c r="H11" s="189"/>
      <c r="I11" s="50"/>
      <c r="J11" s="20"/>
    </row>
    <row r="12" spans="1:10" ht="21" customHeight="1">
      <c r="A12" s="153" t="s">
        <v>317</v>
      </c>
      <c r="B12" s="169"/>
      <c r="C12" s="182" t="s">
        <v>447</v>
      </c>
      <c r="D12" s="183"/>
      <c r="E12" s="188"/>
      <c r="F12" s="189"/>
      <c r="G12" s="189"/>
      <c r="H12" s="189"/>
      <c r="I12" s="50"/>
      <c r="J12" s="20"/>
    </row>
    <row r="13" spans="1:10" ht="10.5" customHeight="1">
      <c r="A13" s="49"/>
      <c r="B13" s="50"/>
      <c r="C13" s="47"/>
      <c r="D13" s="47"/>
      <c r="E13" s="151"/>
      <c r="F13" s="151"/>
      <c r="G13" s="151"/>
      <c r="H13" s="151"/>
      <c r="I13" s="47"/>
      <c r="J13" s="21"/>
    </row>
    <row r="14" spans="1:10" ht="22.5" customHeight="1">
      <c r="A14" s="153" t="s">
        <v>303</v>
      </c>
      <c r="B14" s="181"/>
      <c r="C14" s="182" t="s">
        <v>448</v>
      </c>
      <c r="D14" s="183"/>
      <c r="E14" s="187"/>
      <c r="F14" s="174"/>
      <c r="G14" s="63" t="s">
        <v>324</v>
      </c>
      <c r="H14" s="155" t="s">
        <v>449</v>
      </c>
      <c r="I14" s="156"/>
      <c r="J14" s="60"/>
    </row>
    <row r="15" spans="1:10" ht="14.25" customHeight="1">
      <c r="A15" s="49"/>
      <c r="B15" s="50"/>
      <c r="C15" s="47"/>
      <c r="D15" s="47"/>
      <c r="E15" s="151"/>
      <c r="F15" s="151"/>
      <c r="G15" s="151"/>
      <c r="H15" s="151"/>
      <c r="I15" s="47"/>
      <c r="J15" s="21"/>
    </row>
    <row r="16" spans="1:10" ht="12.75" customHeight="1">
      <c r="A16" s="153" t="s">
        <v>325</v>
      </c>
      <c r="B16" s="181"/>
      <c r="C16" s="182" t="s">
        <v>450</v>
      </c>
      <c r="D16" s="183"/>
      <c r="E16" s="56"/>
      <c r="F16" s="56"/>
      <c r="G16" s="56"/>
      <c r="H16" s="56"/>
      <c r="I16" s="56"/>
      <c r="J16" s="60"/>
    </row>
    <row r="17" spans="1:10" ht="14.25" customHeight="1">
      <c r="A17" s="184"/>
      <c r="B17" s="185"/>
      <c r="C17" s="185"/>
      <c r="D17" s="185"/>
      <c r="E17" s="185"/>
      <c r="F17" s="185"/>
      <c r="G17" s="185"/>
      <c r="H17" s="185"/>
      <c r="I17" s="185"/>
      <c r="J17" s="186"/>
    </row>
    <row r="18" spans="1:10" ht="12.75">
      <c r="A18" s="168" t="s">
        <v>304</v>
      </c>
      <c r="B18" s="169"/>
      <c r="C18" s="157" t="s">
        <v>451</v>
      </c>
      <c r="D18" s="158"/>
      <c r="E18" s="158"/>
      <c r="F18" s="158"/>
      <c r="G18" s="158"/>
      <c r="H18" s="158"/>
      <c r="I18" s="158"/>
      <c r="J18" s="159"/>
    </row>
    <row r="19" spans="1:10" ht="14.25">
      <c r="A19" s="19"/>
      <c r="B19" s="47"/>
      <c r="C19" s="62"/>
      <c r="D19" s="47"/>
      <c r="E19" s="151"/>
      <c r="F19" s="151"/>
      <c r="G19" s="151"/>
      <c r="H19" s="151"/>
      <c r="I19" s="47"/>
      <c r="J19" s="21"/>
    </row>
    <row r="20" spans="1:10" ht="14.25">
      <c r="A20" s="168" t="s">
        <v>305</v>
      </c>
      <c r="B20" s="169"/>
      <c r="C20" s="155">
        <v>10000</v>
      </c>
      <c r="D20" s="156"/>
      <c r="E20" s="151"/>
      <c r="F20" s="151"/>
      <c r="G20" s="157" t="s">
        <v>452</v>
      </c>
      <c r="H20" s="158"/>
      <c r="I20" s="158"/>
      <c r="J20" s="159"/>
    </row>
    <row r="21" spans="1:10" ht="14.25">
      <c r="A21" s="19"/>
      <c r="B21" s="47"/>
      <c r="C21" s="47"/>
      <c r="D21" s="47"/>
      <c r="E21" s="151"/>
      <c r="F21" s="151"/>
      <c r="G21" s="151"/>
      <c r="H21" s="151"/>
      <c r="I21" s="47"/>
      <c r="J21" s="21"/>
    </row>
    <row r="22" spans="1:10" ht="12.75">
      <c r="A22" s="168" t="s">
        <v>306</v>
      </c>
      <c r="B22" s="169"/>
      <c r="C22" s="157" t="s">
        <v>453</v>
      </c>
      <c r="D22" s="158"/>
      <c r="E22" s="158"/>
      <c r="F22" s="158"/>
      <c r="G22" s="158"/>
      <c r="H22" s="158"/>
      <c r="I22" s="158"/>
      <c r="J22" s="159"/>
    </row>
    <row r="23" spans="1:10" ht="14.25">
      <c r="A23" s="19"/>
      <c r="B23" s="47"/>
      <c r="C23" s="47"/>
      <c r="D23" s="47"/>
      <c r="E23" s="151"/>
      <c r="F23" s="151"/>
      <c r="G23" s="151"/>
      <c r="H23" s="151"/>
      <c r="I23" s="47"/>
      <c r="J23" s="21"/>
    </row>
    <row r="24" spans="1:10" ht="14.25">
      <c r="A24" s="168" t="s">
        <v>307</v>
      </c>
      <c r="B24" s="169"/>
      <c r="C24" s="177" t="s">
        <v>454</v>
      </c>
      <c r="D24" s="178"/>
      <c r="E24" s="178"/>
      <c r="F24" s="178"/>
      <c r="G24" s="178"/>
      <c r="H24" s="178"/>
      <c r="I24" s="178"/>
      <c r="J24" s="179"/>
    </row>
    <row r="25" spans="1:10" ht="14.25">
      <c r="A25" s="19"/>
      <c r="B25" s="47"/>
      <c r="C25" s="62"/>
      <c r="D25" s="47"/>
      <c r="E25" s="151"/>
      <c r="F25" s="151"/>
      <c r="G25" s="151"/>
      <c r="H25" s="151"/>
      <c r="I25" s="47"/>
      <c r="J25" s="21"/>
    </row>
    <row r="26" spans="1:10" ht="14.25">
      <c r="A26" s="168" t="s">
        <v>308</v>
      </c>
      <c r="B26" s="169"/>
      <c r="C26" s="177" t="s">
        <v>455</v>
      </c>
      <c r="D26" s="178"/>
      <c r="E26" s="178"/>
      <c r="F26" s="178"/>
      <c r="G26" s="178"/>
      <c r="H26" s="178"/>
      <c r="I26" s="178"/>
      <c r="J26" s="179"/>
    </row>
    <row r="27" spans="1:10" ht="13.5" customHeight="1">
      <c r="A27" s="19"/>
      <c r="B27" s="47"/>
      <c r="C27" s="62"/>
      <c r="D27" s="47"/>
      <c r="E27" s="151"/>
      <c r="F27" s="151"/>
      <c r="G27" s="151"/>
      <c r="H27" s="151"/>
      <c r="I27" s="47"/>
      <c r="J27" s="21"/>
    </row>
    <row r="28" spans="1:10" ht="22.5" customHeight="1">
      <c r="A28" s="153" t="s">
        <v>318</v>
      </c>
      <c r="B28" s="169"/>
      <c r="C28" s="34">
        <v>435</v>
      </c>
      <c r="D28" s="22"/>
      <c r="E28" s="180"/>
      <c r="F28" s="180"/>
      <c r="G28" s="180"/>
      <c r="H28" s="180"/>
      <c r="I28" s="172"/>
      <c r="J28" s="173"/>
    </row>
    <row r="29" spans="1:10" ht="14.25">
      <c r="A29" s="19"/>
      <c r="B29" s="47"/>
      <c r="C29" s="47"/>
      <c r="D29" s="47"/>
      <c r="E29" s="151"/>
      <c r="F29" s="151"/>
      <c r="G29" s="151"/>
      <c r="H29" s="151"/>
      <c r="I29" s="47"/>
      <c r="J29" s="21"/>
    </row>
    <row r="30" spans="1:10" ht="15">
      <c r="A30" s="168" t="s">
        <v>309</v>
      </c>
      <c r="B30" s="169"/>
      <c r="C30" s="76" t="s">
        <v>327</v>
      </c>
      <c r="D30" s="170" t="s">
        <v>326</v>
      </c>
      <c r="E30" s="171"/>
      <c r="F30" s="171"/>
      <c r="G30" s="171"/>
      <c r="H30" s="69" t="s">
        <v>327</v>
      </c>
      <c r="I30" s="70" t="s">
        <v>328</v>
      </c>
      <c r="J30" s="71"/>
    </row>
    <row r="31" spans="1:10" ht="12.75">
      <c r="A31" s="168"/>
      <c r="B31" s="169"/>
      <c r="C31" s="23"/>
      <c r="D31" s="59"/>
      <c r="E31" s="174"/>
      <c r="F31" s="174"/>
      <c r="G31" s="174"/>
      <c r="H31" s="174"/>
      <c r="I31" s="175"/>
      <c r="J31" s="176"/>
    </row>
    <row r="32" spans="1:10" ht="12.75">
      <c r="A32" s="168" t="s">
        <v>319</v>
      </c>
      <c r="B32" s="169"/>
      <c r="C32" s="34" t="s">
        <v>330</v>
      </c>
      <c r="D32" s="170" t="s">
        <v>329</v>
      </c>
      <c r="E32" s="171"/>
      <c r="F32" s="171"/>
      <c r="G32" s="171"/>
      <c r="H32" s="72" t="s">
        <v>330</v>
      </c>
      <c r="I32" s="73" t="s">
        <v>331</v>
      </c>
      <c r="J32" s="74"/>
    </row>
    <row r="33" spans="1:10" ht="14.25">
      <c r="A33" s="19"/>
      <c r="B33" s="47"/>
      <c r="C33" s="47"/>
      <c r="D33" s="47"/>
      <c r="E33" s="151"/>
      <c r="F33" s="151"/>
      <c r="G33" s="151"/>
      <c r="H33" s="151"/>
      <c r="I33" s="47"/>
      <c r="J33" s="21"/>
    </row>
    <row r="34" spans="1:10" ht="12.75">
      <c r="A34" s="170" t="s">
        <v>320</v>
      </c>
      <c r="B34" s="171"/>
      <c r="C34" s="171"/>
      <c r="D34" s="171"/>
      <c r="E34" s="171" t="s">
        <v>310</v>
      </c>
      <c r="F34" s="171"/>
      <c r="G34" s="171"/>
      <c r="H34" s="171"/>
      <c r="I34" s="171"/>
      <c r="J34" s="24" t="s">
        <v>311</v>
      </c>
    </row>
    <row r="35" spans="1:10" ht="14.25">
      <c r="A35" s="19"/>
      <c r="B35" s="47"/>
      <c r="C35" s="47"/>
      <c r="D35" s="47"/>
      <c r="E35" s="151"/>
      <c r="F35" s="151"/>
      <c r="G35" s="151"/>
      <c r="H35" s="151"/>
      <c r="I35" s="47"/>
      <c r="J35" s="58"/>
    </row>
    <row r="36" spans="1:10" ht="12.75">
      <c r="A36" s="161"/>
      <c r="B36" s="162"/>
      <c r="C36" s="162"/>
      <c r="D36" s="162"/>
      <c r="E36" s="161"/>
      <c r="F36" s="162"/>
      <c r="G36" s="162"/>
      <c r="H36" s="162"/>
      <c r="I36" s="163"/>
      <c r="J36" s="48"/>
    </row>
    <row r="37" spans="1:10" ht="14.25">
      <c r="A37" s="19"/>
      <c r="B37" s="47"/>
      <c r="C37" s="62"/>
      <c r="D37" s="166"/>
      <c r="E37" s="166"/>
      <c r="F37" s="166"/>
      <c r="G37" s="166"/>
      <c r="H37" s="166"/>
      <c r="I37" s="166"/>
      <c r="J37" s="21"/>
    </row>
    <row r="38" spans="1:10" ht="12.75">
      <c r="A38" s="161"/>
      <c r="B38" s="162"/>
      <c r="C38" s="162"/>
      <c r="D38" s="163"/>
      <c r="E38" s="161"/>
      <c r="F38" s="162"/>
      <c r="G38" s="162"/>
      <c r="H38" s="162"/>
      <c r="I38" s="163"/>
      <c r="J38" s="34"/>
    </row>
    <row r="39" spans="1:10" ht="14.25">
      <c r="A39" s="19"/>
      <c r="B39" s="47"/>
      <c r="C39" s="62"/>
      <c r="D39" s="61"/>
      <c r="E39" s="166"/>
      <c r="F39" s="166"/>
      <c r="G39" s="166"/>
      <c r="H39" s="166"/>
      <c r="I39" s="50"/>
      <c r="J39" s="21"/>
    </row>
    <row r="40" spans="1:10" ht="12.75">
      <c r="A40" s="161"/>
      <c r="B40" s="162"/>
      <c r="C40" s="162"/>
      <c r="D40" s="163"/>
      <c r="E40" s="161"/>
      <c r="F40" s="162"/>
      <c r="G40" s="162"/>
      <c r="H40" s="162"/>
      <c r="I40" s="163"/>
      <c r="J40" s="34"/>
    </row>
    <row r="41" spans="1:10" ht="14.25">
      <c r="A41" s="19"/>
      <c r="B41" s="47"/>
      <c r="C41" s="62"/>
      <c r="D41" s="61"/>
      <c r="E41" s="61"/>
      <c r="F41" s="61"/>
      <c r="G41" s="61"/>
      <c r="H41" s="61"/>
      <c r="I41" s="50"/>
      <c r="J41" s="21"/>
    </row>
    <row r="42" spans="1:10" ht="12.75">
      <c r="A42" s="161"/>
      <c r="B42" s="162"/>
      <c r="C42" s="162"/>
      <c r="D42" s="163"/>
      <c r="E42" s="161"/>
      <c r="F42" s="162"/>
      <c r="G42" s="162"/>
      <c r="H42" s="162"/>
      <c r="I42" s="163"/>
      <c r="J42" s="34"/>
    </row>
    <row r="43" spans="1:10" ht="14.25">
      <c r="A43" s="25"/>
      <c r="B43" s="62"/>
      <c r="C43" s="152"/>
      <c r="D43" s="152"/>
      <c r="E43" s="151"/>
      <c r="F43" s="151"/>
      <c r="G43" s="152"/>
      <c r="H43" s="152"/>
      <c r="I43" s="152"/>
      <c r="J43" s="21"/>
    </row>
    <row r="44" spans="1:10" ht="12.75">
      <c r="A44" s="161"/>
      <c r="B44" s="162"/>
      <c r="C44" s="162"/>
      <c r="D44" s="163"/>
      <c r="E44" s="161"/>
      <c r="F44" s="162"/>
      <c r="G44" s="162"/>
      <c r="H44" s="162"/>
      <c r="I44" s="163"/>
      <c r="J44" s="34"/>
    </row>
    <row r="45" spans="1:10" ht="14.25">
      <c r="A45" s="25"/>
      <c r="B45" s="62"/>
      <c r="C45" s="62"/>
      <c r="D45" s="47"/>
      <c r="E45" s="167"/>
      <c r="F45" s="167"/>
      <c r="G45" s="152"/>
      <c r="H45" s="152"/>
      <c r="I45" s="47"/>
      <c r="J45" s="21"/>
    </row>
    <row r="46" spans="1:10" ht="12.75">
      <c r="A46" s="161"/>
      <c r="B46" s="162"/>
      <c r="C46" s="162"/>
      <c r="D46" s="163"/>
      <c r="E46" s="161"/>
      <c r="F46" s="162"/>
      <c r="G46" s="162"/>
      <c r="H46" s="162"/>
      <c r="I46" s="163"/>
      <c r="J46" s="34"/>
    </row>
    <row r="47" spans="1:10" ht="14.25">
      <c r="A47" s="25"/>
      <c r="B47" s="62"/>
      <c r="C47" s="62"/>
      <c r="D47" s="47"/>
      <c r="E47" s="151"/>
      <c r="F47" s="151"/>
      <c r="G47" s="152"/>
      <c r="H47" s="152"/>
      <c r="I47" s="47"/>
      <c r="J47" s="75" t="s">
        <v>332</v>
      </c>
    </row>
    <row r="48" spans="1:10" ht="14.25">
      <c r="A48" s="25"/>
      <c r="B48" s="62"/>
      <c r="C48" s="62"/>
      <c r="D48" s="47"/>
      <c r="E48" s="151"/>
      <c r="F48" s="151"/>
      <c r="G48" s="152"/>
      <c r="H48" s="152"/>
      <c r="I48" s="47"/>
      <c r="J48" s="75" t="s">
        <v>333</v>
      </c>
    </row>
    <row r="49" spans="1:10" ht="14.25" customHeight="1">
      <c r="A49" s="153" t="s">
        <v>312</v>
      </c>
      <c r="B49" s="154"/>
      <c r="C49" s="155"/>
      <c r="D49" s="156"/>
      <c r="E49" s="164" t="s">
        <v>334</v>
      </c>
      <c r="F49" s="165"/>
      <c r="G49" s="157"/>
      <c r="H49" s="158"/>
      <c r="I49" s="158"/>
      <c r="J49" s="159"/>
    </row>
    <row r="50" spans="1:10" ht="14.25">
      <c r="A50" s="25"/>
      <c r="B50" s="62"/>
      <c r="C50" s="152"/>
      <c r="D50" s="152"/>
      <c r="E50" s="151"/>
      <c r="F50" s="151"/>
      <c r="G50" s="160" t="s">
        <v>335</v>
      </c>
      <c r="H50" s="160"/>
      <c r="I50" s="160"/>
      <c r="J50" s="26"/>
    </row>
    <row r="51" spans="1:10" ht="13.5" customHeight="1">
      <c r="A51" s="153" t="s">
        <v>313</v>
      </c>
      <c r="B51" s="154"/>
      <c r="C51" s="157" t="s">
        <v>456</v>
      </c>
      <c r="D51" s="158"/>
      <c r="E51" s="158"/>
      <c r="F51" s="158"/>
      <c r="G51" s="158"/>
      <c r="H51" s="158"/>
      <c r="I51" s="158"/>
      <c r="J51" s="159"/>
    </row>
    <row r="52" spans="1:10" ht="14.25">
      <c r="A52" s="19"/>
      <c r="B52" s="47"/>
      <c r="C52" s="180" t="s">
        <v>314</v>
      </c>
      <c r="D52" s="180"/>
      <c r="E52" s="180"/>
      <c r="F52" s="180"/>
      <c r="G52" s="180"/>
      <c r="H52" s="180"/>
      <c r="I52" s="180"/>
      <c r="J52" s="21"/>
    </row>
    <row r="53" spans="1:10" ht="14.25">
      <c r="A53" s="153" t="s">
        <v>315</v>
      </c>
      <c r="B53" s="154"/>
      <c r="C53" s="208" t="s">
        <v>457</v>
      </c>
      <c r="D53" s="209"/>
      <c r="E53" s="210"/>
      <c r="F53" s="151"/>
      <c r="G53" s="151"/>
      <c r="H53" s="171"/>
      <c r="I53" s="171"/>
      <c r="J53" s="211"/>
    </row>
    <row r="54" spans="1:10" ht="14.25">
      <c r="A54" s="19"/>
      <c r="B54" s="47"/>
      <c r="C54" s="62"/>
      <c r="D54" s="47"/>
      <c r="E54" s="151"/>
      <c r="F54" s="151"/>
      <c r="G54" s="151"/>
      <c r="H54" s="151"/>
      <c r="I54" s="47"/>
      <c r="J54" s="21"/>
    </row>
    <row r="55" spans="1:10" ht="14.25" customHeight="1">
      <c r="A55" s="153" t="s">
        <v>307</v>
      </c>
      <c r="B55" s="154"/>
      <c r="C55" s="212" t="s">
        <v>458</v>
      </c>
      <c r="D55" s="213"/>
      <c r="E55" s="213"/>
      <c r="F55" s="213"/>
      <c r="G55" s="213"/>
      <c r="H55" s="213"/>
      <c r="I55" s="213"/>
      <c r="J55" s="214"/>
    </row>
    <row r="56" spans="1:10" ht="14.25">
      <c r="A56" s="19"/>
      <c r="B56" s="47"/>
      <c r="C56" s="47"/>
      <c r="D56" s="47"/>
      <c r="E56" s="151"/>
      <c r="F56" s="151"/>
      <c r="G56" s="151"/>
      <c r="H56" s="151"/>
      <c r="I56" s="47"/>
      <c r="J56" s="21"/>
    </row>
    <row r="57" spans="1:10" ht="14.25">
      <c r="A57" s="153" t="s">
        <v>336</v>
      </c>
      <c r="B57" s="154"/>
      <c r="C57" s="212" t="s">
        <v>463</v>
      </c>
      <c r="D57" s="213"/>
      <c r="E57" s="213"/>
      <c r="F57" s="213"/>
      <c r="G57" s="213"/>
      <c r="H57" s="213"/>
      <c r="I57" s="213"/>
      <c r="J57" s="214"/>
    </row>
    <row r="58" spans="1:10" ht="14.25" customHeight="1">
      <c r="A58" s="19"/>
      <c r="B58" s="47"/>
      <c r="C58" s="160" t="s">
        <v>337</v>
      </c>
      <c r="D58" s="160"/>
      <c r="E58" s="160"/>
      <c r="F58" s="160"/>
      <c r="G58" s="47"/>
      <c r="H58" s="47"/>
      <c r="I58" s="47"/>
      <c r="J58" s="21"/>
    </row>
    <row r="59" spans="1:10" ht="14.25">
      <c r="A59" s="153" t="s">
        <v>338</v>
      </c>
      <c r="B59" s="154"/>
      <c r="C59" s="212" t="s">
        <v>464</v>
      </c>
      <c r="D59" s="213"/>
      <c r="E59" s="213"/>
      <c r="F59" s="213"/>
      <c r="G59" s="213"/>
      <c r="H59" s="213"/>
      <c r="I59" s="213"/>
      <c r="J59" s="214"/>
    </row>
    <row r="60" spans="1:10" ht="14.25" customHeight="1">
      <c r="A60" s="27"/>
      <c r="B60" s="28"/>
      <c r="C60" s="207" t="s">
        <v>339</v>
      </c>
      <c r="D60" s="207"/>
      <c r="E60" s="207"/>
      <c r="F60" s="207"/>
      <c r="G60" s="207"/>
      <c r="H60" s="28"/>
      <c r="I60" s="28"/>
      <c r="J60" s="29"/>
    </row>
    <row r="67" ht="27" customHeight="1"/>
    <row r="71" ht="38.25" customHeight="1"/>
  </sheetData>
  <sheetProtection sheet="1" formatCells="0" insertRows="0"/>
  <mergeCells count="122">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14:F14"/>
    <mergeCell ref="E15:F15"/>
    <mergeCell ref="A12:B12"/>
    <mergeCell ref="C12:D12"/>
    <mergeCell ref="E12:F12"/>
    <mergeCell ref="G12:H12"/>
    <mergeCell ref="E13:F13"/>
    <mergeCell ref="G13:H13"/>
    <mergeCell ref="A14:B14"/>
    <mergeCell ref="C14:D14"/>
    <mergeCell ref="H14:I14"/>
    <mergeCell ref="G15:H15"/>
    <mergeCell ref="E20:F20"/>
    <mergeCell ref="A16:B16"/>
    <mergeCell ref="C16:D16"/>
    <mergeCell ref="A17:J17"/>
    <mergeCell ref="A18:B18"/>
    <mergeCell ref="C18:J18"/>
    <mergeCell ref="E19:F19"/>
    <mergeCell ref="G19:H19"/>
    <mergeCell ref="A20:B20"/>
    <mergeCell ref="C20:D20"/>
    <mergeCell ref="G20:J20"/>
    <mergeCell ref="E21:F21"/>
    <mergeCell ref="G21:H21"/>
    <mergeCell ref="E25:F25"/>
    <mergeCell ref="G25:H25"/>
    <mergeCell ref="E23:F23"/>
    <mergeCell ref="G23:H23"/>
    <mergeCell ref="A22:B22"/>
    <mergeCell ref="C22:J22"/>
    <mergeCell ref="A24:B24"/>
    <mergeCell ref="C24:J24"/>
    <mergeCell ref="E28:F28"/>
    <mergeCell ref="G28:H28"/>
    <mergeCell ref="A26:B26"/>
    <mergeCell ref="E27:F27"/>
    <mergeCell ref="G27:H27"/>
    <mergeCell ref="C26:J26"/>
    <mergeCell ref="A28:B28"/>
    <mergeCell ref="I28:J28"/>
    <mergeCell ref="E29:F29"/>
    <mergeCell ref="G29:H29"/>
    <mergeCell ref="A30:B30"/>
    <mergeCell ref="D30:G30"/>
    <mergeCell ref="A31:B31"/>
    <mergeCell ref="E31:F31"/>
    <mergeCell ref="G31:H31"/>
    <mergeCell ref="I31:J31"/>
    <mergeCell ref="A32:B32"/>
    <mergeCell ref="D32:G32"/>
    <mergeCell ref="E33:F33"/>
    <mergeCell ref="G33:H33"/>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A51:B51"/>
    <mergeCell ref="C51:J51"/>
    <mergeCell ref="A46:D46"/>
    <mergeCell ref="E46:I46"/>
    <mergeCell ref="E49:F49"/>
    <mergeCell ref="E47:F47"/>
    <mergeCell ref="G47:H47"/>
    <mergeCell ref="E48:F48"/>
    <mergeCell ref="G48:H48"/>
    <mergeCell ref="A49:B49"/>
    <mergeCell ref="C49:D49"/>
    <mergeCell ref="G49:J49"/>
    <mergeCell ref="C50:D50"/>
    <mergeCell ref="E50:F50"/>
    <mergeCell ref="G50:I50"/>
  </mergeCells>
  <dataValidations count="3">
    <dataValidation type="list" allowBlank="1" showInputMessage="1" showErrorMessage="1" sqref="C32">
      <formula1>$H$32:$I$32</formula1>
    </dataValidation>
    <dataValidation type="list" allowBlank="1" showInputMessage="1" showErrorMessage="1" sqref="C30">
      <formula1>$H$30:$I$30</formula1>
    </dataValidation>
    <dataValidation type="list" allowBlank="1" showInputMessage="1" showErrorMessage="1" sqref="C49:D49">
      <formula1>$J$47:$J$48</formula1>
    </dataValidation>
  </dataValidations>
  <printOptions/>
  <pageMargins left="0.7" right="0.7" top="0.75" bottom="0.75" header="0.3" footer="0.3"/>
  <pageSetup fitToHeight="0" fitToWidth="1" horizontalDpi="600" verticalDpi="600" orientation="portrait" paperSize="9" scale="93" r:id="rId1"/>
</worksheet>
</file>

<file path=xl/worksheets/sheet2.xml><?xml version="1.0" encoding="utf-8"?>
<worksheet xmlns="http://schemas.openxmlformats.org/spreadsheetml/2006/main" xmlns:r="http://schemas.openxmlformats.org/officeDocument/2006/relationships">
  <sheetPr>
    <pageSetUpPr fitToPage="1"/>
  </sheetPr>
  <dimension ref="A1:I134"/>
  <sheetViews>
    <sheetView view="pageBreakPreview" zoomScale="110" zoomScaleSheetLayoutView="110" zoomScalePageLayoutView="0" workbookViewId="0" topLeftCell="A76">
      <selection activeCell="H85" sqref="H85"/>
    </sheetView>
  </sheetViews>
  <sheetFormatPr defaultColWidth="8.8515625" defaultRowHeight="12.75"/>
  <cols>
    <col min="1" max="7" width="8.8515625" style="0" customWidth="1"/>
    <col min="8" max="9" width="15.7109375" style="33" customWidth="1"/>
    <col min="10" max="10" width="10.28125" style="0" bestFit="1" customWidth="1"/>
  </cols>
  <sheetData>
    <row r="1" spans="1:9" ht="12.75">
      <c r="A1" s="231" t="s">
        <v>1</v>
      </c>
      <c r="B1" s="232"/>
      <c r="C1" s="232"/>
      <c r="D1" s="232"/>
      <c r="E1" s="232"/>
      <c r="F1" s="232"/>
      <c r="G1" s="232"/>
      <c r="H1" s="232"/>
      <c r="I1" s="232"/>
    </row>
    <row r="2" spans="1:9" ht="12.75">
      <c r="A2" s="233" t="s">
        <v>459</v>
      </c>
      <c r="B2" s="234"/>
      <c r="C2" s="234"/>
      <c r="D2" s="234"/>
      <c r="E2" s="234"/>
      <c r="F2" s="234"/>
      <c r="G2" s="234"/>
      <c r="H2" s="234"/>
      <c r="I2" s="234"/>
    </row>
    <row r="3" spans="1:9" ht="12.75">
      <c r="A3" s="235" t="s">
        <v>444</v>
      </c>
      <c r="B3" s="235"/>
      <c r="C3" s="235"/>
      <c r="D3" s="235"/>
      <c r="E3" s="235"/>
      <c r="F3" s="235"/>
      <c r="G3" s="235"/>
      <c r="H3" s="235"/>
      <c r="I3" s="235"/>
    </row>
    <row r="4" spans="1:9" ht="12.75">
      <c r="A4" s="219" t="s">
        <v>460</v>
      </c>
      <c r="B4" s="220"/>
      <c r="C4" s="220"/>
      <c r="D4" s="220"/>
      <c r="E4" s="220"/>
      <c r="F4" s="220"/>
      <c r="G4" s="220"/>
      <c r="H4" s="220"/>
      <c r="I4" s="221"/>
    </row>
    <row r="5" spans="1:9" ht="34.5" thickBot="1">
      <c r="A5" s="225" t="s">
        <v>2</v>
      </c>
      <c r="B5" s="226"/>
      <c r="C5" s="226"/>
      <c r="D5" s="226"/>
      <c r="E5" s="226"/>
      <c r="F5" s="227"/>
      <c r="G5" s="12" t="s">
        <v>104</v>
      </c>
      <c r="H5" s="31" t="s">
        <v>291</v>
      </c>
      <c r="I5" s="32" t="s">
        <v>296</v>
      </c>
    </row>
    <row r="6" spans="1:9" ht="12.75">
      <c r="A6" s="222">
        <v>1</v>
      </c>
      <c r="B6" s="223"/>
      <c r="C6" s="223"/>
      <c r="D6" s="223"/>
      <c r="E6" s="223"/>
      <c r="F6" s="224"/>
      <c r="G6" s="13">
        <v>2</v>
      </c>
      <c r="H6" s="14">
        <v>3</v>
      </c>
      <c r="I6" s="14">
        <v>4</v>
      </c>
    </row>
    <row r="7" spans="1:9" ht="12.75">
      <c r="A7" s="228"/>
      <c r="B7" s="228"/>
      <c r="C7" s="228"/>
      <c r="D7" s="228"/>
      <c r="E7" s="228"/>
      <c r="F7" s="228"/>
      <c r="G7" s="228"/>
      <c r="H7" s="228"/>
      <c r="I7" s="229"/>
    </row>
    <row r="8" spans="1:9" ht="12.75" customHeight="1">
      <c r="A8" s="230" t="s">
        <v>4</v>
      </c>
      <c r="B8" s="230"/>
      <c r="C8" s="230"/>
      <c r="D8" s="230"/>
      <c r="E8" s="230"/>
      <c r="F8" s="230"/>
      <c r="G8" s="78">
        <v>1</v>
      </c>
      <c r="H8" s="79">
        <v>0</v>
      </c>
      <c r="I8" s="79">
        <v>0</v>
      </c>
    </row>
    <row r="9" spans="1:9" ht="12.75" customHeight="1">
      <c r="A9" s="217" t="s">
        <v>5</v>
      </c>
      <c r="B9" s="217"/>
      <c r="C9" s="217"/>
      <c r="D9" s="217"/>
      <c r="E9" s="217"/>
      <c r="F9" s="217"/>
      <c r="G9" s="80">
        <v>2</v>
      </c>
      <c r="H9" s="81">
        <f>H10+H17+H27+H38+H43</f>
        <v>548874898</v>
      </c>
      <c r="I9" s="81">
        <f>I10+I17+I27+I38+I43</f>
        <v>548631599</v>
      </c>
    </row>
    <row r="10" spans="1:9" ht="12.75" customHeight="1">
      <c r="A10" s="216" t="s">
        <v>6</v>
      </c>
      <c r="B10" s="216"/>
      <c r="C10" s="216"/>
      <c r="D10" s="216"/>
      <c r="E10" s="216"/>
      <c r="F10" s="216"/>
      <c r="G10" s="80">
        <v>3</v>
      </c>
      <c r="H10" s="81">
        <f>H11+H12+H13+H14+H15+H16</f>
        <v>20943695</v>
      </c>
      <c r="I10" s="81">
        <f>I11+I12+I13+I14+I15+I16</f>
        <v>15993512</v>
      </c>
    </row>
    <row r="11" spans="1:9" ht="12.75" customHeight="1">
      <c r="A11" s="215" t="s">
        <v>7</v>
      </c>
      <c r="B11" s="215"/>
      <c r="C11" s="215"/>
      <c r="D11" s="215"/>
      <c r="E11" s="215"/>
      <c r="F11" s="215"/>
      <c r="G11" s="78">
        <v>4</v>
      </c>
      <c r="H11" s="79">
        <v>0</v>
      </c>
      <c r="I11" s="79">
        <v>0</v>
      </c>
    </row>
    <row r="12" spans="1:9" ht="23.25" customHeight="1">
      <c r="A12" s="215" t="s">
        <v>8</v>
      </c>
      <c r="B12" s="215"/>
      <c r="C12" s="215"/>
      <c r="D12" s="215"/>
      <c r="E12" s="215"/>
      <c r="F12" s="215"/>
      <c r="G12" s="78">
        <v>5</v>
      </c>
      <c r="H12" s="79">
        <v>19150059</v>
      </c>
      <c r="I12" s="79">
        <v>14928279</v>
      </c>
    </row>
    <row r="13" spans="1:9" ht="12.75" customHeight="1">
      <c r="A13" s="215" t="s">
        <v>9</v>
      </c>
      <c r="B13" s="215"/>
      <c r="C13" s="215"/>
      <c r="D13" s="215"/>
      <c r="E13" s="215"/>
      <c r="F13" s="215"/>
      <c r="G13" s="78">
        <v>6</v>
      </c>
      <c r="H13" s="79">
        <v>0</v>
      </c>
      <c r="I13" s="79">
        <v>0</v>
      </c>
    </row>
    <row r="14" spans="1:9" ht="12.75" customHeight="1">
      <c r="A14" s="215" t="s">
        <v>10</v>
      </c>
      <c r="B14" s="215"/>
      <c r="C14" s="215"/>
      <c r="D14" s="215"/>
      <c r="E14" s="215"/>
      <c r="F14" s="215"/>
      <c r="G14" s="78">
        <v>7</v>
      </c>
      <c r="H14" s="79">
        <v>0</v>
      </c>
      <c r="I14" s="79">
        <v>0</v>
      </c>
    </row>
    <row r="15" spans="1:9" ht="12.75" customHeight="1">
      <c r="A15" s="215" t="s">
        <v>11</v>
      </c>
      <c r="B15" s="215"/>
      <c r="C15" s="215"/>
      <c r="D15" s="215"/>
      <c r="E15" s="215"/>
      <c r="F15" s="215"/>
      <c r="G15" s="78">
        <v>8</v>
      </c>
      <c r="H15" s="79">
        <f>276466+985645+1</f>
        <v>1262112</v>
      </c>
      <c r="I15" s="79">
        <v>413491</v>
      </c>
    </row>
    <row r="16" spans="1:9" ht="12.75" customHeight="1">
      <c r="A16" s="215" t="s">
        <v>12</v>
      </c>
      <c r="B16" s="215"/>
      <c r="C16" s="215"/>
      <c r="D16" s="215"/>
      <c r="E16" s="215"/>
      <c r="F16" s="215"/>
      <c r="G16" s="78">
        <v>9</v>
      </c>
      <c r="H16" s="79">
        <v>531524</v>
      </c>
      <c r="I16" s="79">
        <v>651742</v>
      </c>
    </row>
    <row r="17" spans="1:9" ht="12.75" customHeight="1">
      <c r="A17" s="216" t="s">
        <v>13</v>
      </c>
      <c r="B17" s="216"/>
      <c r="C17" s="216"/>
      <c r="D17" s="216"/>
      <c r="E17" s="216"/>
      <c r="F17" s="216"/>
      <c r="G17" s="80">
        <v>10</v>
      </c>
      <c r="H17" s="81">
        <f>H18+H19+H20+H21+H22+H23+H24+H25+H26</f>
        <v>510693925</v>
      </c>
      <c r="I17" s="81">
        <f>I18+I19+I20+I21+I22+I23+I24+I25+I26</f>
        <v>494024913</v>
      </c>
    </row>
    <row r="18" spans="1:9" ht="12.75" customHeight="1">
      <c r="A18" s="215" t="s">
        <v>14</v>
      </c>
      <c r="B18" s="215"/>
      <c r="C18" s="215"/>
      <c r="D18" s="215"/>
      <c r="E18" s="215"/>
      <c r="F18" s="215"/>
      <c r="G18" s="78">
        <v>11</v>
      </c>
      <c r="H18" s="79">
        <v>50155901</v>
      </c>
      <c r="I18" s="79">
        <v>50155901</v>
      </c>
    </row>
    <row r="19" spans="1:9" ht="12.75" customHeight="1">
      <c r="A19" s="215" t="s">
        <v>15</v>
      </c>
      <c r="B19" s="215"/>
      <c r="C19" s="215"/>
      <c r="D19" s="215"/>
      <c r="E19" s="215"/>
      <c r="F19" s="215"/>
      <c r="G19" s="78">
        <v>12</v>
      </c>
      <c r="H19" s="79">
        <v>289879535</v>
      </c>
      <c r="I19" s="79">
        <v>280633661</v>
      </c>
    </row>
    <row r="20" spans="1:9" ht="12.75" customHeight="1">
      <c r="A20" s="215" t="s">
        <v>16</v>
      </c>
      <c r="B20" s="215"/>
      <c r="C20" s="215"/>
      <c r="D20" s="215"/>
      <c r="E20" s="215"/>
      <c r="F20" s="215"/>
      <c r="G20" s="78">
        <v>13</v>
      </c>
      <c r="H20" s="79">
        <v>112344867</v>
      </c>
      <c r="I20" s="79">
        <v>100364272</v>
      </c>
    </row>
    <row r="21" spans="1:9" ht="12.75" customHeight="1">
      <c r="A21" s="215" t="s">
        <v>17</v>
      </c>
      <c r="B21" s="215"/>
      <c r="C21" s="215"/>
      <c r="D21" s="215"/>
      <c r="E21" s="215"/>
      <c r="F21" s="215"/>
      <c r="G21" s="78">
        <v>14</v>
      </c>
      <c r="H21" s="79">
        <v>3584843</v>
      </c>
      <c r="I21" s="79">
        <v>3982077</v>
      </c>
    </row>
    <row r="22" spans="1:9" ht="12.75" customHeight="1">
      <c r="A22" s="215" t="s">
        <v>18</v>
      </c>
      <c r="B22" s="215"/>
      <c r="C22" s="215"/>
      <c r="D22" s="215"/>
      <c r="E22" s="215"/>
      <c r="F22" s="215"/>
      <c r="G22" s="78">
        <v>15</v>
      </c>
      <c r="H22" s="79">
        <v>0</v>
      </c>
      <c r="I22" s="79">
        <v>0</v>
      </c>
    </row>
    <row r="23" spans="1:9" ht="12.75" customHeight="1">
      <c r="A23" s="215" t="s">
        <v>19</v>
      </c>
      <c r="B23" s="215"/>
      <c r="C23" s="215"/>
      <c r="D23" s="215"/>
      <c r="E23" s="215"/>
      <c r="F23" s="215"/>
      <c r="G23" s="78">
        <v>16</v>
      </c>
      <c r="H23" s="79">
        <v>1730647</v>
      </c>
      <c r="I23" s="79">
        <v>1045574</v>
      </c>
    </row>
    <row r="24" spans="1:9" ht="12.75" customHeight="1">
      <c r="A24" s="215" t="s">
        <v>20</v>
      </c>
      <c r="B24" s="215"/>
      <c r="C24" s="215"/>
      <c r="D24" s="215"/>
      <c r="E24" s="215"/>
      <c r="F24" s="215"/>
      <c r="G24" s="78">
        <v>17</v>
      </c>
      <c r="H24" s="79">
        <f>18292929+1299962-985645</f>
        <v>18607246</v>
      </c>
      <c r="I24" s="79">
        <v>23482644</v>
      </c>
    </row>
    <row r="25" spans="1:9" ht="12.75" customHeight="1">
      <c r="A25" s="215" t="s">
        <v>21</v>
      </c>
      <c r="B25" s="215"/>
      <c r="C25" s="215"/>
      <c r="D25" s="215"/>
      <c r="E25" s="215"/>
      <c r="F25" s="215"/>
      <c r="G25" s="78">
        <v>18</v>
      </c>
      <c r="H25" s="79">
        <v>34390886</v>
      </c>
      <c r="I25" s="79">
        <v>34360784</v>
      </c>
    </row>
    <row r="26" spans="1:9" ht="12.75" customHeight="1">
      <c r="A26" s="215" t="s">
        <v>22</v>
      </c>
      <c r="B26" s="215"/>
      <c r="C26" s="215"/>
      <c r="D26" s="215"/>
      <c r="E26" s="215"/>
      <c r="F26" s="215"/>
      <c r="G26" s="78">
        <v>19</v>
      </c>
      <c r="H26" s="79">
        <v>0</v>
      </c>
      <c r="I26" s="79">
        <v>0</v>
      </c>
    </row>
    <row r="27" spans="1:9" ht="12.75" customHeight="1">
      <c r="A27" s="216" t="s">
        <v>23</v>
      </c>
      <c r="B27" s="216"/>
      <c r="C27" s="216"/>
      <c r="D27" s="216"/>
      <c r="E27" s="216"/>
      <c r="F27" s="216"/>
      <c r="G27" s="80">
        <v>20</v>
      </c>
      <c r="H27" s="81">
        <f>SUM(H28:H37)</f>
        <v>16636140</v>
      </c>
      <c r="I27" s="81">
        <f>SUM(I28:I37)</f>
        <v>35005000</v>
      </c>
    </row>
    <row r="28" spans="1:9" ht="12.75" customHeight="1">
      <c r="A28" s="215" t="s">
        <v>24</v>
      </c>
      <c r="B28" s="215"/>
      <c r="C28" s="215"/>
      <c r="D28" s="215"/>
      <c r="E28" s="215"/>
      <c r="F28" s="215"/>
      <c r="G28" s="78">
        <v>21</v>
      </c>
      <c r="H28" s="79">
        <v>0</v>
      </c>
      <c r="I28" s="79">
        <v>5000</v>
      </c>
    </row>
    <row r="29" spans="1:9" ht="12.75" customHeight="1">
      <c r="A29" s="215" t="s">
        <v>25</v>
      </c>
      <c r="B29" s="215"/>
      <c r="C29" s="215"/>
      <c r="D29" s="215"/>
      <c r="E29" s="215"/>
      <c r="F29" s="215"/>
      <c r="G29" s="78">
        <v>22</v>
      </c>
      <c r="H29" s="79">
        <v>0</v>
      </c>
      <c r="I29" s="79">
        <v>0</v>
      </c>
    </row>
    <row r="30" spans="1:9" ht="12.75" customHeight="1">
      <c r="A30" s="215" t="s">
        <v>26</v>
      </c>
      <c r="B30" s="215"/>
      <c r="C30" s="215"/>
      <c r="D30" s="215"/>
      <c r="E30" s="215"/>
      <c r="F30" s="215"/>
      <c r="G30" s="78">
        <v>23</v>
      </c>
      <c r="H30" s="79">
        <v>0</v>
      </c>
      <c r="I30" s="79">
        <v>0</v>
      </c>
    </row>
    <row r="31" spans="1:9" ht="24" customHeight="1">
      <c r="A31" s="215" t="s">
        <v>27</v>
      </c>
      <c r="B31" s="215"/>
      <c r="C31" s="215"/>
      <c r="D31" s="215"/>
      <c r="E31" s="215"/>
      <c r="F31" s="215"/>
      <c r="G31" s="78">
        <v>24</v>
      </c>
      <c r="H31" s="79">
        <v>0</v>
      </c>
      <c r="I31" s="79">
        <v>0</v>
      </c>
    </row>
    <row r="32" spans="1:9" ht="24" customHeight="1">
      <c r="A32" s="215" t="s">
        <v>28</v>
      </c>
      <c r="B32" s="215"/>
      <c r="C32" s="215"/>
      <c r="D32" s="215"/>
      <c r="E32" s="215"/>
      <c r="F32" s="215"/>
      <c r="G32" s="78">
        <v>25</v>
      </c>
      <c r="H32" s="79">
        <v>0</v>
      </c>
      <c r="I32" s="79">
        <v>0</v>
      </c>
    </row>
    <row r="33" spans="1:9" ht="26.25" customHeight="1">
      <c r="A33" s="215" t="s">
        <v>29</v>
      </c>
      <c r="B33" s="215"/>
      <c r="C33" s="215"/>
      <c r="D33" s="215"/>
      <c r="E33" s="215"/>
      <c r="F33" s="215"/>
      <c r="G33" s="78">
        <v>26</v>
      </c>
      <c r="H33" s="79">
        <v>0</v>
      </c>
      <c r="I33" s="79">
        <v>0</v>
      </c>
    </row>
    <row r="34" spans="1:9" ht="12.75" customHeight="1">
      <c r="A34" s="215" t="s">
        <v>30</v>
      </c>
      <c r="B34" s="215"/>
      <c r="C34" s="215"/>
      <c r="D34" s="215"/>
      <c r="E34" s="215"/>
      <c r="F34" s="215"/>
      <c r="G34" s="78">
        <v>27</v>
      </c>
      <c r="H34" s="79">
        <v>0</v>
      </c>
      <c r="I34" s="79">
        <v>0</v>
      </c>
    </row>
    <row r="35" spans="1:9" ht="12.75" customHeight="1">
      <c r="A35" s="215" t="s">
        <v>31</v>
      </c>
      <c r="B35" s="215"/>
      <c r="C35" s="215"/>
      <c r="D35" s="215"/>
      <c r="E35" s="215"/>
      <c r="F35" s="215"/>
      <c r="G35" s="78">
        <v>28</v>
      </c>
      <c r="H35" s="79">
        <v>10000000</v>
      </c>
      <c r="I35" s="79">
        <v>30000000</v>
      </c>
    </row>
    <row r="36" spans="1:9" ht="12.75" customHeight="1">
      <c r="A36" s="215" t="s">
        <v>32</v>
      </c>
      <c r="B36" s="215"/>
      <c r="C36" s="215"/>
      <c r="D36" s="215"/>
      <c r="E36" s="215"/>
      <c r="F36" s="215"/>
      <c r="G36" s="78">
        <v>29</v>
      </c>
      <c r="H36" s="79">
        <v>0</v>
      </c>
      <c r="I36" s="79">
        <v>0</v>
      </c>
    </row>
    <row r="37" spans="1:9" ht="12.75" customHeight="1">
      <c r="A37" s="215" t="s">
        <v>33</v>
      </c>
      <c r="B37" s="215"/>
      <c r="C37" s="215"/>
      <c r="D37" s="215"/>
      <c r="E37" s="215"/>
      <c r="F37" s="215"/>
      <c r="G37" s="78">
        <v>30</v>
      </c>
      <c r="H37" s="79">
        <v>6636140</v>
      </c>
      <c r="I37" s="79">
        <v>5000000</v>
      </c>
    </row>
    <row r="38" spans="1:9" ht="12.75" customHeight="1">
      <c r="A38" s="216" t="s">
        <v>34</v>
      </c>
      <c r="B38" s="216"/>
      <c r="C38" s="216"/>
      <c r="D38" s="216"/>
      <c r="E38" s="216"/>
      <c r="F38" s="216"/>
      <c r="G38" s="80">
        <v>31</v>
      </c>
      <c r="H38" s="81">
        <f>H39+H40+H41+H42</f>
        <v>5330</v>
      </c>
      <c r="I38" s="81">
        <f>I39+I40+I41+I42</f>
        <v>3643</v>
      </c>
    </row>
    <row r="39" spans="1:9" ht="12.75" customHeight="1">
      <c r="A39" s="215" t="s">
        <v>35</v>
      </c>
      <c r="B39" s="215"/>
      <c r="C39" s="215"/>
      <c r="D39" s="215"/>
      <c r="E39" s="215"/>
      <c r="F39" s="215"/>
      <c r="G39" s="78">
        <v>32</v>
      </c>
      <c r="H39" s="79">
        <v>0</v>
      </c>
      <c r="I39" s="79">
        <v>0</v>
      </c>
    </row>
    <row r="40" spans="1:9" ht="12.75" customHeight="1">
      <c r="A40" s="215" t="s">
        <v>36</v>
      </c>
      <c r="B40" s="215"/>
      <c r="C40" s="215"/>
      <c r="D40" s="215"/>
      <c r="E40" s="215"/>
      <c r="F40" s="215"/>
      <c r="G40" s="78">
        <v>33</v>
      </c>
      <c r="H40" s="79">
        <v>0</v>
      </c>
      <c r="I40" s="79">
        <v>0</v>
      </c>
    </row>
    <row r="41" spans="1:9" ht="12.75" customHeight="1">
      <c r="A41" s="215" t="s">
        <v>37</v>
      </c>
      <c r="B41" s="215"/>
      <c r="C41" s="215"/>
      <c r="D41" s="215"/>
      <c r="E41" s="215"/>
      <c r="F41" s="215"/>
      <c r="G41" s="78">
        <v>34</v>
      </c>
      <c r="H41" s="79">
        <v>0</v>
      </c>
      <c r="I41" s="79">
        <v>0</v>
      </c>
    </row>
    <row r="42" spans="1:9" ht="12.75" customHeight="1">
      <c r="A42" s="215" t="s">
        <v>38</v>
      </c>
      <c r="B42" s="215"/>
      <c r="C42" s="215"/>
      <c r="D42" s="215"/>
      <c r="E42" s="215"/>
      <c r="F42" s="215"/>
      <c r="G42" s="78">
        <v>35</v>
      </c>
      <c r="H42" s="79">
        <v>5330</v>
      </c>
      <c r="I42" s="79">
        <v>3643</v>
      </c>
    </row>
    <row r="43" spans="1:9" ht="12.75" customHeight="1">
      <c r="A43" s="218" t="s">
        <v>39</v>
      </c>
      <c r="B43" s="218"/>
      <c r="C43" s="218"/>
      <c r="D43" s="218"/>
      <c r="E43" s="218"/>
      <c r="F43" s="218"/>
      <c r="G43" s="78">
        <v>36</v>
      </c>
      <c r="H43" s="79">
        <v>595808</v>
      </c>
      <c r="I43" s="79">
        <v>3604531</v>
      </c>
    </row>
    <row r="44" spans="1:9" ht="12.75" customHeight="1">
      <c r="A44" s="217" t="s">
        <v>40</v>
      </c>
      <c r="B44" s="217"/>
      <c r="C44" s="217"/>
      <c r="D44" s="217"/>
      <c r="E44" s="217"/>
      <c r="F44" s="217"/>
      <c r="G44" s="80">
        <v>37</v>
      </c>
      <c r="H44" s="81">
        <f>H45+H53+H60+H70</f>
        <v>139655819</v>
      </c>
      <c r="I44" s="81">
        <f>I45+I53+I60+I70</f>
        <v>183940704</v>
      </c>
    </row>
    <row r="45" spans="1:9" ht="12.75" customHeight="1">
      <c r="A45" s="216" t="s">
        <v>41</v>
      </c>
      <c r="B45" s="216"/>
      <c r="C45" s="216"/>
      <c r="D45" s="216"/>
      <c r="E45" s="216"/>
      <c r="F45" s="216"/>
      <c r="G45" s="80">
        <v>38</v>
      </c>
      <c r="H45" s="81">
        <f>SUM(H46:H52)</f>
        <v>2945945</v>
      </c>
      <c r="I45" s="81">
        <f>SUM(I46:I52)</f>
        <v>3275086</v>
      </c>
    </row>
    <row r="46" spans="1:9" ht="12.75" customHeight="1">
      <c r="A46" s="215" t="s">
        <v>42</v>
      </c>
      <c r="B46" s="215"/>
      <c r="C46" s="215"/>
      <c r="D46" s="215"/>
      <c r="E46" s="215"/>
      <c r="F46" s="215"/>
      <c r="G46" s="78">
        <v>39</v>
      </c>
      <c r="H46" s="79">
        <v>2945945</v>
      </c>
      <c r="I46" s="79">
        <v>3275086</v>
      </c>
    </row>
    <row r="47" spans="1:9" ht="12.75" customHeight="1">
      <c r="A47" s="215" t="s">
        <v>43</v>
      </c>
      <c r="B47" s="215"/>
      <c r="C47" s="215"/>
      <c r="D47" s="215"/>
      <c r="E47" s="215"/>
      <c r="F47" s="215"/>
      <c r="G47" s="78">
        <v>40</v>
      </c>
      <c r="H47" s="79">
        <v>0</v>
      </c>
      <c r="I47" s="79">
        <v>0</v>
      </c>
    </row>
    <row r="48" spans="1:9" ht="12.75" customHeight="1">
      <c r="A48" s="215" t="s">
        <v>44</v>
      </c>
      <c r="B48" s="215"/>
      <c r="C48" s="215"/>
      <c r="D48" s="215"/>
      <c r="E48" s="215"/>
      <c r="F48" s="215"/>
      <c r="G48" s="78">
        <v>41</v>
      </c>
      <c r="H48" s="79">
        <v>0</v>
      </c>
      <c r="I48" s="79">
        <v>0</v>
      </c>
    </row>
    <row r="49" spans="1:9" ht="12.75" customHeight="1">
      <c r="A49" s="215" t="s">
        <v>45</v>
      </c>
      <c r="B49" s="215"/>
      <c r="C49" s="215"/>
      <c r="D49" s="215"/>
      <c r="E49" s="215"/>
      <c r="F49" s="215"/>
      <c r="G49" s="78">
        <v>42</v>
      </c>
      <c r="H49" s="79">
        <v>0</v>
      </c>
      <c r="I49" s="79">
        <v>0</v>
      </c>
    </row>
    <row r="50" spans="1:9" ht="12.75" customHeight="1">
      <c r="A50" s="215" t="s">
        <v>46</v>
      </c>
      <c r="B50" s="215"/>
      <c r="C50" s="215"/>
      <c r="D50" s="215"/>
      <c r="E50" s="215"/>
      <c r="F50" s="215"/>
      <c r="G50" s="78">
        <v>43</v>
      </c>
      <c r="H50" s="79">
        <v>0</v>
      </c>
      <c r="I50" s="79">
        <v>0</v>
      </c>
    </row>
    <row r="51" spans="1:9" ht="12.75" customHeight="1">
      <c r="A51" s="215" t="s">
        <v>47</v>
      </c>
      <c r="B51" s="215"/>
      <c r="C51" s="215"/>
      <c r="D51" s="215"/>
      <c r="E51" s="215"/>
      <c r="F51" s="215"/>
      <c r="G51" s="78">
        <v>44</v>
      </c>
      <c r="H51" s="79">
        <v>0</v>
      </c>
      <c r="I51" s="79">
        <v>0</v>
      </c>
    </row>
    <row r="52" spans="1:9" ht="12.75" customHeight="1">
      <c r="A52" s="215" t="s">
        <v>48</v>
      </c>
      <c r="B52" s="215"/>
      <c r="C52" s="215"/>
      <c r="D52" s="215"/>
      <c r="E52" s="215"/>
      <c r="F52" s="215"/>
      <c r="G52" s="78">
        <v>45</v>
      </c>
      <c r="H52" s="79">
        <v>0</v>
      </c>
      <c r="I52" s="79">
        <v>0</v>
      </c>
    </row>
    <row r="53" spans="1:9" ht="12.75" customHeight="1">
      <c r="A53" s="216" t="s">
        <v>49</v>
      </c>
      <c r="B53" s="216"/>
      <c r="C53" s="216"/>
      <c r="D53" s="216"/>
      <c r="E53" s="216"/>
      <c r="F53" s="216"/>
      <c r="G53" s="80">
        <v>46</v>
      </c>
      <c r="H53" s="81">
        <f>SUM(H54:H59)</f>
        <v>21352635</v>
      </c>
      <c r="I53" s="81">
        <f>SUM(I54:I59)</f>
        <v>26376682</v>
      </c>
    </row>
    <row r="54" spans="1:9" ht="12.75" customHeight="1">
      <c r="A54" s="215" t="s">
        <v>50</v>
      </c>
      <c r="B54" s="215"/>
      <c r="C54" s="215"/>
      <c r="D54" s="215"/>
      <c r="E54" s="215"/>
      <c r="F54" s="215"/>
      <c r="G54" s="78">
        <v>47</v>
      </c>
      <c r="H54" s="79">
        <v>0</v>
      </c>
      <c r="I54" s="79">
        <v>125</v>
      </c>
    </row>
    <row r="55" spans="1:9" ht="12.75" customHeight="1">
      <c r="A55" s="215" t="s">
        <v>51</v>
      </c>
      <c r="B55" s="215"/>
      <c r="C55" s="215"/>
      <c r="D55" s="215"/>
      <c r="E55" s="215"/>
      <c r="F55" s="215"/>
      <c r="G55" s="78">
        <v>48</v>
      </c>
      <c r="H55" s="79">
        <v>0</v>
      </c>
      <c r="I55" s="79">
        <v>0</v>
      </c>
    </row>
    <row r="56" spans="1:9" ht="12.75" customHeight="1">
      <c r="A56" s="215" t="s">
        <v>52</v>
      </c>
      <c r="B56" s="215"/>
      <c r="C56" s="215"/>
      <c r="D56" s="215"/>
      <c r="E56" s="215"/>
      <c r="F56" s="215"/>
      <c r="G56" s="78">
        <v>49</v>
      </c>
      <c r="H56" s="79">
        <v>20910075</v>
      </c>
      <c r="I56" s="79">
        <v>24718191</v>
      </c>
    </row>
    <row r="57" spans="1:9" ht="12.75" customHeight="1">
      <c r="A57" s="215" t="s">
        <v>53</v>
      </c>
      <c r="B57" s="215"/>
      <c r="C57" s="215"/>
      <c r="D57" s="215"/>
      <c r="E57" s="215"/>
      <c r="F57" s="215"/>
      <c r="G57" s="78">
        <v>50</v>
      </c>
      <c r="H57" s="79">
        <v>556</v>
      </c>
      <c r="I57" s="79">
        <v>405</v>
      </c>
    </row>
    <row r="58" spans="1:9" ht="12.75" customHeight="1">
      <c r="A58" s="215" t="s">
        <v>54</v>
      </c>
      <c r="B58" s="215"/>
      <c r="C58" s="215"/>
      <c r="D58" s="215"/>
      <c r="E58" s="215"/>
      <c r="F58" s="215"/>
      <c r="G58" s="78">
        <v>51</v>
      </c>
      <c r="H58" s="79">
        <v>31994</v>
      </c>
      <c r="I58" s="79">
        <v>38667</v>
      </c>
    </row>
    <row r="59" spans="1:9" ht="12.75" customHeight="1">
      <c r="A59" s="215" t="s">
        <v>55</v>
      </c>
      <c r="B59" s="215"/>
      <c r="C59" s="215"/>
      <c r="D59" s="215"/>
      <c r="E59" s="215"/>
      <c r="F59" s="215"/>
      <c r="G59" s="78">
        <v>52</v>
      </c>
      <c r="H59" s="79">
        <v>410010</v>
      </c>
      <c r="I59" s="79">
        <v>1619294</v>
      </c>
    </row>
    <row r="60" spans="1:9" ht="12.75" customHeight="1">
      <c r="A60" s="216" t="s">
        <v>56</v>
      </c>
      <c r="B60" s="216"/>
      <c r="C60" s="216"/>
      <c r="D60" s="216"/>
      <c r="E60" s="216"/>
      <c r="F60" s="216"/>
      <c r="G60" s="80">
        <v>53</v>
      </c>
      <c r="H60" s="81">
        <f>SUM(H61:H69)</f>
        <v>27969248</v>
      </c>
      <c r="I60" s="81">
        <f>SUM(I61:I69)</f>
        <v>30000000</v>
      </c>
    </row>
    <row r="61" spans="1:9" ht="12.75" customHeight="1">
      <c r="A61" s="215" t="s">
        <v>24</v>
      </c>
      <c r="B61" s="215"/>
      <c r="C61" s="215"/>
      <c r="D61" s="215"/>
      <c r="E61" s="215"/>
      <c r="F61" s="215"/>
      <c r="G61" s="78">
        <v>54</v>
      </c>
      <c r="H61" s="79">
        <v>0</v>
      </c>
      <c r="I61" s="79">
        <v>0</v>
      </c>
    </row>
    <row r="62" spans="1:9" ht="12.75" customHeight="1">
      <c r="A62" s="215" t="s">
        <v>25</v>
      </c>
      <c r="B62" s="215"/>
      <c r="C62" s="215"/>
      <c r="D62" s="215"/>
      <c r="E62" s="215"/>
      <c r="F62" s="215"/>
      <c r="G62" s="78">
        <v>55</v>
      </c>
      <c r="H62" s="79">
        <v>0</v>
      </c>
      <c r="I62" s="79">
        <v>0</v>
      </c>
    </row>
    <row r="63" spans="1:9" ht="12.75" customHeight="1">
      <c r="A63" s="215" t="s">
        <v>26</v>
      </c>
      <c r="B63" s="215"/>
      <c r="C63" s="215"/>
      <c r="D63" s="215"/>
      <c r="E63" s="215"/>
      <c r="F63" s="215"/>
      <c r="G63" s="78">
        <v>56</v>
      </c>
      <c r="H63" s="79">
        <v>0</v>
      </c>
      <c r="I63" s="79">
        <v>0</v>
      </c>
    </row>
    <row r="64" spans="1:9" ht="23.25" customHeight="1">
      <c r="A64" s="215" t="s">
        <v>57</v>
      </c>
      <c r="B64" s="215"/>
      <c r="C64" s="215"/>
      <c r="D64" s="215"/>
      <c r="E64" s="215"/>
      <c r="F64" s="215"/>
      <c r="G64" s="78">
        <v>57</v>
      </c>
      <c r="H64" s="79">
        <v>0</v>
      </c>
      <c r="I64" s="79">
        <v>0</v>
      </c>
    </row>
    <row r="65" spans="1:9" ht="21" customHeight="1">
      <c r="A65" s="215" t="s">
        <v>28</v>
      </c>
      <c r="B65" s="215"/>
      <c r="C65" s="215"/>
      <c r="D65" s="215"/>
      <c r="E65" s="215"/>
      <c r="F65" s="215"/>
      <c r="G65" s="78">
        <v>58</v>
      </c>
      <c r="H65" s="79">
        <v>0</v>
      </c>
      <c r="I65" s="79">
        <v>0</v>
      </c>
    </row>
    <row r="66" spans="1:9" ht="22.5" customHeight="1">
      <c r="A66" s="215" t="s">
        <v>29</v>
      </c>
      <c r="B66" s="215"/>
      <c r="C66" s="215"/>
      <c r="D66" s="215"/>
      <c r="E66" s="215"/>
      <c r="F66" s="215"/>
      <c r="G66" s="78">
        <v>59</v>
      </c>
      <c r="H66" s="79">
        <v>0</v>
      </c>
      <c r="I66" s="79">
        <v>0</v>
      </c>
    </row>
    <row r="67" spans="1:9" ht="12.75" customHeight="1">
      <c r="A67" s="215" t="s">
        <v>30</v>
      </c>
      <c r="B67" s="215"/>
      <c r="C67" s="215"/>
      <c r="D67" s="215"/>
      <c r="E67" s="215"/>
      <c r="F67" s="215"/>
      <c r="G67" s="78">
        <v>60</v>
      </c>
      <c r="H67" s="79">
        <v>0</v>
      </c>
      <c r="I67" s="79">
        <v>0</v>
      </c>
    </row>
    <row r="68" spans="1:9" ht="12.75" customHeight="1">
      <c r="A68" s="215" t="s">
        <v>31</v>
      </c>
      <c r="B68" s="215"/>
      <c r="C68" s="215"/>
      <c r="D68" s="215"/>
      <c r="E68" s="215"/>
      <c r="F68" s="215"/>
      <c r="G68" s="78">
        <v>61</v>
      </c>
      <c r="H68" s="79">
        <v>27969248</v>
      </c>
      <c r="I68" s="79">
        <v>30000000</v>
      </c>
    </row>
    <row r="69" spans="1:9" ht="12.75" customHeight="1">
      <c r="A69" s="215" t="s">
        <v>58</v>
      </c>
      <c r="B69" s="215"/>
      <c r="C69" s="215"/>
      <c r="D69" s="215"/>
      <c r="E69" s="215"/>
      <c r="F69" s="215"/>
      <c r="G69" s="78">
        <v>62</v>
      </c>
      <c r="H69" s="79">
        <v>0</v>
      </c>
      <c r="I69" s="79">
        <v>0</v>
      </c>
    </row>
    <row r="70" spans="1:9" ht="12.75" customHeight="1">
      <c r="A70" s="218" t="s">
        <v>59</v>
      </c>
      <c r="B70" s="218"/>
      <c r="C70" s="218"/>
      <c r="D70" s="218"/>
      <c r="E70" s="218"/>
      <c r="F70" s="218"/>
      <c r="G70" s="78">
        <v>63</v>
      </c>
      <c r="H70" s="79">
        <v>87387991</v>
      </c>
      <c r="I70" s="79">
        <f>129288936-5000000</f>
        <v>124288936</v>
      </c>
    </row>
    <row r="71" spans="1:9" ht="12.75" customHeight="1">
      <c r="A71" s="230" t="s">
        <v>60</v>
      </c>
      <c r="B71" s="230"/>
      <c r="C71" s="230"/>
      <c r="D71" s="230"/>
      <c r="E71" s="230"/>
      <c r="F71" s="230"/>
      <c r="G71" s="78">
        <v>64</v>
      </c>
      <c r="H71" s="79">
        <v>260317</v>
      </c>
      <c r="I71" s="79">
        <v>320326</v>
      </c>
    </row>
    <row r="72" spans="1:9" ht="12.75" customHeight="1">
      <c r="A72" s="217" t="s">
        <v>61</v>
      </c>
      <c r="B72" s="217"/>
      <c r="C72" s="217"/>
      <c r="D72" s="217"/>
      <c r="E72" s="217"/>
      <c r="F72" s="217"/>
      <c r="G72" s="80">
        <v>65</v>
      </c>
      <c r="H72" s="81">
        <f>H8+H9+H44+H71</f>
        <v>688791034</v>
      </c>
      <c r="I72" s="81">
        <f>I8+I9+I44+I71</f>
        <v>732892629</v>
      </c>
    </row>
    <row r="73" spans="1:9" ht="12.75" customHeight="1">
      <c r="A73" s="230" t="s">
        <v>62</v>
      </c>
      <c r="B73" s="230"/>
      <c r="C73" s="230"/>
      <c r="D73" s="230"/>
      <c r="E73" s="230"/>
      <c r="F73" s="230"/>
      <c r="G73" s="78">
        <v>66</v>
      </c>
      <c r="H73" s="79">
        <v>693515765</v>
      </c>
      <c r="I73" s="79">
        <v>609284412</v>
      </c>
    </row>
    <row r="74" spans="1:9" ht="12.75">
      <c r="A74" s="237" t="s">
        <v>63</v>
      </c>
      <c r="B74" s="238"/>
      <c r="C74" s="238"/>
      <c r="D74" s="238"/>
      <c r="E74" s="238"/>
      <c r="F74" s="238"/>
      <c r="G74" s="238"/>
      <c r="H74" s="238"/>
      <c r="I74" s="238"/>
    </row>
    <row r="75" spans="1:9" ht="12.75" customHeight="1">
      <c r="A75" s="217" t="s">
        <v>348</v>
      </c>
      <c r="B75" s="217"/>
      <c r="C75" s="217"/>
      <c r="D75" s="217"/>
      <c r="E75" s="217"/>
      <c r="F75" s="217"/>
      <c r="G75" s="80">
        <v>67</v>
      </c>
      <c r="H75" s="81">
        <f>H76+H77+H78+H84+H85+H91+H94+H97</f>
        <v>661545851</v>
      </c>
      <c r="I75" s="81">
        <f>I76+I77+I78+I84+I85+I91+I94+I97</f>
        <v>701914754</v>
      </c>
    </row>
    <row r="76" spans="1:9" ht="12.75" customHeight="1">
      <c r="A76" s="218" t="s">
        <v>64</v>
      </c>
      <c r="B76" s="218"/>
      <c r="C76" s="218"/>
      <c r="D76" s="218"/>
      <c r="E76" s="218"/>
      <c r="F76" s="218"/>
      <c r="G76" s="78">
        <v>68</v>
      </c>
      <c r="H76" s="82">
        <v>391855855</v>
      </c>
      <c r="I76" s="82">
        <v>391978962</v>
      </c>
    </row>
    <row r="77" spans="1:9" ht="12.75" customHeight="1">
      <c r="A77" s="218" t="s">
        <v>65</v>
      </c>
      <c r="B77" s="218"/>
      <c r="C77" s="218"/>
      <c r="D77" s="218"/>
      <c r="E77" s="218"/>
      <c r="F77" s="218"/>
      <c r="G77" s="78">
        <v>69</v>
      </c>
      <c r="H77" s="82">
        <v>7112</v>
      </c>
      <c r="I77" s="82">
        <v>7112</v>
      </c>
    </row>
    <row r="78" spans="1:9" ht="12.75" customHeight="1">
      <c r="A78" s="216" t="s">
        <v>66</v>
      </c>
      <c r="B78" s="216"/>
      <c r="C78" s="216"/>
      <c r="D78" s="216"/>
      <c r="E78" s="216"/>
      <c r="F78" s="216"/>
      <c r="G78" s="80">
        <v>70</v>
      </c>
      <c r="H78" s="81">
        <f>SUM(H79:H83)</f>
        <v>138744730</v>
      </c>
      <c r="I78" s="81">
        <f>SUM(I79:I83)</f>
        <v>160121260</v>
      </c>
    </row>
    <row r="79" spans="1:9" ht="12.75" customHeight="1">
      <c r="A79" s="215" t="s">
        <v>67</v>
      </c>
      <c r="B79" s="215"/>
      <c r="C79" s="215"/>
      <c r="D79" s="215"/>
      <c r="E79" s="215"/>
      <c r="F79" s="215"/>
      <c r="G79" s="78">
        <v>71</v>
      </c>
      <c r="H79" s="82">
        <v>18319181</v>
      </c>
      <c r="I79" s="82">
        <v>20355041</v>
      </c>
    </row>
    <row r="80" spans="1:9" ht="12.75" customHeight="1">
      <c r="A80" s="215" t="s">
        <v>68</v>
      </c>
      <c r="B80" s="215"/>
      <c r="C80" s="215"/>
      <c r="D80" s="215"/>
      <c r="E80" s="215"/>
      <c r="F80" s="215"/>
      <c r="G80" s="78">
        <v>72</v>
      </c>
      <c r="H80" s="82">
        <v>0</v>
      </c>
      <c r="I80" s="82">
        <v>0</v>
      </c>
    </row>
    <row r="81" spans="1:9" ht="12.75" customHeight="1">
      <c r="A81" s="215" t="s">
        <v>69</v>
      </c>
      <c r="B81" s="215"/>
      <c r="C81" s="215"/>
      <c r="D81" s="215"/>
      <c r="E81" s="215"/>
      <c r="F81" s="215"/>
      <c r="G81" s="78">
        <v>73</v>
      </c>
      <c r="H81" s="82">
        <v>0</v>
      </c>
      <c r="I81" s="82">
        <v>0</v>
      </c>
    </row>
    <row r="82" spans="1:9" ht="12.75" customHeight="1">
      <c r="A82" s="215" t="s">
        <v>70</v>
      </c>
      <c r="B82" s="215"/>
      <c r="C82" s="215"/>
      <c r="D82" s="215"/>
      <c r="E82" s="215"/>
      <c r="F82" s="215"/>
      <c r="G82" s="78">
        <v>74</v>
      </c>
      <c r="H82" s="82">
        <v>0</v>
      </c>
      <c r="I82" s="82">
        <v>0</v>
      </c>
    </row>
    <row r="83" spans="1:9" ht="12.75" customHeight="1">
      <c r="A83" s="215" t="s">
        <v>71</v>
      </c>
      <c r="B83" s="215"/>
      <c r="C83" s="215"/>
      <c r="D83" s="215"/>
      <c r="E83" s="215"/>
      <c r="F83" s="215"/>
      <c r="G83" s="78">
        <v>75</v>
      </c>
      <c r="H83" s="82">
        <v>120425549</v>
      </c>
      <c r="I83" s="82">
        <v>139766219</v>
      </c>
    </row>
    <row r="84" spans="1:9" ht="12.75" customHeight="1">
      <c r="A84" s="218" t="s">
        <v>72</v>
      </c>
      <c r="B84" s="218"/>
      <c r="C84" s="218"/>
      <c r="D84" s="218"/>
      <c r="E84" s="218"/>
      <c r="F84" s="218"/>
      <c r="G84" s="78">
        <v>76</v>
      </c>
      <c r="H84" s="82">
        <v>0</v>
      </c>
      <c r="I84" s="82">
        <v>0</v>
      </c>
    </row>
    <row r="85" spans="1:9" ht="12.75" customHeight="1">
      <c r="A85" s="236" t="s">
        <v>442</v>
      </c>
      <c r="B85" s="236"/>
      <c r="C85" s="236"/>
      <c r="D85" s="236"/>
      <c r="E85" s="236"/>
      <c r="F85" s="236"/>
      <c r="G85" s="80">
        <v>77</v>
      </c>
      <c r="H85" s="81">
        <f>H86+H87+H88+H89+H90</f>
        <v>-15548</v>
      </c>
      <c r="I85" s="81">
        <f>I86+I87+I88+I89+I90</f>
        <v>0</v>
      </c>
    </row>
    <row r="86" spans="1:9" ht="25.5" customHeight="1">
      <c r="A86" s="215" t="s">
        <v>441</v>
      </c>
      <c r="B86" s="215"/>
      <c r="C86" s="215"/>
      <c r="D86" s="215"/>
      <c r="E86" s="215"/>
      <c r="F86" s="215"/>
      <c r="G86" s="78">
        <v>78</v>
      </c>
      <c r="H86" s="79">
        <v>0</v>
      </c>
      <c r="I86" s="79">
        <v>0</v>
      </c>
    </row>
    <row r="87" spans="1:9" ht="12.75" customHeight="1">
      <c r="A87" s="215" t="s">
        <v>73</v>
      </c>
      <c r="B87" s="215"/>
      <c r="C87" s="215"/>
      <c r="D87" s="215"/>
      <c r="E87" s="215"/>
      <c r="F87" s="215"/>
      <c r="G87" s="78">
        <v>79</v>
      </c>
      <c r="H87" s="79">
        <v>0</v>
      </c>
      <c r="I87" s="79">
        <v>0</v>
      </c>
    </row>
    <row r="88" spans="1:9" ht="12.75" customHeight="1">
      <c r="A88" s="215" t="s">
        <v>74</v>
      </c>
      <c r="B88" s="215"/>
      <c r="C88" s="215"/>
      <c r="D88" s="215"/>
      <c r="E88" s="215"/>
      <c r="F88" s="215"/>
      <c r="G88" s="78">
        <v>80</v>
      </c>
      <c r="H88" s="79">
        <v>0</v>
      </c>
      <c r="I88" s="79">
        <v>0</v>
      </c>
    </row>
    <row r="89" spans="1:9" ht="12.75" customHeight="1">
      <c r="A89" s="215" t="s">
        <v>340</v>
      </c>
      <c r="B89" s="215"/>
      <c r="C89" s="215"/>
      <c r="D89" s="215"/>
      <c r="E89" s="215"/>
      <c r="F89" s="215"/>
      <c r="G89" s="78">
        <v>81</v>
      </c>
      <c r="H89" s="79">
        <v>0</v>
      </c>
      <c r="I89" s="79">
        <v>0</v>
      </c>
    </row>
    <row r="90" spans="1:9" ht="24" customHeight="1">
      <c r="A90" s="215" t="s">
        <v>341</v>
      </c>
      <c r="B90" s="215"/>
      <c r="C90" s="215"/>
      <c r="D90" s="215"/>
      <c r="E90" s="215"/>
      <c r="F90" s="215"/>
      <c r="G90" s="78">
        <v>82</v>
      </c>
      <c r="H90" s="79">
        <v>-15548</v>
      </c>
      <c r="I90" s="79">
        <v>0</v>
      </c>
    </row>
    <row r="91" spans="1:9" ht="12.75" customHeight="1">
      <c r="A91" s="216" t="s">
        <v>342</v>
      </c>
      <c r="B91" s="216"/>
      <c r="C91" s="216"/>
      <c r="D91" s="216"/>
      <c r="E91" s="216"/>
      <c r="F91" s="216"/>
      <c r="G91" s="80">
        <v>83</v>
      </c>
      <c r="H91" s="81">
        <f>H92-H93</f>
        <v>90220952</v>
      </c>
      <c r="I91" s="81">
        <f>I92-I93</f>
        <v>97830296</v>
      </c>
    </row>
    <row r="92" spans="1:9" ht="12.75" customHeight="1">
      <c r="A92" s="215" t="s">
        <v>75</v>
      </c>
      <c r="B92" s="215"/>
      <c r="C92" s="215"/>
      <c r="D92" s="215"/>
      <c r="E92" s="215"/>
      <c r="F92" s="215"/>
      <c r="G92" s="78">
        <v>84</v>
      </c>
      <c r="H92" s="82">
        <f>89897726+323226</f>
        <v>90220952</v>
      </c>
      <c r="I92" s="82">
        <v>97830296</v>
      </c>
    </row>
    <row r="93" spans="1:9" ht="12.75" customHeight="1">
      <c r="A93" s="215" t="s">
        <v>76</v>
      </c>
      <c r="B93" s="215"/>
      <c r="C93" s="215"/>
      <c r="D93" s="215"/>
      <c r="E93" s="215"/>
      <c r="F93" s="215"/>
      <c r="G93" s="78">
        <v>85</v>
      </c>
      <c r="H93" s="82">
        <v>0</v>
      </c>
      <c r="I93" s="82">
        <v>0</v>
      </c>
    </row>
    <row r="94" spans="1:9" ht="12.75" customHeight="1">
      <c r="A94" s="216" t="s">
        <v>343</v>
      </c>
      <c r="B94" s="216"/>
      <c r="C94" s="216"/>
      <c r="D94" s="216"/>
      <c r="E94" s="216"/>
      <c r="F94" s="216"/>
      <c r="G94" s="80">
        <v>86</v>
      </c>
      <c r="H94" s="81">
        <f>H95-H96</f>
        <v>40732750</v>
      </c>
      <c r="I94" s="81">
        <f>I95-I96</f>
        <v>51977124</v>
      </c>
    </row>
    <row r="95" spans="1:9" ht="12.75" customHeight="1">
      <c r="A95" s="215" t="s">
        <v>77</v>
      </c>
      <c r="B95" s="215"/>
      <c r="C95" s="215"/>
      <c r="D95" s="215"/>
      <c r="E95" s="215"/>
      <c r="F95" s="215"/>
      <c r="G95" s="78">
        <v>87</v>
      </c>
      <c r="H95" s="82">
        <v>40732750</v>
      </c>
      <c r="I95" s="82">
        <v>51977124</v>
      </c>
    </row>
    <row r="96" spans="1:9" ht="12.75" customHeight="1">
      <c r="A96" s="215" t="s">
        <v>78</v>
      </c>
      <c r="B96" s="215"/>
      <c r="C96" s="215"/>
      <c r="D96" s="215"/>
      <c r="E96" s="215"/>
      <c r="F96" s="215"/>
      <c r="G96" s="78">
        <v>88</v>
      </c>
      <c r="H96" s="82">
        <v>0</v>
      </c>
      <c r="I96" s="82">
        <v>0</v>
      </c>
    </row>
    <row r="97" spans="1:9" ht="12.75" customHeight="1">
      <c r="A97" s="218" t="s">
        <v>79</v>
      </c>
      <c r="B97" s="218"/>
      <c r="C97" s="218"/>
      <c r="D97" s="218"/>
      <c r="E97" s="218"/>
      <c r="F97" s="218"/>
      <c r="G97" s="78">
        <v>89</v>
      </c>
      <c r="H97" s="82">
        <v>0</v>
      </c>
      <c r="I97" s="82">
        <v>0</v>
      </c>
    </row>
    <row r="98" spans="1:9" ht="12.75" customHeight="1">
      <c r="A98" s="217" t="s">
        <v>344</v>
      </c>
      <c r="B98" s="217"/>
      <c r="C98" s="217"/>
      <c r="D98" s="217"/>
      <c r="E98" s="217"/>
      <c r="F98" s="217"/>
      <c r="G98" s="80">
        <v>90</v>
      </c>
      <c r="H98" s="81">
        <f>SUM(H99:H104)</f>
        <v>2468776</v>
      </c>
      <c r="I98" s="81">
        <f>SUM(I99:I104)</f>
        <v>2504916</v>
      </c>
    </row>
    <row r="99" spans="1:9" ht="12.75" customHeight="1">
      <c r="A99" s="215" t="s">
        <v>80</v>
      </c>
      <c r="B99" s="215"/>
      <c r="C99" s="215"/>
      <c r="D99" s="215"/>
      <c r="E99" s="215"/>
      <c r="F99" s="215"/>
      <c r="G99" s="78">
        <v>91</v>
      </c>
      <c r="H99" s="82">
        <f>2526677-1635094</f>
        <v>891583</v>
      </c>
      <c r="I99" s="82">
        <v>841665</v>
      </c>
    </row>
    <row r="100" spans="1:9" ht="12.75" customHeight="1">
      <c r="A100" s="215" t="s">
        <v>81</v>
      </c>
      <c r="B100" s="215"/>
      <c r="C100" s="215"/>
      <c r="D100" s="215"/>
      <c r="E100" s="215"/>
      <c r="F100" s="215"/>
      <c r="G100" s="78">
        <v>92</v>
      </c>
      <c r="H100" s="82">
        <v>0</v>
      </c>
      <c r="I100" s="82">
        <v>0</v>
      </c>
    </row>
    <row r="101" spans="1:9" ht="12.75" customHeight="1">
      <c r="A101" s="215" t="s">
        <v>82</v>
      </c>
      <c r="B101" s="215"/>
      <c r="C101" s="215"/>
      <c r="D101" s="215"/>
      <c r="E101" s="215"/>
      <c r="F101" s="215"/>
      <c r="G101" s="78">
        <v>93</v>
      </c>
      <c r="H101" s="82">
        <v>1577193</v>
      </c>
      <c r="I101" s="82">
        <v>1663251</v>
      </c>
    </row>
    <row r="102" spans="1:9" ht="12.75" customHeight="1">
      <c r="A102" s="215" t="s">
        <v>83</v>
      </c>
      <c r="B102" s="215"/>
      <c r="C102" s="215"/>
      <c r="D102" s="215"/>
      <c r="E102" s="215"/>
      <c r="F102" s="215"/>
      <c r="G102" s="78">
        <v>94</v>
      </c>
      <c r="H102" s="79">
        <v>0</v>
      </c>
      <c r="I102" s="79">
        <v>0</v>
      </c>
    </row>
    <row r="103" spans="1:9" ht="12.75" customHeight="1">
      <c r="A103" s="215" t="s">
        <v>84</v>
      </c>
      <c r="B103" s="215"/>
      <c r="C103" s="215"/>
      <c r="D103" s="215"/>
      <c r="E103" s="215"/>
      <c r="F103" s="215"/>
      <c r="G103" s="78">
        <v>95</v>
      </c>
      <c r="H103" s="79">
        <v>0</v>
      </c>
      <c r="I103" s="79">
        <v>0</v>
      </c>
    </row>
    <row r="104" spans="1:9" ht="12.75" customHeight="1">
      <c r="A104" s="215" t="s">
        <v>85</v>
      </c>
      <c r="B104" s="215"/>
      <c r="C104" s="215"/>
      <c r="D104" s="215"/>
      <c r="E104" s="215"/>
      <c r="F104" s="215"/>
      <c r="G104" s="78">
        <v>96</v>
      </c>
      <c r="H104" s="79">
        <v>0</v>
      </c>
      <c r="I104" s="79">
        <v>0</v>
      </c>
    </row>
    <row r="105" spans="1:9" ht="12.75" customHeight="1">
      <c r="A105" s="217" t="s">
        <v>345</v>
      </c>
      <c r="B105" s="217"/>
      <c r="C105" s="217"/>
      <c r="D105" s="217"/>
      <c r="E105" s="217"/>
      <c r="F105" s="217"/>
      <c r="G105" s="80">
        <v>97</v>
      </c>
      <c r="H105" s="81">
        <f>SUM(H106:H116)</f>
        <v>12273535</v>
      </c>
      <c r="I105" s="81">
        <f>SUM(I106:I116)</f>
        <v>11989832</v>
      </c>
    </row>
    <row r="106" spans="1:9" ht="12.75" customHeight="1">
      <c r="A106" s="215" t="s">
        <v>86</v>
      </c>
      <c r="B106" s="215"/>
      <c r="C106" s="215"/>
      <c r="D106" s="215"/>
      <c r="E106" s="215"/>
      <c r="F106" s="215"/>
      <c r="G106" s="78">
        <v>98</v>
      </c>
      <c r="H106" s="83">
        <v>0</v>
      </c>
      <c r="I106" s="83">
        <v>0</v>
      </c>
    </row>
    <row r="107" spans="1:9" ht="12.75" customHeight="1">
      <c r="A107" s="215" t="s">
        <v>87</v>
      </c>
      <c r="B107" s="215"/>
      <c r="C107" s="215"/>
      <c r="D107" s="215"/>
      <c r="E107" s="215"/>
      <c r="F107" s="215"/>
      <c r="G107" s="78">
        <v>99</v>
      </c>
      <c r="H107" s="82">
        <v>0</v>
      </c>
      <c r="I107" s="82">
        <v>0</v>
      </c>
    </row>
    <row r="108" spans="1:9" ht="12.75" customHeight="1">
      <c r="A108" s="215" t="s">
        <v>88</v>
      </c>
      <c r="B108" s="215"/>
      <c r="C108" s="215"/>
      <c r="D108" s="215"/>
      <c r="E108" s="215"/>
      <c r="F108" s="215"/>
      <c r="G108" s="78">
        <v>100</v>
      </c>
      <c r="H108" s="82">
        <v>0</v>
      </c>
      <c r="I108" s="82">
        <v>0</v>
      </c>
    </row>
    <row r="109" spans="1:9" ht="21.75" customHeight="1">
      <c r="A109" s="215" t="s">
        <v>89</v>
      </c>
      <c r="B109" s="215"/>
      <c r="C109" s="215"/>
      <c r="D109" s="215"/>
      <c r="E109" s="215"/>
      <c r="F109" s="215"/>
      <c r="G109" s="78">
        <v>101</v>
      </c>
      <c r="H109" s="82">
        <v>0</v>
      </c>
      <c r="I109" s="82">
        <v>0</v>
      </c>
    </row>
    <row r="110" spans="1:9" ht="12.75" customHeight="1">
      <c r="A110" s="215" t="s">
        <v>90</v>
      </c>
      <c r="B110" s="215"/>
      <c r="C110" s="215"/>
      <c r="D110" s="215"/>
      <c r="E110" s="215"/>
      <c r="F110" s="215"/>
      <c r="G110" s="78">
        <v>102</v>
      </c>
      <c r="H110" s="82">
        <v>0</v>
      </c>
      <c r="I110" s="82">
        <v>0</v>
      </c>
    </row>
    <row r="111" spans="1:9" ht="12.75" customHeight="1">
      <c r="A111" s="215" t="s">
        <v>91</v>
      </c>
      <c r="B111" s="215"/>
      <c r="C111" s="215"/>
      <c r="D111" s="215"/>
      <c r="E111" s="215"/>
      <c r="F111" s="215"/>
      <c r="G111" s="78">
        <v>103</v>
      </c>
      <c r="H111" s="82">
        <v>295879</v>
      </c>
      <c r="I111" s="82">
        <v>428412</v>
      </c>
    </row>
    <row r="112" spans="1:9" ht="12.75" customHeight="1">
      <c r="A112" s="215" t="s">
        <v>92</v>
      </c>
      <c r="B112" s="215"/>
      <c r="C112" s="215"/>
      <c r="D112" s="215"/>
      <c r="E112" s="215"/>
      <c r="F112" s="215"/>
      <c r="G112" s="78">
        <v>104</v>
      </c>
      <c r="H112" s="82">
        <v>0</v>
      </c>
      <c r="I112" s="82">
        <v>0</v>
      </c>
    </row>
    <row r="113" spans="1:9" ht="12.75" customHeight="1">
      <c r="A113" s="215" t="s">
        <v>93</v>
      </c>
      <c r="B113" s="215"/>
      <c r="C113" s="215"/>
      <c r="D113" s="215"/>
      <c r="E113" s="215"/>
      <c r="F113" s="215"/>
      <c r="G113" s="78">
        <v>105</v>
      </c>
      <c r="H113" s="83">
        <v>0</v>
      </c>
      <c r="I113" s="83">
        <v>0</v>
      </c>
    </row>
    <row r="114" spans="1:9" ht="12.75" customHeight="1">
      <c r="A114" s="215" t="s">
        <v>94</v>
      </c>
      <c r="B114" s="215"/>
      <c r="C114" s="215"/>
      <c r="D114" s="215"/>
      <c r="E114" s="215"/>
      <c r="F114" s="215"/>
      <c r="G114" s="78">
        <v>106</v>
      </c>
      <c r="H114" s="82">
        <v>0</v>
      </c>
      <c r="I114" s="82">
        <v>0</v>
      </c>
    </row>
    <row r="115" spans="1:9" ht="12.75" customHeight="1">
      <c r="A115" s="215" t="s">
        <v>95</v>
      </c>
      <c r="B115" s="215"/>
      <c r="C115" s="215"/>
      <c r="D115" s="215"/>
      <c r="E115" s="215"/>
      <c r="F115" s="215"/>
      <c r="G115" s="78">
        <v>107</v>
      </c>
      <c r="H115" s="79">
        <v>11977656</v>
      </c>
      <c r="I115" s="79">
        <v>11561420</v>
      </c>
    </row>
    <row r="116" spans="1:9" ht="12.75" customHeight="1">
      <c r="A116" s="215" t="s">
        <v>96</v>
      </c>
      <c r="B116" s="215"/>
      <c r="C116" s="215"/>
      <c r="D116" s="215"/>
      <c r="E116" s="215"/>
      <c r="F116" s="215"/>
      <c r="G116" s="78">
        <v>108</v>
      </c>
      <c r="H116" s="79">
        <v>0</v>
      </c>
      <c r="I116" s="79">
        <v>0</v>
      </c>
    </row>
    <row r="117" spans="1:9" ht="12.75" customHeight="1">
      <c r="A117" s="217" t="s">
        <v>346</v>
      </c>
      <c r="B117" s="217"/>
      <c r="C117" s="217"/>
      <c r="D117" s="217"/>
      <c r="E117" s="217"/>
      <c r="F117" s="217"/>
      <c r="G117" s="80">
        <v>109</v>
      </c>
      <c r="H117" s="81">
        <f>SUM(H118:H131)</f>
        <v>10733425</v>
      </c>
      <c r="I117" s="81">
        <f>SUM(I118:I131)</f>
        <v>14747791</v>
      </c>
    </row>
    <row r="118" spans="1:9" ht="12.75" customHeight="1">
      <c r="A118" s="215" t="s">
        <v>86</v>
      </c>
      <c r="B118" s="215"/>
      <c r="C118" s="215"/>
      <c r="D118" s="215"/>
      <c r="E118" s="215"/>
      <c r="F118" s="215"/>
      <c r="G118" s="78">
        <v>110</v>
      </c>
      <c r="H118" s="82">
        <v>0</v>
      </c>
      <c r="I118" s="82">
        <v>0</v>
      </c>
    </row>
    <row r="119" spans="1:9" ht="12.75" customHeight="1">
      <c r="A119" s="215" t="s">
        <v>87</v>
      </c>
      <c r="B119" s="215"/>
      <c r="C119" s="215"/>
      <c r="D119" s="215"/>
      <c r="E119" s="215"/>
      <c r="F119" s="215"/>
      <c r="G119" s="78">
        <v>111</v>
      </c>
      <c r="H119" s="82">
        <v>0</v>
      </c>
      <c r="I119" s="82">
        <v>0</v>
      </c>
    </row>
    <row r="120" spans="1:9" ht="12.75" customHeight="1">
      <c r="A120" s="215" t="s">
        <v>88</v>
      </c>
      <c r="B120" s="215"/>
      <c r="C120" s="215"/>
      <c r="D120" s="215"/>
      <c r="E120" s="215"/>
      <c r="F120" s="215"/>
      <c r="G120" s="78">
        <v>112</v>
      </c>
      <c r="H120" s="82">
        <v>0</v>
      </c>
      <c r="I120" s="82">
        <v>0</v>
      </c>
    </row>
    <row r="121" spans="1:9" ht="25.5" customHeight="1">
      <c r="A121" s="215" t="s">
        <v>89</v>
      </c>
      <c r="B121" s="215"/>
      <c r="C121" s="215"/>
      <c r="D121" s="215"/>
      <c r="E121" s="215"/>
      <c r="F121" s="215"/>
      <c r="G121" s="78">
        <v>113</v>
      </c>
      <c r="H121" s="82">
        <v>0</v>
      </c>
      <c r="I121" s="82">
        <v>0</v>
      </c>
    </row>
    <row r="122" spans="1:9" ht="12.75" customHeight="1">
      <c r="A122" s="215" t="s">
        <v>90</v>
      </c>
      <c r="B122" s="215"/>
      <c r="C122" s="215"/>
      <c r="D122" s="215"/>
      <c r="E122" s="215"/>
      <c r="F122" s="215"/>
      <c r="G122" s="78">
        <v>114</v>
      </c>
      <c r="H122" s="82">
        <v>0</v>
      </c>
      <c r="I122" s="82">
        <v>0</v>
      </c>
    </row>
    <row r="123" spans="1:9" ht="12.75" customHeight="1">
      <c r="A123" s="215" t="s">
        <v>91</v>
      </c>
      <c r="B123" s="215"/>
      <c r="C123" s="215"/>
      <c r="D123" s="215"/>
      <c r="E123" s="215"/>
      <c r="F123" s="215"/>
      <c r="G123" s="78">
        <v>115</v>
      </c>
      <c r="H123" s="82">
        <v>262215</v>
      </c>
      <c r="I123" s="82">
        <v>242386</v>
      </c>
    </row>
    <row r="124" spans="1:9" ht="12.75" customHeight="1">
      <c r="A124" s="215" t="s">
        <v>92</v>
      </c>
      <c r="B124" s="215"/>
      <c r="C124" s="215"/>
      <c r="D124" s="215"/>
      <c r="E124" s="215"/>
      <c r="F124" s="215"/>
      <c r="G124" s="78">
        <v>116</v>
      </c>
      <c r="H124" s="82">
        <v>21761</v>
      </c>
      <c r="I124" s="82">
        <v>63681</v>
      </c>
    </row>
    <row r="125" spans="1:9" ht="12.75" customHeight="1">
      <c r="A125" s="215" t="s">
        <v>93</v>
      </c>
      <c r="B125" s="215"/>
      <c r="C125" s="215"/>
      <c r="D125" s="215"/>
      <c r="E125" s="215"/>
      <c r="F125" s="215"/>
      <c r="G125" s="78">
        <v>117</v>
      </c>
      <c r="H125" s="82">
        <v>7000673</v>
      </c>
      <c r="I125" s="82">
        <v>6262006</v>
      </c>
    </row>
    <row r="126" spans="1:9" ht="12.75">
      <c r="A126" s="215" t="s">
        <v>94</v>
      </c>
      <c r="B126" s="215"/>
      <c r="C126" s="215"/>
      <c r="D126" s="215"/>
      <c r="E126" s="215"/>
      <c r="F126" s="215"/>
      <c r="G126" s="78">
        <v>118</v>
      </c>
      <c r="H126" s="82">
        <v>0</v>
      </c>
      <c r="I126" s="82">
        <v>0</v>
      </c>
    </row>
    <row r="127" spans="1:9" ht="12.75">
      <c r="A127" s="215" t="s">
        <v>97</v>
      </c>
      <c r="B127" s="215"/>
      <c r="C127" s="215"/>
      <c r="D127" s="215"/>
      <c r="E127" s="215"/>
      <c r="F127" s="215"/>
      <c r="G127" s="78">
        <v>119</v>
      </c>
      <c r="H127" s="82">
        <v>748339</v>
      </c>
      <c r="I127" s="82">
        <v>869385</v>
      </c>
    </row>
    <row r="128" spans="1:9" ht="12.75">
      <c r="A128" s="215" t="s">
        <v>98</v>
      </c>
      <c r="B128" s="215"/>
      <c r="C128" s="215"/>
      <c r="D128" s="215"/>
      <c r="E128" s="215"/>
      <c r="F128" s="215"/>
      <c r="G128" s="78">
        <v>120</v>
      </c>
      <c r="H128" s="82">
        <v>2621825</v>
      </c>
      <c r="I128" s="82">
        <v>7248949</v>
      </c>
    </row>
    <row r="129" spans="1:9" ht="12.75">
      <c r="A129" s="215" t="s">
        <v>99</v>
      </c>
      <c r="B129" s="215"/>
      <c r="C129" s="215"/>
      <c r="D129" s="215"/>
      <c r="E129" s="215"/>
      <c r="F129" s="215"/>
      <c r="G129" s="78">
        <v>121</v>
      </c>
      <c r="H129" s="82">
        <v>30392</v>
      </c>
      <c r="I129" s="82">
        <v>29476</v>
      </c>
    </row>
    <row r="130" spans="1:9" ht="12.75">
      <c r="A130" s="215" t="s">
        <v>100</v>
      </c>
      <c r="B130" s="215"/>
      <c r="C130" s="215"/>
      <c r="D130" s="215"/>
      <c r="E130" s="215"/>
      <c r="F130" s="215"/>
      <c r="G130" s="78">
        <v>122</v>
      </c>
      <c r="H130" s="79">
        <v>0</v>
      </c>
      <c r="I130" s="79">
        <v>0</v>
      </c>
    </row>
    <row r="131" spans="1:9" ht="12.75">
      <c r="A131" s="215" t="s">
        <v>101</v>
      </c>
      <c r="B131" s="215"/>
      <c r="C131" s="215"/>
      <c r="D131" s="215"/>
      <c r="E131" s="215"/>
      <c r="F131" s="215"/>
      <c r="G131" s="78">
        <v>123</v>
      </c>
      <c r="H131" s="79">
        <v>48220</v>
      </c>
      <c r="I131" s="79">
        <v>31908</v>
      </c>
    </row>
    <row r="132" spans="1:9" ht="21.75" customHeight="1">
      <c r="A132" s="230" t="s">
        <v>102</v>
      </c>
      <c r="B132" s="230"/>
      <c r="C132" s="230"/>
      <c r="D132" s="230"/>
      <c r="E132" s="230"/>
      <c r="F132" s="230"/>
      <c r="G132" s="78">
        <v>124</v>
      </c>
      <c r="H132" s="79">
        <f>134353+1635094</f>
        <v>1769447</v>
      </c>
      <c r="I132" s="79">
        <v>1735336</v>
      </c>
    </row>
    <row r="133" spans="1:9" ht="12.75">
      <c r="A133" s="217" t="s">
        <v>347</v>
      </c>
      <c r="B133" s="217"/>
      <c r="C133" s="217"/>
      <c r="D133" s="217"/>
      <c r="E133" s="217"/>
      <c r="F133" s="217"/>
      <c r="G133" s="80">
        <v>125</v>
      </c>
      <c r="H133" s="81">
        <f>H75+H98+H105+H117+H132</f>
        <v>688791034</v>
      </c>
      <c r="I133" s="81">
        <f>I75+I98+I105+I117+I132</f>
        <v>732892629</v>
      </c>
    </row>
    <row r="134" spans="1:9" ht="12.75">
      <c r="A134" s="230" t="s">
        <v>103</v>
      </c>
      <c r="B134" s="230"/>
      <c r="C134" s="230"/>
      <c r="D134" s="230"/>
      <c r="E134" s="230"/>
      <c r="F134" s="230"/>
      <c r="G134" s="78">
        <v>126</v>
      </c>
      <c r="H134" s="79">
        <f>H73</f>
        <v>693515765</v>
      </c>
      <c r="I134" s="79">
        <v>609284412</v>
      </c>
    </row>
  </sheetData>
  <sheetProtection sheet="1" objects="1" scenarios="1"/>
  <mergeCells count="134">
    <mergeCell ref="A133:F133"/>
    <mergeCell ref="A134:F134"/>
    <mergeCell ref="A112:F112"/>
    <mergeCell ref="A113:F113"/>
    <mergeCell ref="A114:F114"/>
    <mergeCell ref="A128:F128"/>
    <mergeCell ref="A129:F129"/>
    <mergeCell ref="A130:F130"/>
    <mergeCell ref="A70:F70"/>
    <mergeCell ref="A71:F71"/>
    <mergeCell ref="A82:F82"/>
    <mergeCell ref="A83:F83"/>
    <mergeCell ref="A131:F131"/>
    <mergeCell ref="A132:F132"/>
    <mergeCell ref="A92:F92"/>
    <mergeCell ref="A84:F84"/>
    <mergeCell ref="A85:F85"/>
    <mergeCell ref="A78:F78"/>
    <mergeCell ref="A79:F79"/>
    <mergeCell ref="A72:F72"/>
    <mergeCell ref="A73:F73"/>
    <mergeCell ref="A74:I74"/>
    <mergeCell ref="A80:F80"/>
    <mergeCell ref="A81:F81"/>
    <mergeCell ref="A32:F32"/>
    <mergeCell ref="A104:F104"/>
    <mergeCell ref="A105:F105"/>
    <mergeCell ref="A94:F94"/>
    <mergeCell ref="A95:F95"/>
    <mergeCell ref="A42:F42"/>
    <mergeCell ref="A43:F43"/>
    <mergeCell ref="A48:F48"/>
    <mergeCell ref="A49:F49"/>
    <mergeCell ref="A91:F91"/>
    <mergeCell ref="A1:I1"/>
    <mergeCell ref="A2:I2"/>
    <mergeCell ref="A3:I3"/>
    <mergeCell ref="A25:F25"/>
    <mergeCell ref="A26:F26"/>
    <mergeCell ref="A27:F27"/>
    <mergeCell ref="A33:F33"/>
    <mergeCell ref="A12:F12"/>
    <mergeCell ref="A13:F13"/>
    <mergeCell ref="A14:F14"/>
    <mergeCell ref="A15:F15"/>
    <mergeCell ref="A22:F22"/>
    <mergeCell ref="A23:F23"/>
    <mergeCell ref="A24:F24"/>
    <mergeCell ref="A18:F18"/>
    <mergeCell ref="A19:F19"/>
    <mergeCell ref="A4:I4"/>
    <mergeCell ref="A16:F16"/>
    <mergeCell ref="A17:F17"/>
    <mergeCell ref="A6:F6"/>
    <mergeCell ref="A5:F5"/>
    <mergeCell ref="A7:I7"/>
    <mergeCell ref="A8:F8"/>
    <mergeCell ref="A9:F9"/>
    <mergeCell ref="A10:F10"/>
    <mergeCell ref="A11:F11"/>
    <mergeCell ref="A96:F96"/>
    <mergeCell ref="A97:F97"/>
    <mergeCell ref="A100:F100"/>
    <mergeCell ref="A101:F101"/>
    <mergeCell ref="A102:F102"/>
    <mergeCell ref="A103:F103"/>
    <mergeCell ref="A98:F98"/>
    <mergeCell ref="A99:F99"/>
    <mergeCell ref="A115:F115"/>
    <mergeCell ref="A116:F116"/>
    <mergeCell ref="A117:F117"/>
    <mergeCell ref="A118:F118"/>
    <mergeCell ref="A106:F106"/>
    <mergeCell ref="A107:F107"/>
    <mergeCell ref="A108:F108"/>
    <mergeCell ref="A109:F109"/>
    <mergeCell ref="A110:F110"/>
    <mergeCell ref="A111:F111"/>
    <mergeCell ref="A127:F127"/>
    <mergeCell ref="A119:F119"/>
    <mergeCell ref="A120:F120"/>
    <mergeCell ref="A121:F121"/>
    <mergeCell ref="A122:F122"/>
    <mergeCell ref="A123:F123"/>
    <mergeCell ref="A124:F124"/>
    <mergeCell ref="A125:F125"/>
    <mergeCell ref="A126:F12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44:F44"/>
    <mergeCell ref="A45:F45"/>
    <mergeCell ref="A46:F46"/>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90:F90"/>
    <mergeCell ref="A86:F86"/>
    <mergeCell ref="A87:F87"/>
    <mergeCell ref="A57:F57"/>
    <mergeCell ref="A58:F58"/>
    <mergeCell ref="A59:F59"/>
    <mergeCell ref="A89:F89"/>
    <mergeCell ref="A64:F64"/>
    <mergeCell ref="A65:F65"/>
    <mergeCell ref="A66:F66"/>
  </mergeCells>
  <dataValidations count="7">
    <dataValidation type="whole" operator="greaterThanOrEqual" allowBlank="1" showInputMessage="1" showErrorMessage="1" errorTitle="Pogrešan unos" error="Mogu se unijeti samo cjelobrojne pozitivne vrijednosti." sqref="H65488:I65488">
      <formula1>0</formula1>
    </dataValidation>
    <dataValidation type="whole" operator="notEqual" allowBlank="1" showInputMessage="1" showErrorMessage="1" errorTitle="Pogrešan unos" error="Mogu se unijeti samo cjelobrojne vrijednosti. Ova AOP oznaka može se unijeti i s negativnim predznakom" sqref="H65496:I65496">
      <formula1>9999999999</formula1>
    </dataValidation>
    <dataValidation type="whole" operator="notEqual" allowBlank="1" showInputMessage="1" showErrorMessage="1" errorTitle="Pogrešan unos" error="Mogu se unijeti samo cjelobrojne pozitivne ili negativne vrijednosti." sqref="H65489:I65489">
      <formula1>9999999999</formula1>
    </dataValidation>
    <dataValidation type="whole" operator="notEqual" allowBlank="1" showInputMessage="1" showErrorMessage="1" errorTitle="Pogrešan unos" error="Mogu se unijeti samo cjelobrojne pozitivne ili negativne vrijednosti." sqref="H65487:I65487">
      <formula1>999999999999</formula1>
    </dataValidation>
    <dataValidation type="whole" operator="notEqual" allowBlank="1" showInputMessage="1" showErrorMessage="1" errorTitle="Pogrešan unos" error="Mogu se unijeti samo cjelobrojne vrijednosti." sqref="H65536:I65536">
      <formula1>999999999999</formula1>
    </dataValidation>
    <dataValidation type="whole" operator="notEqual" allowBlank="1" showInputMessage="1" showErrorMessage="1" errorTitle="Pogrešan upis" error="Dopušten je upis samo cjelobrojnih vrijednosti ili nule" sqref="H97:I97 H75:I75 H94:I94 H77:I91">
      <formula1>999999999999</formula1>
    </dataValidation>
    <dataValidation type="whole" operator="greaterThanOrEqual" allowBlank="1" showInputMessage="1" showErrorMessage="1" errorTitle="Pogrešan upis" error="Dopušten je upis samo pozitivnih cjelobrojnih vrijednosti ili nule" sqref="H76:I76 H8:I73 H95:I96 H92:I93 H98:I134">
      <formula1>0</formula1>
    </dataValidation>
  </dataValidations>
  <printOptions/>
  <pageMargins left="0.75" right="0.75" top="1" bottom="1" header="0.5" footer="0.5"/>
  <pageSetup fitToHeight="0" fitToWidth="1" horizontalDpi="600" verticalDpi="600" orientation="portrait" paperSize="9" scale="94" r:id="rId1"/>
</worksheet>
</file>

<file path=xl/worksheets/sheet3.xml><?xml version="1.0" encoding="utf-8"?>
<worksheet xmlns="http://schemas.openxmlformats.org/spreadsheetml/2006/main" xmlns:r="http://schemas.openxmlformats.org/officeDocument/2006/relationships">
  <dimension ref="A1:I112"/>
  <sheetViews>
    <sheetView tabSelected="1" zoomScaleSheetLayoutView="90" zoomScalePageLayoutView="0" workbookViewId="0" topLeftCell="A92">
      <selection activeCell="H106" sqref="H106"/>
    </sheetView>
  </sheetViews>
  <sheetFormatPr defaultColWidth="9.140625" defaultRowHeight="12.75"/>
  <cols>
    <col min="1" max="7" width="9.140625" style="2" customWidth="1"/>
    <col min="8" max="9" width="18.57421875" style="30" customWidth="1"/>
    <col min="10" max="16384" width="9.140625" style="2" customWidth="1"/>
  </cols>
  <sheetData>
    <row r="1" spans="1:9" ht="12.75">
      <c r="A1" s="240" t="s">
        <v>105</v>
      </c>
      <c r="B1" s="232"/>
      <c r="C1" s="232"/>
      <c r="D1" s="232"/>
      <c r="E1" s="232"/>
      <c r="F1" s="232"/>
      <c r="G1" s="232"/>
      <c r="H1" s="232"/>
      <c r="I1" s="232"/>
    </row>
    <row r="2" spans="1:9" ht="12.75">
      <c r="A2" s="247" t="s">
        <v>461</v>
      </c>
      <c r="B2" s="234"/>
      <c r="C2" s="234"/>
      <c r="D2" s="234"/>
      <c r="E2" s="234"/>
      <c r="F2" s="234"/>
      <c r="G2" s="234"/>
      <c r="H2" s="234"/>
      <c r="I2" s="234"/>
    </row>
    <row r="3" spans="1:9" ht="12.75">
      <c r="A3" s="259" t="s">
        <v>444</v>
      </c>
      <c r="B3" s="260"/>
      <c r="C3" s="260"/>
      <c r="D3" s="260"/>
      <c r="E3" s="260"/>
      <c r="F3" s="260"/>
      <c r="G3" s="260"/>
      <c r="H3" s="260"/>
      <c r="I3" s="260"/>
    </row>
    <row r="4" spans="1:9" ht="12.75">
      <c r="A4" s="246" t="s">
        <v>460</v>
      </c>
      <c r="B4" s="220"/>
      <c r="C4" s="220"/>
      <c r="D4" s="220"/>
      <c r="E4" s="220"/>
      <c r="F4" s="220"/>
      <c r="G4" s="220"/>
      <c r="H4" s="220"/>
      <c r="I4" s="221"/>
    </row>
    <row r="5" spans="1:9" ht="23.25">
      <c r="A5" s="242" t="s">
        <v>2</v>
      </c>
      <c r="B5" s="243"/>
      <c r="C5" s="243"/>
      <c r="D5" s="243"/>
      <c r="E5" s="243"/>
      <c r="F5" s="243"/>
      <c r="G5" s="84" t="s">
        <v>106</v>
      </c>
      <c r="H5" s="85" t="s">
        <v>292</v>
      </c>
      <c r="I5" s="85" t="s">
        <v>276</v>
      </c>
    </row>
    <row r="6" spans="1:9" ht="12.75">
      <c r="A6" s="244">
        <v>1</v>
      </c>
      <c r="B6" s="245"/>
      <c r="C6" s="245"/>
      <c r="D6" s="245"/>
      <c r="E6" s="245"/>
      <c r="F6" s="245"/>
      <c r="G6" s="86">
        <v>2</v>
      </c>
      <c r="H6" s="85">
        <v>3</v>
      </c>
      <c r="I6" s="85">
        <v>4</v>
      </c>
    </row>
    <row r="7" spans="1:9" ht="12.75">
      <c r="A7" s="217" t="s">
        <v>363</v>
      </c>
      <c r="B7" s="217"/>
      <c r="C7" s="217"/>
      <c r="D7" s="217"/>
      <c r="E7" s="217"/>
      <c r="F7" s="217"/>
      <c r="G7" s="80">
        <v>1</v>
      </c>
      <c r="H7" s="81">
        <f>SUM(H8:H12)</f>
        <v>116724313</v>
      </c>
      <c r="I7" s="81">
        <f>SUM(I8:I12)</f>
        <v>147328970</v>
      </c>
    </row>
    <row r="8" spans="1:9" ht="12.75">
      <c r="A8" s="215" t="s">
        <v>118</v>
      </c>
      <c r="B8" s="215"/>
      <c r="C8" s="215"/>
      <c r="D8" s="215"/>
      <c r="E8" s="215"/>
      <c r="F8" s="215"/>
      <c r="G8" s="78">
        <v>2</v>
      </c>
      <c r="H8" s="79">
        <v>0</v>
      </c>
      <c r="I8" s="79">
        <v>0</v>
      </c>
    </row>
    <row r="9" spans="1:9" ht="12.75">
      <c r="A9" s="215" t="s">
        <v>119</v>
      </c>
      <c r="B9" s="215"/>
      <c r="C9" s="215"/>
      <c r="D9" s="215"/>
      <c r="E9" s="215"/>
      <c r="F9" s="215"/>
      <c r="G9" s="78">
        <v>3</v>
      </c>
      <c r="H9" s="79">
        <v>116057123</v>
      </c>
      <c r="I9" s="79">
        <v>146918722</v>
      </c>
    </row>
    <row r="10" spans="1:9" ht="12.75">
      <c r="A10" s="215" t="s">
        <v>120</v>
      </c>
      <c r="B10" s="215"/>
      <c r="C10" s="215"/>
      <c r="D10" s="215"/>
      <c r="E10" s="215"/>
      <c r="F10" s="215"/>
      <c r="G10" s="78">
        <v>4</v>
      </c>
      <c r="H10" s="79">
        <v>0</v>
      </c>
      <c r="I10" s="79">
        <v>0</v>
      </c>
    </row>
    <row r="11" spans="1:9" ht="12.75">
      <c r="A11" s="215" t="s">
        <v>121</v>
      </c>
      <c r="B11" s="215"/>
      <c r="C11" s="215"/>
      <c r="D11" s="215"/>
      <c r="E11" s="215"/>
      <c r="F11" s="215"/>
      <c r="G11" s="78">
        <v>5</v>
      </c>
      <c r="H11" s="79">
        <v>5817</v>
      </c>
      <c r="I11" s="79">
        <v>450</v>
      </c>
    </row>
    <row r="12" spans="1:9" ht="12.75">
      <c r="A12" s="215" t="s">
        <v>122</v>
      </c>
      <c r="B12" s="215"/>
      <c r="C12" s="215"/>
      <c r="D12" s="215"/>
      <c r="E12" s="215"/>
      <c r="F12" s="215"/>
      <c r="G12" s="78">
        <v>6</v>
      </c>
      <c r="H12" s="79">
        <v>661373</v>
      </c>
      <c r="I12" s="79">
        <v>409798</v>
      </c>
    </row>
    <row r="13" spans="1:9" ht="16.5" customHeight="1">
      <c r="A13" s="217" t="s">
        <v>364</v>
      </c>
      <c r="B13" s="217"/>
      <c r="C13" s="217"/>
      <c r="D13" s="217"/>
      <c r="E13" s="217"/>
      <c r="F13" s="217"/>
      <c r="G13" s="80">
        <v>7</v>
      </c>
      <c r="H13" s="81">
        <f>H14+H15+H19+H23+H24+H25+H28+H35</f>
        <v>67912728</v>
      </c>
      <c r="I13" s="81">
        <f>I14+I15+I19+I23+I24+I25+I28+I35</f>
        <v>87073406</v>
      </c>
    </row>
    <row r="14" spans="1:9" ht="12.75">
      <c r="A14" s="215" t="s">
        <v>107</v>
      </c>
      <c r="B14" s="215"/>
      <c r="C14" s="215"/>
      <c r="D14" s="215"/>
      <c r="E14" s="215"/>
      <c r="F14" s="215"/>
      <c r="G14" s="78">
        <v>8</v>
      </c>
      <c r="H14" s="79">
        <v>0</v>
      </c>
      <c r="I14" s="79">
        <v>0</v>
      </c>
    </row>
    <row r="15" spans="1:9" ht="12.75">
      <c r="A15" s="253" t="s">
        <v>435</v>
      </c>
      <c r="B15" s="253"/>
      <c r="C15" s="253"/>
      <c r="D15" s="253"/>
      <c r="E15" s="253"/>
      <c r="F15" s="253"/>
      <c r="G15" s="80">
        <v>9</v>
      </c>
      <c r="H15" s="81">
        <f>SUM(H16:H18)</f>
        <v>15937364</v>
      </c>
      <c r="I15" s="81">
        <f>SUM(I16:I18)</f>
        <v>21710909</v>
      </c>
    </row>
    <row r="16" spans="1:9" ht="12.75">
      <c r="A16" s="239" t="s">
        <v>123</v>
      </c>
      <c r="B16" s="239"/>
      <c r="C16" s="239"/>
      <c r="D16" s="239"/>
      <c r="E16" s="239"/>
      <c r="F16" s="239"/>
      <c r="G16" s="78">
        <v>10</v>
      </c>
      <c r="H16" s="79">
        <v>6224254</v>
      </c>
      <c r="I16" s="79">
        <v>10314516</v>
      </c>
    </row>
    <row r="17" spans="1:9" ht="12.75">
      <c r="A17" s="239" t="s">
        <v>124</v>
      </c>
      <c r="B17" s="239"/>
      <c r="C17" s="239"/>
      <c r="D17" s="239"/>
      <c r="E17" s="239"/>
      <c r="F17" s="239"/>
      <c r="G17" s="78">
        <v>11</v>
      </c>
      <c r="H17" s="79">
        <v>0</v>
      </c>
      <c r="I17" s="79">
        <v>0</v>
      </c>
    </row>
    <row r="18" spans="1:9" ht="12.75">
      <c r="A18" s="239" t="s">
        <v>125</v>
      </c>
      <c r="B18" s="239"/>
      <c r="C18" s="239"/>
      <c r="D18" s="239"/>
      <c r="E18" s="239"/>
      <c r="F18" s="239"/>
      <c r="G18" s="78">
        <v>12</v>
      </c>
      <c r="H18" s="79">
        <f>9713110</f>
        <v>9713110</v>
      </c>
      <c r="I18" s="79">
        <v>11396393</v>
      </c>
    </row>
    <row r="19" spans="1:9" ht="12.75">
      <c r="A19" s="253" t="s">
        <v>436</v>
      </c>
      <c r="B19" s="253"/>
      <c r="C19" s="253"/>
      <c r="D19" s="253"/>
      <c r="E19" s="253"/>
      <c r="F19" s="253"/>
      <c r="G19" s="80">
        <v>13</v>
      </c>
      <c r="H19" s="81">
        <f>SUM(H20:H22)</f>
        <v>12549396</v>
      </c>
      <c r="I19" s="81">
        <f>SUM(I20:I22)</f>
        <v>15234529</v>
      </c>
    </row>
    <row r="20" spans="1:9" ht="12.75">
      <c r="A20" s="239" t="s">
        <v>108</v>
      </c>
      <c r="B20" s="239"/>
      <c r="C20" s="239"/>
      <c r="D20" s="239"/>
      <c r="E20" s="239"/>
      <c r="F20" s="239"/>
      <c r="G20" s="78">
        <v>14</v>
      </c>
      <c r="H20" s="79">
        <v>7432485</v>
      </c>
      <c r="I20" s="79">
        <v>9000886</v>
      </c>
    </row>
    <row r="21" spans="1:9" ht="12.75">
      <c r="A21" s="239" t="s">
        <v>109</v>
      </c>
      <c r="B21" s="239"/>
      <c r="C21" s="239"/>
      <c r="D21" s="239"/>
      <c r="E21" s="239"/>
      <c r="F21" s="239"/>
      <c r="G21" s="78">
        <v>15</v>
      </c>
      <c r="H21" s="79">
        <v>3289981</v>
      </c>
      <c r="I21" s="79">
        <v>4078839</v>
      </c>
    </row>
    <row r="22" spans="1:9" ht="12.75">
      <c r="A22" s="239" t="s">
        <v>110</v>
      </c>
      <c r="B22" s="239"/>
      <c r="C22" s="239"/>
      <c r="D22" s="239"/>
      <c r="E22" s="239"/>
      <c r="F22" s="239"/>
      <c r="G22" s="78">
        <v>16</v>
      </c>
      <c r="H22" s="79">
        <v>1826930</v>
      </c>
      <c r="I22" s="79">
        <v>2154804</v>
      </c>
    </row>
    <row r="23" spans="1:9" ht="12.75">
      <c r="A23" s="215" t="s">
        <v>111</v>
      </c>
      <c r="B23" s="215"/>
      <c r="C23" s="215"/>
      <c r="D23" s="215"/>
      <c r="E23" s="215"/>
      <c r="F23" s="215"/>
      <c r="G23" s="78">
        <v>17</v>
      </c>
      <c r="H23" s="79">
        <v>30976334</v>
      </c>
      <c r="I23" s="79">
        <v>29749465</v>
      </c>
    </row>
    <row r="24" spans="1:9" ht="12.75">
      <c r="A24" s="215" t="s">
        <v>112</v>
      </c>
      <c r="B24" s="215"/>
      <c r="C24" s="215"/>
      <c r="D24" s="215"/>
      <c r="E24" s="215"/>
      <c r="F24" s="215"/>
      <c r="G24" s="78">
        <v>18</v>
      </c>
      <c r="H24" s="79">
        <v>4999139</v>
      </c>
      <c r="I24" s="79">
        <v>5533390</v>
      </c>
    </row>
    <row r="25" spans="1:9" ht="12.75">
      <c r="A25" s="253" t="s">
        <v>437</v>
      </c>
      <c r="B25" s="253"/>
      <c r="C25" s="253"/>
      <c r="D25" s="253"/>
      <c r="E25" s="253"/>
      <c r="F25" s="253"/>
      <c r="G25" s="80">
        <v>19</v>
      </c>
      <c r="H25" s="81">
        <f>H26+H27</f>
        <v>1095811</v>
      </c>
      <c r="I25" s="81">
        <f>I26+I27</f>
        <v>14465148</v>
      </c>
    </row>
    <row r="26" spans="1:9" ht="12.75">
      <c r="A26" s="239" t="s">
        <v>126</v>
      </c>
      <c r="B26" s="239"/>
      <c r="C26" s="239"/>
      <c r="D26" s="239"/>
      <c r="E26" s="239"/>
      <c r="F26" s="239"/>
      <c r="G26" s="78">
        <v>20</v>
      </c>
      <c r="H26" s="79">
        <v>972511</v>
      </c>
      <c r="I26" s="79">
        <v>11574546</v>
      </c>
    </row>
    <row r="27" spans="1:9" ht="12.75">
      <c r="A27" s="239" t="s">
        <v>127</v>
      </c>
      <c r="B27" s="239"/>
      <c r="C27" s="239"/>
      <c r="D27" s="239"/>
      <c r="E27" s="239"/>
      <c r="F27" s="239"/>
      <c r="G27" s="78">
        <v>21</v>
      </c>
      <c r="H27" s="79">
        <v>123300</v>
      </c>
      <c r="I27" s="79">
        <v>2890602</v>
      </c>
    </row>
    <row r="28" spans="1:9" ht="12.75">
      <c r="A28" s="253" t="s">
        <v>438</v>
      </c>
      <c r="B28" s="253"/>
      <c r="C28" s="253"/>
      <c r="D28" s="253"/>
      <c r="E28" s="253"/>
      <c r="F28" s="253"/>
      <c r="G28" s="80">
        <v>22</v>
      </c>
      <c r="H28" s="81">
        <f>SUM(H29:H34)</f>
        <v>2172373</v>
      </c>
      <c r="I28" s="81">
        <f>SUM(I29:I34)</f>
        <v>176556</v>
      </c>
    </row>
    <row r="29" spans="1:9" ht="12.75">
      <c r="A29" s="239" t="s">
        <v>128</v>
      </c>
      <c r="B29" s="239"/>
      <c r="C29" s="239"/>
      <c r="D29" s="239"/>
      <c r="E29" s="239"/>
      <c r="F29" s="239"/>
      <c r="G29" s="78">
        <v>23</v>
      </c>
      <c r="H29" s="79">
        <v>45313</v>
      </c>
      <c r="I29" s="79">
        <v>0</v>
      </c>
    </row>
    <row r="30" spans="1:9" ht="12.75">
      <c r="A30" s="239" t="s">
        <v>129</v>
      </c>
      <c r="B30" s="239"/>
      <c r="C30" s="239"/>
      <c r="D30" s="239"/>
      <c r="E30" s="239"/>
      <c r="F30" s="239"/>
      <c r="G30" s="78">
        <v>24</v>
      </c>
      <c r="H30" s="79">
        <v>0</v>
      </c>
      <c r="I30" s="79">
        <v>0</v>
      </c>
    </row>
    <row r="31" spans="1:9" ht="12.75">
      <c r="A31" s="239" t="s">
        <v>130</v>
      </c>
      <c r="B31" s="239"/>
      <c r="C31" s="239"/>
      <c r="D31" s="239"/>
      <c r="E31" s="239"/>
      <c r="F31" s="239"/>
      <c r="G31" s="78">
        <v>25</v>
      </c>
      <c r="H31" s="79">
        <v>1182354</v>
      </c>
      <c r="I31" s="79">
        <v>98008</v>
      </c>
    </row>
    <row r="32" spans="1:9" ht="12.75">
      <c r="A32" s="239" t="s">
        <v>131</v>
      </c>
      <c r="B32" s="239"/>
      <c r="C32" s="239"/>
      <c r="D32" s="239"/>
      <c r="E32" s="239"/>
      <c r="F32" s="239"/>
      <c r="G32" s="78">
        <v>26</v>
      </c>
      <c r="H32" s="79">
        <v>0</v>
      </c>
      <c r="I32" s="79">
        <v>0</v>
      </c>
    </row>
    <row r="33" spans="1:9" ht="12.75">
      <c r="A33" s="239" t="s">
        <v>132</v>
      </c>
      <c r="B33" s="239"/>
      <c r="C33" s="239"/>
      <c r="D33" s="239"/>
      <c r="E33" s="239"/>
      <c r="F33" s="239"/>
      <c r="G33" s="78">
        <v>27</v>
      </c>
      <c r="H33" s="79">
        <v>0</v>
      </c>
      <c r="I33" s="79">
        <v>0</v>
      </c>
    </row>
    <row r="34" spans="1:9" ht="12.75">
      <c r="A34" s="239" t="s">
        <v>133</v>
      </c>
      <c r="B34" s="239"/>
      <c r="C34" s="239"/>
      <c r="D34" s="239"/>
      <c r="E34" s="239"/>
      <c r="F34" s="239"/>
      <c r="G34" s="78">
        <v>28</v>
      </c>
      <c r="H34" s="79">
        <f>944706</f>
        <v>944706</v>
      </c>
      <c r="I34" s="79">
        <v>78548</v>
      </c>
    </row>
    <row r="35" spans="1:9" ht="12.75">
      <c r="A35" s="215" t="s">
        <v>113</v>
      </c>
      <c r="B35" s="215"/>
      <c r="C35" s="215"/>
      <c r="D35" s="215"/>
      <c r="E35" s="215"/>
      <c r="F35" s="215"/>
      <c r="G35" s="78">
        <v>29</v>
      </c>
      <c r="H35" s="79">
        <v>182311</v>
      </c>
      <c r="I35" s="79">
        <v>203409</v>
      </c>
    </row>
    <row r="36" spans="1:9" ht="12.75">
      <c r="A36" s="217" t="s">
        <v>365</v>
      </c>
      <c r="B36" s="217"/>
      <c r="C36" s="217"/>
      <c r="D36" s="217"/>
      <c r="E36" s="217"/>
      <c r="F36" s="217"/>
      <c r="G36" s="80">
        <v>30</v>
      </c>
      <c r="H36" s="81">
        <f>SUM(H37:H46)</f>
        <v>2367528</v>
      </c>
      <c r="I36" s="81">
        <f>SUM(I37:I46)</f>
        <v>6000532</v>
      </c>
    </row>
    <row r="37" spans="1:9" ht="12.75">
      <c r="A37" s="215" t="s">
        <v>134</v>
      </c>
      <c r="B37" s="215"/>
      <c r="C37" s="215"/>
      <c r="D37" s="215"/>
      <c r="E37" s="215"/>
      <c r="F37" s="215"/>
      <c r="G37" s="78">
        <v>31</v>
      </c>
      <c r="H37" s="79">
        <v>0</v>
      </c>
      <c r="I37" s="79">
        <v>0</v>
      </c>
    </row>
    <row r="38" spans="1:9" ht="24.75" customHeight="1">
      <c r="A38" s="215" t="s">
        <v>135</v>
      </c>
      <c r="B38" s="215"/>
      <c r="C38" s="215"/>
      <c r="D38" s="215"/>
      <c r="E38" s="215"/>
      <c r="F38" s="215"/>
      <c r="G38" s="78">
        <v>32</v>
      </c>
      <c r="H38" s="79">
        <v>0</v>
      </c>
      <c r="I38" s="79">
        <v>0</v>
      </c>
    </row>
    <row r="39" spans="1:9" ht="27.75" customHeight="1">
      <c r="A39" s="215" t="s">
        <v>136</v>
      </c>
      <c r="B39" s="215"/>
      <c r="C39" s="215"/>
      <c r="D39" s="215"/>
      <c r="E39" s="215"/>
      <c r="F39" s="215"/>
      <c r="G39" s="78">
        <v>33</v>
      </c>
      <c r="H39" s="79">
        <v>0</v>
      </c>
      <c r="I39" s="79">
        <v>0</v>
      </c>
    </row>
    <row r="40" spans="1:9" ht="27.75" customHeight="1">
      <c r="A40" s="215" t="s">
        <v>137</v>
      </c>
      <c r="B40" s="215"/>
      <c r="C40" s="215"/>
      <c r="D40" s="215"/>
      <c r="E40" s="215"/>
      <c r="F40" s="215"/>
      <c r="G40" s="78">
        <v>34</v>
      </c>
      <c r="H40" s="79">
        <v>0</v>
      </c>
      <c r="I40" s="79">
        <v>0</v>
      </c>
    </row>
    <row r="41" spans="1:9" ht="22.5" customHeight="1">
      <c r="A41" s="215" t="s">
        <v>138</v>
      </c>
      <c r="B41" s="215"/>
      <c r="C41" s="215"/>
      <c r="D41" s="215"/>
      <c r="E41" s="215"/>
      <c r="F41" s="215"/>
      <c r="G41" s="78">
        <v>35</v>
      </c>
      <c r="H41" s="79">
        <v>0</v>
      </c>
      <c r="I41" s="79">
        <v>0</v>
      </c>
    </row>
    <row r="42" spans="1:9" ht="12.75">
      <c r="A42" s="215" t="s">
        <v>139</v>
      </c>
      <c r="B42" s="215"/>
      <c r="C42" s="215"/>
      <c r="D42" s="215"/>
      <c r="E42" s="215"/>
      <c r="F42" s="215"/>
      <c r="G42" s="78">
        <v>36</v>
      </c>
      <c r="H42" s="79">
        <v>0</v>
      </c>
      <c r="I42" s="79">
        <v>0</v>
      </c>
    </row>
    <row r="43" spans="1:9" ht="12.75">
      <c r="A43" s="215" t="s">
        <v>140</v>
      </c>
      <c r="B43" s="215"/>
      <c r="C43" s="215"/>
      <c r="D43" s="215"/>
      <c r="E43" s="215"/>
      <c r="F43" s="215"/>
      <c r="G43" s="78">
        <v>37</v>
      </c>
      <c r="H43" s="79">
        <v>209998</v>
      </c>
      <c r="I43" s="79">
        <v>4564236</v>
      </c>
    </row>
    <row r="44" spans="1:9" ht="12.75">
      <c r="A44" s="215" t="s">
        <v>141</v>
      </c>
      <c r="B44" s="215"/>
      <c r="C44" s="215"/>
      <c r="D44" s="215"/>
      <c r="E44" s="215"/>
      <c r="F44" s="215"/>
      <c r="G44" s="78">
        <v>38</v>
      </c>
      <c r="H44" s="79">
        <v>1902341</v>
      </c>
      <c r="I44" s="79">
        <v>1436296</v>
      </c>
    </row>
    <row r="45" spans="1:9" ht="12.75">
      <c r="A45" s="215" t="s">
        <v>142</v>
      </c>
      <c r="B45" s="215"/>
      <c r="C45" s="215"/>
      <c r="D45" s="215"/>
      <c r="E45" s="215"/>
      <c r="F45" s="215"/>
      <c r="G45" s="78">
        <v>39</v>
      </c>
      <c r="H45" s="79">
        <v>0</v>
      </c>
      <c r="I45" s="79">
        <v>0</v>
      </c>
    </row>
    <row r="46" spans="1:9" ht="12.75">
      <c r="A46" s="215" t="s">
        <v>143</v>
      </c>
      <c r="B46" s="215"/>
      <c r="C46" s="215"/>
      <c r="D46" s="215"/>
      <c r="E46" s="215"/>
      <c r="F46" s="215"/>
      <c r="G46" s="78">
        <v>40</v>
      </c>
      <c r="H46" s="79">
        <v>255189</v>
      </c>
      <c r="I46" s="79">
        <v>0</v>
      </c>
    </row>
    <row r="47" spans="1:9" ht="12.75">
      <c r="A47" s="217" t="s">
        <v>366</v>
      </c>
      <c r="B47" s="217"/>
      <c r="C47" s="217"/>
      <c r="D47" s="217"/>
      <c r="E47" s="217"/>
      <c r="F47" s="217"/>
      <c r="G47" s="80">
        <v>41</v>
      </c>
      <c r="H47" s="81">
        <f>SUM(H48:H54)</f>
        <v>1130345</v>
      </c>
      <c r="I47" s="81">
        <f>SUM(I48:I54)</f>
        <v>2844552</v>
      </c>
    </row>
    <row r="48" spans="1:9" ht="23.25" customHeight="1">
      <c r="A48" s="215" t="s">
        <v>144</v>
      </c>
      <c r="B48" s="215"/>
      <c r="C48" s="215"/>
      <c r="D48" s="215"/>
      <c r="E48" s="215"/>
      <c r="F48" s="215"/>
      <c r="G48" s="78">
        <v>42</v>
      </c>
      <c r="H48" s="79">
        <v>0</v>
      </c>
      <c r="I48" s="79">
        <v>0</v>
      </c>
    </row>
    <row r="49" spans="1:9" ht="12.75">
      <c r="A49" s="241" t="s">
        <v>145</v>
      </c>
      <c r="B49" s="241"/>
      <c r="C49" s="241"/>
      <c r="D49" s="241"/>
      <c r="E49" s="241"/>
      <c r="F49" s="241"/>
      <c r="G49" s="78">
        <v>43</v>
      </c>
      <c r="H49" s="79">
        <v>0</v>
      </c>
      <c r="I49" s="79">
        <v>0</v>
      </c>
    </row>
    <row r="50" spans="1:9" ht="12.75">
      <c r="A50" s="241" t="s">
        <v>146</v>
      </c>
      <c r="B50" s="241"/>
      <c r="C50" s="241"/>
      <c r="D50" s="241"/>
      <c r="E50" s="241"/>
      <c r="F50" s="241"/>
      <c r="G50" s="78">
        <v>44</v>
      </c>
      <c r="H50" s="79">
        <v>232</v>
      </c>
      <c r="I50" s="79">
        <v>4002</v>
      </c>
    </row>
    <row r="51" spans="1:9" ht="12.75">
      <c r="A51" s="241" t="s">
        <v>147</v>
      </c>
      <c r="B51" s="241"/>
      <c r="C51" s="241"/>
      <c r="D51" s="241"/>
      <c r="E51" s="241"/>
      <c r="F51" s="241"/>
      <c r="G51" s="78">
        <v>45</v>
      </c>
      <c r="H51" s="79">
        <v>1104631</v>
      </c>
      <c r="I51" s="79">
        <v>1183968</v>
      </c>
    </row>
    <row r="52" spans="1:9" ht="12.75">
      <c r="A52" s="241" t="s">
        <v>148</v>
      </c>
      <c r="B52" s="241"/>
      <c r="C52" s="241"/>
      <c r="D52" s="241"/>
      <c r="E52" s="241"/>
      <c r="F52" s="241"/>
      <c r="G52" s="78">
        <v>46</v>
      </c>
      <c r="H52" s="79">
        <v>0</v>
      </c>
      <c r="I52" s="79">
        <v>1636140</v>
      </c>
    </row>
    <row r="53" spans="1:9" ht="12.75">
      <c r="A53" s="241" t="s">
        <v>149</v>
      </c>
      <c r="B53" s="241"/>
      <c r="C53" s="241"/>
      <c r="D53" s="241"/>
      <c r="E53" s="241"/>
      <c r="F53" s="241"/>
      <c r="G53" s="78">
        <v>47</v>
      </c>
      <c r="H53" s="79">
        <v>0</v>
      </c>
      <c r="I53" s="79">
        <v>0</v>
      </c>
    </row>
    <row r="54" spans="1:9" ht="12.75">
      <c r="A54" s="241" t="s">
        <v>150</v>
      </c>
      <c r="B54" s="241"/>
      <c r="C54" s="241"/>
      <c r="D54" s="241"/>
      <c r="E54" s="241"/>
      <c r="F54" s="241"/>
      <c r="G54" s="78">
        <v>48</v>
      </c>
      <c r="H54" s="79">
        <v>25482</v>
      </c>
      <c r="I54" s="79">
        <v>20442</v>
      </c>
    </row>
    <row r="55" spans="1:9" ht="30" customHeight="1">
      <c r="A55" s="230" t="s">
        <v>151</v>
      </c>
      <c r="B55" s="230"/>
      <c r="C55" s="230"/>
      <c r="D55" s="230"/>
      <c r="E55" s="230"/>
      <c r="F55" s="230"/>
      <c r="G55" s="78">
        <v>49</v>
      </c>
      <c r="H55" s="79">
        <v>0</v>
      </c>
      <c r="I55" s="79">
        <v>0</v>
      </c>
    </row>
    <row r="56" spans="1:9" ht="12.75">
      <c r="A56" s="230" t="s">
        <v>152</v>
      </c>
      <c r="B56" s="230"/>
      <c r="C56" s="230"/>
      <c r="D56" s="230"/>
      <c r="E56" s="230"/>
      <c r="F56" s="230"/>
      <c r="G56" s="78">
        <v>50</v>
      </c>
      <c r="H56" s="79">
        <v>0</v>
      </c>
      <c r="I56" s="79">
        <v>0</v>
      </c>
    </row>
    <row r="57" spans="1:9" ht="28.5" customHeight="1">
      <c r="A57" s="230" t="s">
        <v>153</v>
      </c>
      <c r="B57" s="230"/>
      <c r="C57" s="230"/>
      <c r="D57" s="230"/>
      <c r="E57" s="230"/>
      <c r="F57" s="230"/>
      <c r="G57" s="78">
        <v>51</v>
      </c>
      <c r="H57" s="79">
        <v>0</v>
      </c>
      <c r="I57" s="79">
        <v>0</v>
      </c>
    </row>
    <row r="58" spans="1:9" ht="12.75">
      <c r="A58" s="230" t="s">
        <v>154</v>
      </c>
      <c r="B58" s="230"/>
      <c r="C58" s="230"/>
      <c r="D58" s="230"/>
      <c r="E58" s="230"/>
      <c r="F58" s="230"/>
      <c r="G58" s="78">
        <v>52</v>
      </c>
      <c r="H58" s="79">
        <v>0</v>
      </c>
      <c r="I58" s="79">
        <v>0</v>
      </c>
    </row>
    <row r="59" spans="1:9" ht="12.75">
      <c r="A59" s="217" t="s">
        <v>367</v>
      </c>
      <c r="B59" s="217"/>
      <c r="C59" s="217"/>
      <c r="D59" s="217"/>
      <c r="E59" s="217"/>
      <c r="F59" s="217"/>
      <c r="G59" s="80">
        <v>53</v>
      </c>
      <c r="H59" s="81">
        <f>H7+H36+H55+H56</f>
        <v>119091841</v>
      </c>
      <c r="I59" s="81">
        <f>I7+I36+I55+I56</f>
        <v>153329502</v>
      </c>
    </row>
    <row r="60" spans="1:9" ht="12.75">
      <c r="A60" s="217" t="s">
        <v>368</v>
      </c>
      <c r="B60" s="217"/>
      <c r="C60" s="217"/>
      <c r="D60" s="217"/>
      <c r="E60" s="217"/>
      <c r="F60" s="217"/>
      <c r="G60" s="80">
        <v>54</v>
      </c>
      <c r="H60" s="81">
        <f>H13+H47+H57+H58</f>
        <v>69043073</v>
      </c>
      <c r="I60" s="81">
        <f>I13+I47+I57+I58</f>
        <v>89917958</v>
      </c>
    </row>
    <row r="61" spans="1:9" ht="12.75">
      <c r="A61" s="217" t="s">
        <v>370</v>
      </c>
      <c r="B61" s="217"/>
      <c r="C61" s="217"/>
      <c r="D61" s="217"/>
      <c r="E61" s="217"/>
      <c r="F61" s="217"/>
      <c r="G61" s="80">
        <v>55</v>
      </c>
      <c r="H61" s="81">
        <f>H59-H60</f>
        <v>50048768</v>
      </c>
      <c r="I61" s="81">
        <f>I59-I60</f>
        <v>63411544</v>
      </c>
    </row>
    <row r="62" spans="1:9" ht="12.75">
      <c r="A62" s="249" t="s">
        <v>371</v>
      </c>
      <c r="B62" s="249"/>
      <c r="C62" s="249"/>
      <c r="D62" s="249"/>
      <c r="E62" s="249"/>
      <c r="F62" s="249"/>
      <c r="G62" s="80">
        <v>56</v>
      </c>
      <c r="H62" s="81">
        <f>+IF((H59-H60)&gt;0,(H59-H60),0)</f>
        <v>50048768</v>
      </c>
      <c r="I62" s="81">
        <f>+IF((I59-I60)&gt;0,(I59-I60),0)</f>
        <v>63411544</v>
      </c>
    </row>
    <row r="63" spans="1:9" ht="12.75">
      <c r="A63" s="249" t="s">
        <v>372</v>
      </c>
      <c r="B63" s="249"/>
      <c r="C63" s="249"/>
      <c r="D63" s="249"/>
      <c r="E63" s="249"/>
      <c r="F63" s="249"/>
      <c r="G63" s="80">
        <v>57</v>
      </c>
      <c r="H63" s="81">
        <f>+IF((H59-H60)&lt;0,(H59-H60),0)</f>
        <v>0</v>
      </c>
      <c r="I63" s="81">
        <f>+IF((I59-I60)&lt;0,(I59-I60),0)</f>
        <v>0</v>
      </c>
    </row>
    <row r="64" spans="1:9" ht="12.75">
      <c r="A64" s="230" t="s">
        <v>114</v>
      </c>
      <c r="B64" s="230"/>
      <c r="C64" s="230"/>
      <c r="D64" s="230"/>
      <c r="E64" s="230"/>
      <c r="F64" s="230"/>
      <c r="G64" s="78">
        <v>58</v>
      </c>
      <c r="H64" s="79">
        <v>9316018</v>
      </c>
      <c r="I64" s="79">
        <v>11434420</v>
      </c>
    </row>
    <row r="65" spans="1:9" ht="12.75">
      <c r="A65" s="217" t="s">
        <v>373</v>
      </c>
      <c r="B65" s="217"/>
      <c r="C65" s="217"/>
      <c r="D65" s="217"/>
      <c r="E65" s="217"/>
      <c r="F65" s="217"/>
      <c r="G65" s="80">
        <v>59</v>
      </c>
      <c r="H65" s="81">
        <f>H61-H64</f>
        <v>40732750</v>
      </c>
      <c r="I65" s="81">
        <f>I61-I64</f>
        <v>51977124</v>
      </c>
    </row>
    <row r="66" spans="1:9" ht="12.75">
      <c r="A66" s="249" t="s">
        <v>374</v>
      </c>
      <c r="B66" s="249"/>
      <c r="C66" s="249"/>
      <c r="D66" s="249"/>
      <c r="E66" s="249"/>
      <c r="F66" s="249"/>
      <c r="G66" s="80">
        <v>60</v>
      </c>
      <c r="H66" s="81">
        <f>+IF((H61-H64)&gt;0,(H61-H64),0)</f>
        <v>40732750</v>
      </c>
      <c r="I66" s="81">
        <f>+IF((I61-I64)&gt;0,(I61-I64),0)</f>
        <v>51977124</v>
      </c>
    </row>
    <row r="67" spans="1:9" ht="12.75">
      <c r="A67" s="249" t="s">
        <v>375</v>
      </c>
      <c r="B67" s="249"/>
      <c r="C67" s="249"/>
      <c r="D67" s="249"/>
      <c r="E67" s="249"/>
      <c r="F67" s="249"/>
      <c r="G67" s="80">
        <v>61</v>
      </c>
      <c r="H67" s="81">
        <f>+IF((H61-H64)&lt;0,(H61-H64),0)</f>
        <v>0</v>
      </c>
      <c r="I67" s="81">
        <f>+IF((I61-I64)&lt;0,(I61-I64),0)</f>
        <v>0</v>
      </c>
    </row>
    <row r="68" spans="1:9" ht="12.75">
      <c r="A68" s="237" t="s">
        <v>155</v>
      </c>
      <c r="B68" s="237"/>
      <c r="C68" s="237"/>
      <c r="D68" s="237"/>
      <c r="E68" s="237"/>
      <c r="F68" s="237"/>
      <c r="G68" s="250"/>
      <c r="H68" s="250"/>
      <c r="I68" s="250"/>
    </row>
    <row r="69" spans="1:9" ht="25.5" customHeight="1">
      <c r="A69" s="217" t="s">
        <v>376</v>
      </c>
      <c r="B69" s="217"/>
      <c r="C69" s="217"/>
      <c r="D69" s="217"/>
      <c r="E69" s="217"/>
      <c r="F69" s="217"/>
      <c r="G69" s="80">
        <v>62</v>
      </c>
      <c r="H69" s="81">
        <f>H70-H71</f>
        <v>0</v>
      </c>
      <c r="I69" s="81">
        <f>I70-I71</f>
        <v>0</v>
      </c>
    </row>
    <row r="70" spans="1:9" ht="12.75">
      <c r="A70" s="241" t="s">
        <v>156</v>
      </c>
      <c r="B70" s="241"/>
      <c r="C70" s="241"/>
      <c r="D70" s="241"/>
      <c r="E70" s="241"/>
      <c r="F70" s="241"/>
      <c r="G70" s="78">
        <v>63</v>
      </c>
      <c r="H70" s="79">
        <v>0</v>
      </c>
      <c r="I70" s="79">
        <v>0</v>
      </c>
    </row>
    <row r="71" spans="1:9" ht="12.75">
      <c r="A71" s="241" t="s">
        <v>157</v>
      </c>
      <c r="B71" s="241"/>
      <c r="C71" s="241"/>
      <c r="D71" s="241"/>
      <c r="E71" s="241"/>
      <c r="F71" s="241"/>
      <c r="G71" s="78">
        <v>64</v>
      </c>
      <c r="H71" s="79">
        <v>0</v>
      </c>
      <c r="I71" s="79">
        <v>0</v>
      </c>
    </row>
    <row r="72" spans="1:9" ht="12.75">
      <c r="A72" s="230" t="s">
        <v>158</v>
      </c>
      <c r="B72" s="230"/>
      <c r="C72" s="230"/>
      <c r="D72" s="230"/>
      <c r="E72" s="230"/>
      <c r="F72" s="230"/>
      <c r="G72" s="78">
        <v>65</v>
      </c>
      <c r="H72" s="79">
        <v>0</v>
      </c>
      <c r="I72" s="79">
        <v>0</v>
      </c>
    </row>
    <row r="73" spans="1:9" ht="12.75">
      <c r="A73" s="249" t="s">
        <v>377</v>
      </c>
      <c r="B73" s="249"/>
      <c r="C73" s="249"/>
      <c r="D73" s="249"/>
      <c r="E73" s="249"/>
      <c r="F73" s="249"/>
      <c r="G73" s="80">
        <v>66</v>
      </c>
      <c r="H73" s="87">
        <v>0</v>
      </c>
      <c r="I73" s="87">
        <v>0</v>
      </c>
    </row>
    <row r="74" spans="1:9" ht="12.75">
      <c r="A74" s="249" t="s">
        <v>378</v>
      </c>
      <c r="B74" s="249"/>
      <c r="C74" s="249"/>
      <c r="D74" s="249"/>
      <c r="E74" s="249"/>
      <c r="F74" s="249"/>
      <c r="G74" s="80">
        <v>67</v>
      </c>
      <c r="H74" s="87">
        <v>0</v>
      </c>
      <c r="I74" s="87">
        <v>0</v>
      </c>
    </row>
    <row r="75" spans="1:9" ht="12.75">
      <c r="A75" s="237" t="s">
        <v>159</v>
      </c>
      <c r="B75" s="237"/>
      <c r="C75" s="237"/>
      <c r="D75" s="237"/>
      <c r="E75" s="237"/>
      <c r="F75" s="237"/>
      <c r="G75" s="250"/>
      <c r="H75" s="250"/>
      <c r="I75" s="250"/>
    </row>
    <row r="76" spans="1:9" ht="12.75">
      <c r="A76" s="217" t="s">
        <v>379</v>
      </c>
      <c r="B76" s="217"/>
      <c r="C76" s="217"/>
      <c r="D76" s="217"/>
      <c r="E76" s="217"/>
      <c r="F76" s="217"/>
      <c r="G76" s="80">
        <v>68</v>
      </c>
      <c r="H76" s="87">
        <v>0</v>
      </c>
      <c r="I76" s="87">
        <v>0</v>
      </c>
    </row>
    <row r="77" spans="1:9" ht="12.75">
      <c r="A77" s="258" t="s">
        <v>380</v>
      </c>
      <c r="B77" s="258"/>
      <c r="C77" s="258"/>
      <c r="D77" s="258"/>
      <c r="E77" s="258"/>
      <c r="F77" s="258"/>
      <c r="G77" s="88">
        <v>69</v>
      </c>
      <c r="H77" s="89">
        <v>0</v>
      </c>
      <c r="I77" s="89">
        <v>0</v>
      </c>
    </row>
    <row r="78" spans="1:9" ht="12.75">
      <c r="A78" s="258" t="s">
        <v>381</v>
      </c>
      <c r="B78" s="258"/>
      <c r="C78" s="258"/>
      <c r="D78" s="258"/>
      <c r="E78" s="258"/>
      <c r="F78" s="258"/>
      <c r="G78" s="88">
        <v>70</v>
      </c>
      <c r="H78" s="89">
        <v>0</v>
      </c>
      <c r="I78" s="89">
        <v>0</v>
      </c>
    </row>
    <row r="79" spans="1:9" ht="12.75">
      <c r="A79" s="217" t="s">
        <v>382</v>
      </c>
      <c r="B79" s="217"/>
      <c r="C79" s="217"/>
      <c r="D79" s="217"/>
      <c r="E79" s="217"/>
      <c r="F79" s="217"/>
      <c r="G79" s="80">
        <v>71</v>
      </c>
      <c r="H79" s="87">
        <v>0</v>
      </c>
      <c r="I79" s="87">
        <v>0</v>
      </c>
    </row>
    <row r="80" spans="1:9" ht="12.75">
      <c r="A80" s="217" t="s">
        <v>383</v>
      </c>
      <c r="B80" s="217"/>
      <c r="C80" s="217"/>
      <c r="D80" s="217"/>
      <c r="E80" s="217"/>
      <c r="F80" s="217"/>
      <c r="G80" s="80">
        <v>72</v>
      </c>
      <c r="H80" s="87">
        <v>0</v>
      </c>
      <c r="I80" s="87">
        <v>0</v>
      </c>
    </row>
    <row r="81" spans="1:9" ht="12.75">
      <c r="A81" s="249" t="s">
        <v>384</v>
      </c>
      <c r="B81" s="249"/>
      <c r="C81" s="249"/>
      <c r="D81" s="249"/>
      <c r="E81" s="249"/>
      <c r="F81" s="249"/>
      <c r="G81" s="80">
        <v>73</v>
      </c>
      <c r="H81" s="87">
        <v>0</v>
      </c>
      <c r="I81" s="87">
        <v>0</v>
      </c>
    </row>
    <row r="82" spans="1:9" ht="12.75">
      <c r="A82" s="249" t="s">
        <v>385</v>
      </c>
      <c r="B82" s="249"/>
      <c r="C82" s="249"/>
      <c r="D82" s="249"/>
      <c r="E82" s="249"/>
      <c r="F82" s="249"/>
      <c r="G82" s="80">
        <v>74</v>
      </c>
      <c r="H82" s="87">
        <v>0</v>
      </c>
      <c r="I82" s="87">
        <v>0</v>
      </c>
    </row>
    <row r="83" spans="1:9" ht="12.75">
      <c r="A83" s="237" t="s">
        <v>115</v>
      </c>
      <c r="B83" s="237"/>
      <c r="C83" s="237"/>
      <c r="D83" s="237"/>
      <c r="E83" s="237"/>
      <c r="F83" s="237"/>
      <c r="G83" s="250"/>
      <c r="H83" s="250"/>
      <c r="I83" s="250"/>
    </row>
    <row r="84" spans="1:9" ht="12.75">
      <c r="A84" s="251" t="s">
        <v>386</v>
      </c>
      <c r="B84" s="251"/>
      <c r="C84" s="251"/>
      <c r="D84" s="251"/>
      <c r="E84" s="251"/>
      <c r="F84" s="251"/>
      <c r="G84" s="80">
        <v>75</v>
      </c>
      <c r="H84" s="90">
        <f>H85+H86</f>
        <v>0</v>
      </c>
      <c r="I84" s="90">
        <f>I85+I86</f>
        <v>0</v>
      </c>
    </row>
    <row r="85" spans="1:9" ht="12.75">
      <c r="A85" s="252" t="s">
        <v>160</v>
      </c>
      <c r="B85" s="252"/>
      <c r="C85" s="252"/>
      <c r="D85" s="252"/>
      <c r="E85" s="252"/>
      <c r="F85" s="252"/>
      <c r="G85" s="78">
        <v>76</v>
      </c>
      <c r="H85" s="91">
        <v>0</v>
      </c>
      <c r="I85" s="91">
        <v>0</v>
      </c>
    </row>
    <row r="86" spans="1:9" ht="12.75">
      <c r="A86" s="252" t="s">
        <v>161</v>
      </c>
      <c r="B86" s="252"/>
      <c r="C86" s="252"/>
      <c r="D86" s="252"/>
      <c r="E86" s="252"/>
      <c r="F86" s="252"/>
      <c r="G86" s="78">
        <v>77</v>
      </c>
      <c r="H86" s="91">
        <v>0</v>
      </c>
      <c r="I86" s="91">
        <v>0</v>
      </c>
    </row>
    <row r="87" spans="1:9" ht="12.75">
      <c r="A87" s="254" t="s">
        <v>117</v>
      </c>
      <c r="B87" s="254"/>
      <c r="C87" s="254"/>
      <c r="D87" s="254"/>
      <c r="E87" s="254"/>
      <c r="F87" s="254"/>
      <c r="G87" s="255"/>
      <c r="H87" s="255"/>
      <c r="I87" s="255"/>
    </row>
    <row r="88" spans="1:9" ht="12.75">
      <c r="A88" s="256" t="s">
        <v>162</v>
      </c>
      <c r="B88" s="256"/>
      <c r="C88" s="256"/>
      <c r="D88" s="256"/>
      <c r="E88" s="256"/>
      <c r="F88" s="256"/>
      <c r="G88" s="78">
        <v>78</v>
      </c>
      <c r="H88" s="91">
        <f>H66</f>
        <v>40732750</v>
      </c>
      <c r="I88" s="91">
        <f>I66</f>
        <v>51977124</v>
      </c>
    </row>
    <row r="89" spans="1:9" ht="29.25" customHeight="1">
      <c r="A89" s="257" t="s">
        <v>431</v>
      </c>
      <c r="B89" s="257"/>
      <c r="C89" s="257"/>
      <c r="D89" s="257"/>
      <c r="E89" s="257"/>
      <c r="F89" s="257"/>
      <c r="G89" s="80">
        <v>79</v>
      </c>
      <c r="H89" s="90">
        <f>H90+H97</f>
        <v>-15548</v>
      </c>
      <c r="I89" s="90">
        <f>I90+I97</f>
        <v>0</v>
      </c>
    </row>
    <row r="90" spans="1:9" ht="24" customHeight="1">
      <c r="A90" s="248" t="s">
        <v>439</v>
      </c>
      <c r="B90" s="248"/>
      <c r="C90" s="248"/>
      <c r="D90" s="248"/>
      <c r="E90" s="248"/>
      <c r="F90" s="248"/>
      <c r="G90" s="80">
        <v>80</v>
      </c>
      <c r="H90" s="90">
        <f>SUM(H91:H95)</f>
        <v>0</v>
      </c>
      <c r="I90" s="90">
        <f>SUM(I91:I95)</f>
        <v>0</v>
      </c>
    </row>
    <row r="91" spans="1:9" ht="24" customHeight="1">
      <c r="A91" s="241" t="s">
        <v>349</v>
      </c>
      <c r="B91" s="241"/>
      <c r="C91" s="241"/>
      <c r="D91" s="241"/>
      <c r="E91" s="241"/>
      <c r="F91" s="241"/>
      <c r="G91" s="80">
        <v>81</v>
      </c>
      <c r="H91" s="91">
        <v>0</v>
      </c>
      <c r="I91" s="91">
        <v>0</v>
      </c>
    </row>
    <row r="92" spans="1:9" ht="39" customHeight="1">
      <c r="A92" s="241" t="s">
        <v>350</v>
      </c>
      <c r="B92" s="241"/>
      <c r="C92" s="241"/>
      <c r="D92" s="241"/>
      <c r="E92" s="241"/>
      <c r="F92" s="241"/>
      <c r="G92" s="80">
        <v>82</v>
      </c>
      <c r="H92" s="91">
        <v>0</v>
      </c>
      <c r="I92" s="91">
        <v>0</v>
      </c>
    </row>
    <row r="93" spans="1:9" ht="44.25" customHeight="1">
      <c r="A93" s="241" t="s">
        <v>351</v>
      </c>
      <c r="B93" s="241"/>
      <c r="C93" s="241"/>
      <c r="D93" s="241"/>
      <c r="E93" s="241"/>
      <c r="F93" s="241"/>
      <c r="G93" s="80">
        <v>83</v>
      </c>
      <c r="H93" s="91">
        <v>0</v>
      </c>
      <c r="I93" s="91">
        <v>0</v>
      </c>
    </row>
    <row r="94" spans="1:9" ht="16.5" customHeight="1">
      <c r="A94" s="241" t="s">
        <v>352</v>
      </c>
      <c r="B94" s="241"/>
      <c r="C94" s="241"/>
      <c r="D94" s="241"/>
      <c r="E94" s="241"/>
      <c r="F94" s="241"/>
      <c r="G94" s="80">
        <v>84</v>
      </c>
      <c r="H94" s="91">
        <v>0</v>
      </c>
      <c r="I94" s="91">
        <v>0</v>
      </c>
    </row>
    <row r="95" spans="1:9" ht="13.5" customHeight="1">
      <c r="A95" s="241" t="s">
        <v>353</v>
      </c>
      <c r="B95" s="241"/>
      <c r="C95" s="241"/>
      <c r="D95" s="241"/>
      <c r="E95" s="241"/>
      <c r="F95" s="241"/>
      <c r="G95" s="80">
        <v>85</v>
      </c>
      <c r="H95" s="91">
        <v>0</v>
      </c>
      <c r="I95" s="91">
        <v>0</v>
      </c>
    </row>
    <row r="96" spans="1:9" ht="24" customHeight="1">
      <c r="A96" s="241" t="s">
        <v>354</v>
      </c>
      <c r="B96" s="241"/>
      <c r="C96" s="241"/>
      <c r="D96" s="241"/>
      <c r="E96" s="241"/>
      <c r="F96" s="241"/>
      <c r="G96" s="80">
        <v>86</v>
      </c>
      <c r="H96" s="91">
        <v>0</v>
      </c>
      <c r="I96" s="91">
        <v>0</v>
      </c>
    </row>
    <row r="97" spans="1:9" ht="24" customHeight="1">
      <c r="A97" s="248" t="s">
        <v>432</v>
      </c>
      <c r="B97" s="248"/>
      <c r="C97" s="248"/>
      <c r="D97" s="248"/>
      <c r="E97" s="248"/>
      <c r="F97" s="248"/>
      <c r="G97" s="80">
        <v>87</v>
      </c>
      <c r="H97" s="90">
        <f>SUM(H98:H105)</f>
        <v>-15548</v>
      </c>
      <c r="I97" s="90">
        <f>SUM(I98:I105)</f>
        <v>0</v>
      </c>
    </row>
    <row r="98" spans="1:9" ht="12.75">
      <c r="A98" s="241" t="s">
        <v>163</v>
      </c>
      <c r="B98" s="241"/>
      <c r="C98" s="241"/>
      <c r="D98" s="241"/>
      <c r="E98" s="241"/>
      <c r="F98" s="241"/>
      <c r="G98" s="78">
        <v>88</v>
      </c>
      <c r="H98" s="91">
        <v>-15548</v>
      </c>
      <c r="I98" s="91">
        <v>0</v>
      </c>
    </row>
    <row r="99" spans="1:9" ht="35.25" customHeight="1">
      <c r="A99" s="241" t="s">
        <v>355</v>
      </c>
      <c r="B99" s="241"/>
      <c r="C99" s="241"/>
      <c r="D99" s="241"/>
      <c r="E99" s="241"/>
      <c r="F99" s="241"/>
      <c r="G99" s="78">
        <v>89</v>
      </c>
      <c r="H99" s="91">
        <v>0</v>
      </c>
      <c r="I99" s="91">
        <v>0</v>
      </c>
    </row>
    <row r="100" spans="1:9" ht="12.75">
      <c r="A100" s="241" t="s">
        <v>356</v>
      </c>
      <c r="B100" s="241"/>
      <c r="C100" s="241"/>
      <c r="D100" s="241"/>
      <c r="E100" s="241"/>
      <c r="F100" s="241"/>
      <c r="G100" s="78">
        <v>90</v>
      </c>
      <c r="H100" s="91">
        <v>0</v>
      </c>
      <c r="I100" s="91">
        <v>0</v>
      </c>
    </row>
    <row r="101" spans="1:9" ht="33.75" customHeight="1">
      <c r="A101" s="241" t="s">
        <v>357</v>
      </c>
      <c r="B101" s="241"/>
      <c r="C101" s="241"/>
      <c r="D101" s="241"/>
      <c r="E101" s="241"/>
      <c r="F101" s="241"/>
      <c r="G101" s="78">
        <v>91</v>
      </c>
      <c r="H101" s="91">
        <v>0</v>
      </c>
      <c r="I101" s="91">
        <v>0</v>
      </c>
    </row>
    <row r="102" spans="1:9" ht="29.25" customHeight="1">
      <c r="A102" s="241" t="s">
        <v>358</v>
      </c>
      <c r="B102" s="241"/>
      <c r="C102" s="241"/>
      <c r="D102" s="241"/>
      <c r="E102" s="241"/>
      <c r="F102" s="241"/>
      <c r="G102" s="78">
        <v>92</v>
      </c>
      <c r="H102" s="91">
        <v>0</v>
      </c>
      <c r="I102" s="91">
        <v>0</v>
      </c>
    </row>
    <row r="103" spans="1:9" ht="12.75">
      <c r="A103" s="241" t="s">
        <v>359</v>
      </c>
      <c r="B103" s="241"/>
      <c r="C103" s="241"/>
      <c r="D103" s="241"/>
      <c r="E103" s="241"/>
      <c r="F103" s="241"/>
      <c r="G103" s="78">
        <v>93</v>
      </c>
      <c r="H103" s="91">
        <v>0</v>
      </c>
      <c r="I103" s="91">
        <v>0</v>
      </c>
    </row>
    <row r="104" spans="1:9" ht="24.75" customHeight="1">
      <c r="A104" s="241" t="s">
        <v>360</v>
      </c>
      <c r="B104" s="241"/>
      <c r="C104" s="241"/>
      <c r="D104" s="241"/>
      <c r="E104" s="241"/>
      <c r="F104" s="241"/>
      <c r="G104" s="78">
        <v>94</v>
      </c>
      <c r="H104" s="91">
        <v>0</v>
      </c>
      <c r="I104" s="91">
        <v>0</v>
      </c>
    </row>
    <row r="105" spans="1:9" ht="15.75" customHeight="1">
      <c r="A105" s="241" t="s">
        <v>361</v>
      </c>
      <c r="B105" s="241"/>
      <c r="C105" s="241"/>
      <c r="D105" s="241"/>
      <c r="E105" s="241"/>
      <c r="F105" s="241"/>
      <c r="G105" s="78">
        <v>95</v>
      </c>
      <c r="H105" s="91">
        <v>0</v>
      </c>
      <c r="I105" s="91">
        <v>0</v>
      </c>
    </row>
    <row r="106" spans="1:9" ht="24.75" customHeight="1">
      <c r="A106" s="241" t="s">
        <v>362</v>
      </c>
      <c r="B106" s="241"/>
      <c r="C106" s="241"/>
      <c r="D106" s="241"/>
      <c r="E106" s="241"/>
      <c r="F106" s="241"/>
      <c r="G106" s="78">
        <v>96</v>
      </c>
      <c r="H106" s="91">
        <v>0</v>
      </c>
      <c r="I106" s="91">
        <v>0</v>
      </c>
    </row>
    <row r="107" spans="1:9" ht="27" customHeight="1">
      <c r="A107" s="257" t="s">
        <v>434</v>
      </c>
      <c r="B107" s="257"/>
      <c r="C107" s="257"/>
      <c r="D107" s="257"/>
      <c r="E107" s="257"/>
      <c r="F107" s="257"/>
      <c r="G107" s="80">
        <v>97</v>
      </c>
      <c r="H107" s="90">
        <f>H90+H97-H106-H96</f>
        <v>-15548</v>
      </c>
      <c r="I107" s="90">
        <f>I90+I97-I106-I96</f>
        <v>0</v>
      </c>
    </row>
    <row r="108" spans="1:9" ht="12.75">
      <c r="A108" s="257" t="s">
        <v>369</v>
      </c>
      <c r="B108" s="257"/>
      <c r="C108" s="257"/>
      <c r="D108" s="257"/>
      <c r="E108" s="257"/>
      <c r="F108" s="257"/>
      <c r="G108" s="80">
        <v>98</v>
      </c>
      <c r="H108" s="90">
        <f>H88+H107</f>
        <v>40717202</v>
      </c>
      <c r="I108" s="90">
        <f>I88+I107</f>
        <v>51977124</v>
      </c>
    </row>
    <row r="109" spans="1:9" ht="12.75">
      <c r="A109" s="237" t="s">
        <v>164</v>
      </c>
      <c r="B109" s="237"/>
      <c r="C109" s="237"/>
      <c r="D109" s="237"/>
      <c r="E109" s="237"/>
      <c r="F109" s="237"/>
      <c r="G109" s="250"/>
      <c r="H109" s="250"/>
      <c r="I109" s="250"/>
    </row>
    <row r="110" spans="1:9" ht="24.75" customHeight="1">
      <c r="A110" s="251" t="s">
        <v>433</v>
      </c>
      <c r="B110" s="251"/>
      <c r="C110" s="251"/>
      <c r="D110" s="251"/>
      <c r="E110" s="251"/>
      <c r="F110" s="251"/>
      <c r="G110" s="80">
        <v>99</v>
      </c>
      <c r="H110" s="90">
        <f>H111+H112</f>
        <v>0</v>
      </c>
      <c r="I110" s="90">
        <f>I111+I112</f>
        <v>0</v>
      </c>
    </row>
    <row r="111" spans="1:9" ht="12.75">
      <c r="A111" s="252" t="s">
        <v>116</v>
      </c>
      <c r="B111" s="252"/>
      <c r="C111" s="252"/>
      <c r="D111" s="252"/>
      <c r="E111" s="252"/>
      <c r="F111" s="252"/>
      <c r="G111" s="78">
        <v>100</v>
      </c>
      <c r="H111" s="91">
        <v>0</v>
      </c>
      <c r="I111" s="91">
        <v>0</v>
      </c>
    </row>
    <row r="112" spans="1:9" ht="12.75">
      <c r="A112" s="252" t="s">
        <v>165</v>
      </c>
      <c r="B112" s="252"/>
      <c r="C112" s="252"/>
      <c r="D112" s="252"/>
      <c r="E112" s="252"/>
      <c r="F112" s="252"/>
      <c r="G112" s="78">
        <v>101</v>
      </c>
      <c r="H112" s="91">
        <v>0</v>
      </c>
      <c r="I112" s="91">
        <v>0</v>
      </c>
    </row>
  </sheetData>
  <sheetProtection sheet="1" objects="1" scenarios="1"/>
  <mergeCells count="112">
    <mergeCell ref="A3:I3"/>
    <mergeCell ref="A107:F107"/>
    <mergeCell ref="A108:F108"/>
    <mergeCell ref="A109:I109"/>
    <mergeCell ref="A110:F110"/>
    <mergeCell ref="A111:F111"/>
    <mergeCell ref="A80:F80"/>
    <mergeCell ref="A61:F61"/>
    <mergeCell ref="A62:F62"/>
    <mergeCell ref="A63:F63"/>
    <mergeCell ref="A112:F112"/>
    <mergeCell ref="A87:I87"/>
    <mergeCell ref="A88:F88"/>
    <mergeCell ref="A89:F89"/>
    <mergeCell ref="A98:F98"/>
    <mergeCell ref="A75:I75"/>
    <mergeCell ref="A76:F76"/>
    <mergeCell ref="A77:F77"/>
    <mergeCell ref="A78:F78"/>
    <mergeCell ref="A79:F79"/>
    <mergeCell ref="A64:F64"/>
    <mergeCell ref="A21:F21"/>
    <mergeCell ref="A37:F37"/>
    <mergeCell ref="A38:F38"/>
    <mergeCell ref="A39:F39"/>
    <mergeCell ref="A40:F40"/>
    <mergeCell ref="A41:F41"/>
    <mergeCell ref="A42:F42"/>
    <mergeCell ref="A25:F25"/>
    <mergeCell ref="A26:F26"/>
    <mergeCell ref="A28:F28"/>
    <mergeCell ref="A29:F29"/>
    <mergeCell ref="A30:F30"/>
    <mergeCell ref="A34:F34"/>
    <mergeCell ref="A32:F32"/>
    <mergeCell ref="A33:F33"/>
    <mergeCell ref="A94:F94"/>
    <mergeCell ref="A22:F22"/>
    <mergeCell ref="A7:F7"/>
    <mergeCell ref="A8:F8"/>
    <mergeCell ref="A9:F9"/>
    <mergeCell ref="A10:F10"/>
    <mergeCell ref="A11:F11"/>
    <mergeCell ref="A12:F12"/>
    <mergeCell ref="A20:F20"/>
    <mergeCell ref="A27:F27"/>
    <mergeCell ref="A19:F19"/>
    <mergeCell ref="A102:F102"/>
    <mergeCell ref="A103:F103"/>
    <mergeCell ref="A71:F71"/>
    <mergeCell ref="A72:F72"/>
    <mergeCell ref="A73:F73"/>
    <mergeCell ref="A74:F74"/>
    <mergeCell ref="A81:F81"/>
    <mergeCell ref="A82:F82"/>
    <mergeCell ref="A93:F93"/>
    <mergeCell ref="A13:F13"/>
    <mergeCell ref="A14:F14"/>
    <mergeCell ref="A15:F15"/>
    <mergeCell ref="A16:F16"/>
    <mergeCell ref="A17:F17"/>
    <mergeCell ref="A18:F18"/>
    <mergeCell ref="A104:F104"/>
    <mergeCell ref="A100:F100"/>
    <mergeCell ref="A101:F101"/>
    <mergeCell ref="A83:I83"/>
    <mergeCell ref="A84:F84"/>
    <mergeCell ref="A85:F85"/>
    <mergeCell ref="A86:F86"/>
    <mergeCell ref="A90:F90"/>
    <mergeCell ref="A91:F91"/>
    <mergeCell ref="A92:F92"/>
    <mergeCell ref="A95:F95"/>
    <mergeCell ref="A96:F96"/>
    <mergeCell ref="A97:F97"/>
    <mergeCell ref="A99:F99"/>
    <mergeCell ref="A65:F65"/>
    <mergeCell ref="A66:F66"/>
    <mergeCell ref="A70:F70"/>
    <mergeCell ref="A67:F67"/>
    <mergeCell ref="A68:I68"/>
    <mergeCell ref="A69:F69"/>
    <mergeCell ref="A105:F105"/>
    <mergeCell ref="A106:F106"/>
    <mergeCell ref="A5:F5"/>
    <mergeCell ref="A6:F6"/>
    <mergeCell ref="A4:I4"/>
    <mergeCell ref="A2:I2"/>
    <mergeCell ref="A56:F56"/>
    <mergeCell ref="A57:F57"/>
    <mergeCell ref="A58:F58"/>
    <mergeCell ref="A43:F43"/>
    <mergeCell ref="A60:F60"/>
    <mergeCell ref="A47:F47"/>
    <mergeCell ref="A48:F48"/>
    <mergeCell ref="A35:F35"/>
    <mergeCell ref="A36:F36"/>
    <mergeCell ref="A23:F23"/>
    <mergeCell ref="A24:F24"/>
    <mergeCell ref="A55:F55"/>
    <mergeCell ref="A49:F49"/>
    <mergeCell ref="A50:F50"/>
    <mergeCell ref="A44:F44"/>
    <mergeCell ref="A45:F45"/>
    <mergeCell ref="A46:F46"/>
    <mergeCell ref="A31:F31"/>
    <mergeCell ref="A1:I1"/>
    <mergeCell ref="A59:F59"/>
    <mergeCell ref="A51:F51"/>
    <mergeCell ref="A52:F52"/>
    <mergeCell ref="A53:F53"/>
    <mergeCell ref="A54:F54"/>
  </mergeCells>
  <dataValidations count="5">
    <dataValidation type="whole" operator="greaterThanOrEqual" allowBlank="1" showInputMessage="1" showErrorMessage="1" errorTitle="Pogrešan unos" error="Mogu se unijeti samo cjelobrojne pozitivne vrijednosti." sqref="H65491:I65525">
      <formula1>0</formula1>
    </dataValidation>
    <dataValidation type="whole" operator="notEqual" allowBlank="1" showInputMessage="1" showErrorMessage="1" errorTitle="Pogrešan unos" error="Mogu se unijeti samo cjelobrojne pozitivne ili negativne vrijednosti." sqref="H65490:I65490">
      <formula1>999999999999</formula1>
    </dataValidation>
    <dataValidation type="whole" operator="notEqual" allowBlank="1" showInputMessage="1" showErrorMessage="1" errorTitle="Pogrešan unos" error="Mogu se unijeti samo cjelobrojne vrijednosti." sqref="H65535:I65536">
      <formula1>999999999999</formula1>
    </dataValidation>
    <dataValidation type="whole" operator="notEqual" allowBlank="1" showInputMessage="1" showErrorMessage="1" errorTitle="Pogrešan upis" error="Dopušten je upis samo cjelobrojnih vrijednosti" sqref="H14:I14 H110:I112 H53:I53 H25:I34 H61:I61 H64:I65 H72:I72 H69:I69 H76:I76 H79:I80 H84:I86 H88:I108">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formula1>0</formula1>
    </dataValidation>
  </dataValidations>
  <printOptions/>
  <pageMargins left="0.75" right="0.17" top="1" bottom="1" header="0.5" footer="0.5"/>
  <pageSetup horizontalDpi="600" verticalDpi="600" orientation="portrait" paperSize="9" scale="87" r:id="rId1"/>
</worksheet>
</file>

<file path=xl/worksheets/sheet4.xml><?xml version="1.0" encoding="utf-8"?>
<worksheet xmlns="http://schemas.openxmlformats.org/spreadsheetml/2006/main" xmlns:r="http://schemas.openxmlformats.org/officeDocument/2006/relationships">
  <dimension ref="A1:I59"/>
  <sheetViews>
    <sheetView view="pageBreakPreview" zoomScale="110" zoomScaleSheetLayoutView="110" zoomScalePageLayoutView="0" workbookViewId="0" topLeftCell="A38">
      <selection activeCell="H27" sqref="H27"/>
    </sheetView>
  </sheetViews>
  <sheetFormatPr defaultColWidth="9.140625" defaultRowHeight="12.75"/>
  <cols>
    <col min="1" max="6" width="9.140625" style="2" customWidth="1"/>
    <col min="7" max="7" width="9.140625" style="11" customWidth="1"/>
    <col min="8" max="9" width="16.28125" style="30" customWidth="1"/>
    <col min="10" max="16384" width="9.140625" style="2" customWidth="1"/>
  </cols>
  <sheetData>
    <row r="1" spans="1:9" ht="12.75">
      <c r="A1" s="240" t="s">
        <v>166</v>
      </c>
      <c r="B1" s="263"/>
      <c r="C1" s="263"/>
      <c r="D1" s="263"/>
      <c r="E1" s="263"/>
      <c r="F1" s="263"/>
      <c r="G1" s="263"/>
      <c r="H1" s="263"/>
      <c r="I1" s="263"/>
    </row>
    <row r="2" spans="1:9" ht="12.75">
      <c r="A2" s="247" t="s">
        <v>462</v>
      </c>
      <c r="B2" s="234"/>
      <c r="C2" s="234"/>
      <c r="D2" s="234"/>
      <c r="E2" s="234"/>
      <c r="F2" s="234"/>
      <c r="G2" s="234"/>
      <c r="H2" s="234"/>
      <c r="I2" s="234"/>
    </row>
    <row r="3" spans="1:9" ht="12.75">
      <c r="A3" s="259" t="s">
        <v>444</v>
      </c>
      <c r="B3" s="265"/>
      <c r="C3" s="265"/>
      <c r="D3" s="265"/>
      <c r="E3" s="265"/>
      <c r="F3" s="265"/>
      <c r="G3" s="265"/>
      <c r="H3" s="265"/>
      <c r="I3" s="265"/>
    </row>
    <row r="4" spans="1:9" ht="12.75">
      <c r="A4" s="264" t="s">
        <v>460</v>
      </c>
      <c r="B4" s="220"/>
      <c r="C4" s="220"/>
      <c r="D4" s="220"/>
      <c r="E4" s="220"/>
      <c r="F4" s="220"/>
      <c r="G4" s="220"/>
      <c r="H4" s="220"/>
      <c r="I4" s="221"/>
    </row>
    <row r="5" spans="1:9" ht="22.5">
      <c r="A5" s="242" t="s">
        <v>2</v>
      </c>
      <c r="B5" s="243"/>
      <c r="C5" s="243"/>
      <c r="D5" s="243"/>
      <c r="E5" s="243"/>
      <c r="F5" s="243"/>
      <c r="G5" s="92" t="s">
        <v>106</v>
      </c>
      <c r="H5" s="85" t="s">
        <v>292</v>
      </c>
      <c r="I5" s="85" t="s">
        <v>276</v>
      </c>
    </row>
    <row r="6" spans="1:9" ht="12.75">
      <c r="A6" s="261">
        <v>1</v>
      </c>
      <c r="B6" s="243"/>
      <c r="C6" s="243"/>
      <c r="D6" s="243"/>
      <c r="E6" s="243"/>
      <c r="F6" s="243"/>
      <c r="G6" s="85">
        <v>2</v>
      </c>
      <c r="H6" s="85" t="s">
        <v>167</v>
      </c>
      <c r="I6" s="85" t="s">
        <v>168</v>
      </c>
    </row>
    <row r="7" spans="1:9" ht="12.75">
      <c r="A7" s="266" t="s">
        <v>169</v>
      </c>
      <c r="B7" s="266"/>
      <c r="C7" s="266"/>
      <c r="D7" s="266"/>
      <c r="E7" s="266"/>
      <c r="F7" s="266"/>
      <c r="G7" s="266"/>
      <c r="H7" s="266"/>
      <c r="I7" s="266"/>
    </row>
    <row r="8" spans="1:9" ht="12.75" customHeight="1">
      <c r="A8" s="241" t="s">
        <v>170</v>
      </c>
      <c r="B8" s="241"/>
      <c r="C8" s="241"/>
      <c r="D8" s="241"/>
      <c r="E8" s="241"/>
      <c r="F8" s="241"/>
      <c r="G8" s="88">
        <v>1</v>
      </c>
      <c r="H8" s="93">
        <v>50048768</v>
      </c>
      <c r="I8" s="93">
        <v>63411544</v>
      </c>
    </row>
    <row r="9" spans="1:9" ht="12.75" customHeight="1">
      <c r="A9" s="249" t="s">
        <v>171</v>
      </c>
      <c r="B9" s="249"/>
      <c r="C9" s="249"/>
      <c r="D9" s="249"/>
      <c r="E9" s="249"/>
      <c r="F9" s="249"/>
      <c r="G9" s="80">
        <v>2</v>
      </c>
      <c r="H9" s="94">
        <f>H10+H11+H12+H13+H14+H15+H16+H17</f>
        <v>34734004</v>
      </c>
      <c r="I9" s="94">
        <f>I10+I11+I12+I13+I14+I15+I16+I17</f>
        <v>39298365</v>
      </c>
    </row>
    <row r="10" spans="1:9" ht="12.75" customHeight="1">
      <c r="A10" s="262" t="s">
        <v>172</v>
      </c>
      <c r="B10" s="262"/>
      <c r="C10" s="262"/>
      <c r="D10" s="262"/>
      <c r="E10" s="262"/>
      <c r="F10" s="262"/>
      <c r="G10" s="88">
        <v>3</v>
      </c>
      <c r="H10" s="93">
        <v>30976334</v>
      </c>
      <c r="I10" s="93">
        <v>29749465</v>
      </c>
    </row>
    <row r="11" spans="1:9" ht="30.75" customHeight="1">
      <c r="A11" s="262" t="s">
        <v>297</v>
      </c>
      <c r="B11" s="262"/>
      <c r="C11" s="262"/>
      <c r="D11" s="262"/>
      <c r="E11" s="262"/>
      <c r="F11" s="262"/>
      <c r="G11" s="88">
        <v>4</v>
      </c>
      <c r="H11" s="93">
        <v>972511</v>
      </c>
      <c r="I11" s="93">
        <v>11574546</v>
      </c>
    </row>
    <row r="12" spans="1:9" ht="27.75" customHeight="1">
      <c r="A12" s="262" t="s">
        <v>298</v>
      </c>
      <c r="B12" s="262"/>
      <c r="C12" s="262"/>
      <c r="D12" s="262"/>
      <c r="E12" s="262"/>
      <c r="F12" s="262"/>
      <c r="G12" s="88">
        <v>5</v>
      </c>
      <c r="H12" s="93">
        <v>0</v>
      </c>
      <c r="I12" s="93">
        <v>1636140</v>
      </c>
    </row>
    <row r="13" spans="1:9" ht="12.75" customHeight="1">
      <c r="A13" s="262" t="s">
        <v>173</v>
      </c>
      <c r="B13" s="262"/>
      <c r="C13" s="262"/>
      <c r="D13" s="262"/>
      <c r="E13" s="262"/>
      <c r="F13" s="262"/>
      <c r="G13" s="88">
        <v>6</v>
      </c>
      <c r="H13" s="93">
        <v>-209998</v>
      </c>
      <c r="I13" s="93">
        <v>-4564236</v>
      </c>
    </row>
    <row r="14" spans="1:9" ht="12.75" customHeight="1">
      <c r="A14" s="262" t="s">
        <v>174</v>
      </c>
      <c r="B14" s="262"/>
      <c r="C14" s="262"/>
      <c r="D14" s="262"/>
      <c r="E14" s="262"/>
      <c r="F14" s="262"/>
      <c r="G14" s="88">
        <v>7</v>
      </c>
      <c r="H14" s="93">
        <v>25714</v>
      </c>
      <c r="I14" s="93">
        <v>24444</v>
      </c>
    </row>
    <row r="15" spans="1:9" ht="12.75" customHeight="1">
      <c r="A15" s="262" t="s">
        <v>175</v>
      </c>
      <c r="B15" s="262"/>
      <c r="C15" s="262"/>
      <c r="D15" s="262"/>
      <c r="E15" s="262"/>
      <c r="F15" s="262"/>
      <c r="G15" s="88">
        <v>8</v>
      </c>
      <c r="H15" s="93">
        <v>2106937</v>
      </c>
      <c r="I15" s="93">
        <v>983839</v>
      </c>
    </row>
    <row r="16" spans="1:9" ht="12.75" customHeight="1">
      <c r="A16" s="262" t="s">
        <v>176</v>
      </c>
      <c r="B16" s="262"/>
      <c r="C16" s="262"/>
      <c r="D16" s="262"/>
      <c r="E16" s="262"/>
      <c r="F16" s="262"/>
      <c r="G16" s="88">
        <v>9</v>
      </c>
      <c r="H16" s="93">
        <v>862506</v>
      </c>
      <c r="I16" s="93">
        <f>-351113-I56</f>
        <v>-105833</v>
      </c>
    </row>
    <row r="17" spans="1:9" ht="27" customHeight="1">
      <c r="A17" s="262" t="s">
        <v>177</v>
      </c>
      <c r="B17" s="262"/>
      <c r="C17" s="262"/>
      <c r="D17" s="262"/>
      <c r="E17" s="262"/>
      <c r="F17" s="262"/>
      <c r="G17" s="88">
        <v>10</v>
      </c>
      <c r="H17" s="93">
        <v>0</v>
      </c>
      <c r="I17" s="93">
        <v>0</v>
      </c>
    </row>
    <row r="18" spans="1:9" ht="29.25" customHeight="1">
      <c r="A18" s="257" t="s">
        <v>300</v>
      </c>
      <c r="B18" s="257"/>
      <c r="C18" s="257"/>
      <c r="D18" s="257"/>
      <c r="E18" s="257"/>
      <c r="F18" s="257"/>
      <c r="G18" s="80">
        <v>11</v>
      </c>
      <c r="H18" s="94">
        <f>H8+H9</f>
        <v>84782772</v>
      </c>
      <c r="I18" s="94">
        <f>I8+I9</f>
        <v>102709909</v>
      </c>
    </row>
    <row r="19" spans="1:9" ht="12.75" customHeight="1">
      <c r="A19" s="249" t="s">
        <v>178</v>
      </c>
      <c r="B19" s="249"/>
      <c r="C19" s="249"/>
      <c r="D19" s="249"/>
      <c r="E19" s="249"/>
      <c r="F19" s="249"/>
      <c r="G19" s="80">
        <v>12</v>
      </c>
      <c r="H19" s="94">
        <f>H20+H21+H22+H23</f>
        <v>-6867858</v>
      </c>
      <c r="I19" s="94">
        <f>I20+I21+I22+I23</f>
        <v>-6843708</v>
      </c>
    </row>
    <row r="20" spans="1:9" ht="12.75" customHeight="1">
      <c r="A20" s="262" t="s">
        <v>179</v>
      </c>
      <c r="B20" s="262"/>
      <c r="C20" s="262"/>
      <c r="D20" s="262"/>
      <c r="E20" s="262"/>
      <c r="F20" s="262"/>
      <c r="G20" s="88">
        <v>13</v>
      </c>
      <c r="H20" s="93">
        <v>4798675</v>
      </c>
      <c r="I20" s="93">
        <v>4290058</v>
      </c>
    </row>
    <row r="21" spans="1:9" ht="12.75" customHeight="1">
      <c r="A21" s="262" t="s">
        <v>180</v>
      </c>
      <c r="B21" s="262"/>
      <c r="C21" s="262"/>
      <c r="D21" s="262"/>
      <c r="E21" s="262"/>
      <c r="F21" s="262"/>
      <c r="G21" s="88">
        <v>14</v>
      </c>
      <c r="H21" s="93">
        <v>-10610782</v>
      </c>
      <c r="I21" s="93">
        <v>-5024047</v>
      </c>
    </row>
    <row r="22" spans="1:9" ht="12.75" customHeight="1">
      <c r="A22" s="262" t="s">
        <v>181</v>
      </c>
      <c r="B22" s="262"/>
      <c r="C22" s="262"/>
      <c r="D22" s="262"/>
      <c r="E22" s="262"/>
      <c r="F22" s="262"/>
      <c r="G22" s="88">
        <v>15</v>
      </c>
      <c r="H22" s="93">
        <v>-131857</v>
      </c>
      <c r="I22" s="93">
        <f>Bilanca!H45-Bilanca!I45</f>
        <v>-329141</v>
      </c>
    </row>
    <row r="23" spans="1:9" ht="12.75" customHeight="1">
      <c r="A23" s="262" t="s">
        <v>182</v>
      </c>
      <c r="B23" s="262"/>
      <c r="C23" s="262"/>
      <c r="D23" s="262"/>
      <c r="E23" s="262"/>
      <c r="F23" s="262"/>
      <c r="G23" s="88">
        <v>16</v>
      </c>
      <c r="H23" s="93">
        <f>-920803-3091</f>
        <v>-923894</v>
      </c>
      <c r="I23" s="93">
        <v>-5780578</v>
      </c>
    </row>
    <row r="24" spans="1:9" ht="12.75" customHeight="1">
      <c r="A24" s="257" t="s">
        <v>183</v>
      </c>
      <c r="B24" s="257"/>
      <c r="C24" s="257"/>
      <c r="D24" s="257"/>
      <c r="E24" s="257"/>
      <c r="F24" s="257"/>
      <c r="G24" s="80">
        <v>17</v>
      </c>
      <c r="H24" s="94">
        <f>H18+H19</f>
        <v>77914914</v>
      </c>
      <c r="I24" s="94">
        <f>I18+I19</f>
        <v>95866201</v>
      </c>
    </row>
    <row r="25" spans="1:9" ht="12.75" customHeight="1">
      <c r="A25" s="241" t="s">
        <v>184</v>
      </c>
      <c r="B25" s="241"/>
      <c r="C25" s="241"/>
      <c r="D25" s="241"/>
      <c r="E25" s="241"/>
      <c r="F25" s="241"/>
      <c r="G25" s="88">
        <v>18</v>
      </c>
      <c r="H25" s="93">
        <v>-232</v>
      </c>
      <c r="I25" s="93">
        <v>-4002</v>
      </c>
    </row>
    <row r="26" spans="1:9" ht="12.75" customHeight="1">
      <c r="A26" s="241" t="s">
        <v>185</v>
      </c>
      <c r="B26" s="241"/>
      <c r="C26" s="241"/>
      <c r="D26" s="241"/>
      <c r="E26" s="241"/>
      <c r="F26" s="241"/>
      <c r="G26" s="88">
        <v>19</v>
      </c>
      <c r="H26" s="93">
        <f>-8097643+3091</f>
        <v>-8094552</v>
      </c>
      <c r="I26" s="93">
        <v>-8943399</v>
      </c>
    </row>
    <row r="27" spans="1:9" ht="28.5" customHeight="1">
      <c r="A27" s="251" t="s">
        <v>186</v>
      </c>
      <c r="B27" s="251"/>
      <c r="C27" s="251"/>
      <c r="D27" s="251"/>
      <c r="E27" s="251"/>
      <c r="F27" s="251"/>
      <c r="G27" s="80">
        <v>20</v>
      </c>
      <c r="H27" s="94">
        <f>H24+H25+H26</f>
        <v>69820130</v>
      </c>
      <c r="I27" s="94">
        <f>I24+I25+I26</f>
        <v>86918800</v>
      </c>
    </row>
    <row r="28" spans="1:9" ht="12.75">
      <c r="A28" s="266" t="s">
        <v>187</v>
      </c>
      <c r="B28" s="266"/>
      <c r="C28" s="266"/>
      <c r="D28" s="266"/>
      <c r="E28" s="266"/>
      <c r="F28" s="266"/>
      <c r="G28" s="266"/>
      <c r="H28" s="266"/>
      <c r="I28" s="266"/>
    </row>
    <row r="29" spans="1:9" ht="23.25" customHeight="1">
      <c r="A29" s="241" t="s">
        <v>188</v>
      </c>
      <c r="B29" s="241"/>
      <c r="C29" s="241"/>
      <c r="D29" s="241"/>
      <c r="E29" s="241"/>
      <c r="F29" s="241"/>
      <c r="G29" s="88">
        <v>21</v>
      </c>
      <c r="H29" s="91">
        <v>2257</v>
      </c>
      <c r="I29" s="91">
        <v>2485</v>
      </c>
    </row>
    <row r="30" spans="1:9" ht="12.75" customHeight="1">
      <c r="A30" s="241" t="s">
        <v>189</v>
      </c>
      <c r="B30" s="241"/>
      <c r="C30" s="241"/>
      <c r="D30" s="241"/>
      <c r="E30" s="241"/>
      <c r="F30" s="241"/>
      <c r="G30" s="88">
        <v>22</v>
      </c>
      <c r="H30" s="91">
        <v>0</v>
      </c>
      <c r="I30" s="91">
        <v>0</v>
      </c>
    </row>
    <row r="31" spans="1:9" ht="12.75" customHeight="1">
      <c r="A31" s="241" t="s">
        <v>190</v>
      </c>
      <c r="B31" s="241"/>
      <c r="C31" s="241"/>
      <c r="D31" s="241"/>
      <c r="E31" s="241"/>
      <c r="F31" s="241"/>
      <c r="G31" s="88">
        <v>23</v>
      </c>
      <c r="H31" s="91">
        <v>56625</v>
      </c>
      <c r="I31" s="91">
        <v>3454254</v>
      </c>
    </row>
    <row r="32" spans="1:9" ht="12.75" customHeight="1">
      <c r="A32" s="241" t="s">
        <v>191</v>
      </c>
      <c r="B32" s="241"/>
      <c r="C32" s="241"/>
      <c r="D32" s="241"/>
      <c r="E32" s="241"/>
      <c r="F32" s="241"/>
      <c r="G32" s="88">
        <v>24</v>
      </c>
      <c r="H32" s="91">
        <v>0</v>
      </c>
      <c r="I32" s="91">
        <v>0</v>
      </c>
    </row>
    <row r="33" spans="1:9" ht="12.75" customHeight="1">
      <c r="A33" s="241" t="s">
        <v>192</v>
      </c>
      <c r="B33" s="241"/>
      <c r="C33" s="241"/>
      <c r="D33" s="241"/>
      <c r="E33" s="241"/>
      <c r="F33" s="241"/>
      <c r="G33" s="88">
        <v>25</v>
      </c>
      <c r="H33" s="91">
        <v>0</v>
      </c>
      <c r="I33" s="91">
        <v>0</v>
      </c>
    </row>
    <row r="34" spans="1:9" ht="12.75" customHeight="1">
      <c r="A34" s="241" t="s">
        <v>193</v>
      </c>
      <c r="B34" s="241"/>
      <c r="C34" s="241"/>
      <c r="D34" s="241"/>
      <c r="E34" s="241"/>
      <c r="F34" s="241"/>
      <c r="G34" s="88">
        <v>26</v>
      </c>
      <c r="H34" s="91">
        <v>0</v>
      </c>
      <c r="I34" s="91">
        <v>0</v>
      </c>
    </row>
    <row r="35" spans="1:9" ht="27" customHeight="1">
      <c r="A35" s="257" t="s">
        <v>194</v>
      </c>
      <c r="B35" s="257"/>
      <c r="C35" s="257"/>
      <c r="D35" s="257"/>
      <c r="E35" s="257"/>
      <c r="F35" s="257"/>
      <c r="G35" s="80">
        <v>27</v>
      </c>
      <c r="H35" s="90">
        <f>H29+H30+H31+H32+H33+H34</f>
        <v>58882</v>
      </c>
      <c r="I35" s="90">
        <f>I29+I30+I31+I32+I33+I34</f>
        <v>3456739</v>
      </c>
    </row>
    <row r="36" spans="1:9" ht="26.25" customHeight="1">
      <c r="A36" s="241" t="s">
        <v>195</v>
      </c>
      <c r="B36" s="241"/>
      <c r="C36" s="241"/>
      <c r="D36" s="241"/>
      <c r="E36" s="241"/>
      <c r="F36" s="241"/>
      <c r="G36" s="88">
        <v>28</v>
      </c>
      <c r="H36" s="91">
        <v>-12677765</v>
      </c>
      <c r="I36" s="91">
        <v>-19314650</v>
      </c>
    </row>
    <row r="37" spans="1:9" ht="12.75" customHeight="1">
      <c r="A37" s="241" t="s">
        <v>196</v>
      </c>
      <c r="B37" s="241"/>
      <c r="C37" s="241"/>
      <c r="D37" s="241"/>
      <c r="E37" s="241"/>
      <c r="F37" s="241"/>
      <c r="G37" s="88">
        <v>29</v>
      </c>
      <c r="H37" s="91">
        <v>0</v>
      </c>
      <c r="I37" s="91">
        <v>0</v>
      </c>
    </row>
    <row r="38" spans="1:9" ht="12.75" customHeight="1">
      <c r="A38" s="241" t="s">
        <v>197</v>
      </c>
      <c r="B38" s="241"/>
      <c r="C38" s="241"/>
      <c r="D38" s="241"/>
      <c r="E38" s="241"/>
      <c r="F38" s="241"/>
      <c r="G38" s="88">
        <v>30</v>
      </c>
      <c r="H38" s="91">
        <v>0</v>
      </c>
      <c r="I38" s="91">
        <v>0</v>
      </c>
    </row>
    <row r="39" spans="1:9" ht="12.75" customHeight="1">
      <c r="A39" s="241" t="s">
        <v>198</v>
      </c>
      <c r="B39" s="241"/>
      <c r="C39" s="241"/>
      <c r="D39" s="241"/>
      <c r="E39" s="241"/>
      <c r="F39" s="241"/>
      <c r="G39" s="88">
        <v>31</v>
      </c>
      <c r="H39" s="91">
        <v>0</v>
      </c>
      <c r="I39" s="91">
        <v>0</v>
      </c>
    </row>
    <row r="40" spans="1:9" ht="12.75" customHeight="1">
      <c r="A40" s="241" t="s">
        <v>199</v>
      </c>
      <c r="B40" s="241"/>
      <c r="C40" s="241"/>
      <c r="D40" s="241"/>
      <c r="E40" s="241"/>
      <c r="F40" s="241"/>
      <c r="G40" s="88">
        <v>32</v>
      </c>
      <c r="H40" s="91">
        <v>-32678746</v>
      </c>
      <c r="I40" s="91">
        <v>-22030752</v>
      </c>
    </row>
    <row r="41" spans="1:9" ht="22.5" customHeight="1">
      <c r="A41" s="257" t="s">
        <v>200</v>
      </c>
      <c r="B41" s="257"/>
      <c r="C41" s="257"/>
      <c r="D41" s="257"/>
      <c r="E41" s="257"/>
      <c r="F41" s="257"/>
      <c r="G41" s="80">
        <v>33</v>
      </c>
      <c r="H41" s="90">
        <f>H36+H37+H38+H39+H40</f>
        <v>-45356511</v>
      </c>
      <c r="I41" s="90">
        <f>I36+I37+I38+I39+I40</f>
        <v>-41345402</v>
      </c>
    </row>
    <row r="42" spans="1:9" ht="30" customHeight="1">
      <c r="A42" s="251" t="s">
        <v>201</v>
      </c>
      <c r="B42" s="251"/>
      <c r="C42" s="251"/>
      <c r="D42" s="251"/>
      <c r="E42" s="251"/>
      <c r="F42" s="251"/>
      <c r="G42" s="80">
        <v>34</v>
      </c>
      <c r="H42" s="90">
        <f>H35+H41</f>
        <v>-45297629</v>
      </c>
      <c r="I42" s="90">
        <f>I35+I41</f>
        <v>-37888663</v>
      </c>
    </row>
    <row r="43" spans="1:9" ht="12.75">
      <c r="A43" s="266" t="s">
        <v>202</v>
      </c>
      <c r="B43" s="266"/>
      <c r="C43" s="266"/>
      <c r="D43" s="266"/>
      <c r="E43" s="266"/>
      <c r="F43" s="266"/>
      <c r="G43" s="266"/>
      <c r="H43" s="266"/>
      <c r="I43" s="266"/>
    </row>
    <row r="44" spans="1:9" ht="12.75" customHeight="1">
      <c r="A44" s="241" t="s">
        <v>203</v>
      </c>
      <c r="B44" s="241"/>
      <c r="C44" s="241"/>
      <c r="D44" s="241"/>
      <c r="E44" s="241"/>
      <c r="F44" s="241"/>
      <c r="G44" s="88">
        <v>35</v>
      </c>
      <c r="H44" s="91">
        <v>0</v>
      </c>
      <c r="I44" s="91">
        <v>0</v>
      </c>
    </row>
    <row r="45" spans="1:9" ht="27" customHeight="1">
      <c r="A45" s="241" t="s">
        <v>204</v>
      </c>
      <c r="B45" s="241"/>
      <c r="C45" s="241"/>
      <c r="D45" s="241"/>
      <c r="E45" s="241"/>
      <c r="F45" s="241"/>
      <c r="G45" s="88">
        <v>36</v>
      </c>
      <c r="H45" s="91">
        <v>0</v>
      </c>
      <c r="I45" s="91">
        <v>0</v>
      </c>
    </row>
    <row r="46" spans="1:9" ht="12.75" customHeight="1">
      <c r="A46" s="241" t="s">
        <v>205</v>
      </c>
      <c r="B46" s="241"/>
      <c r="C46" s="241"/>
      <c r="D46" s="241"/>
      <c r="E46" s="241"/>
      <c r="F46" s="241"/>
      <c r="G46" s="88">
        <v>37</v>
      </c>
      <c r="H46" s="91">
        <v>0</v>
      </c>
      <c r="I46" s="91">
        <v>0</v>
      </c>
    </row>
    <row r="47" spans="1:9" ht="12.75" customHeight="1">
      <c r="A47" s="241" t="s">
        <v>206</v>
      </c>
      <c r="B47" s="241"/>
      <c r="C47" s="241"/>
      <c r="D47" s="241"/>
      <c r="E47" s="241"/>
      <c r="F47" s="241"/>
      <c r="G47" s="88">
        <v>38</v>
      </c>
      <c r="H47" s="91">
        <v>0</v>
      </c>
      <c r="I47" s="91">
        <v>0</v>
      </c>
    </row>
    <row r="48" spans="1:9" ht="25.5" customHeight="1">
      <c r="A48" s="257" t="s">
        <v>207</v>
      </c>
      <c r="B48" s="257"/>
      <c r="C48" s="257"/>
      <c r="D48" s="257"/>
      <c r="E48" s="257"/>
      <c r="F48" s="257"/>
      <c r="G48" s="80">
        <v>39</v>
      </c>
      <c r="H48" s="90">
        <f>H44+H45+H46+H47</f>
        <v>0</v>
      </c>
      <c r="I48" s="90">
        <f>I44+I45+I46+I47</f>
        <v>0</v>
      </c>
    </row>
    <row r="49" spans="1:9" ht="24" customHeight="1">
      <c r="A49" s="241" t="s">
        <v>299</v>
      </c>
      <c r="B49" s="241"/>
      <c r="C49" s="241"/>
      <c r="D49" s="241"/>
      <c r="E49" s="241"/>
      <c r="F49" s="241"/>
      <c r="G49" s="88">
        <v>40</v>
      </c>
      <c r="H49" s="91">
        <v>0</v>
      </c>
      <c r="I49" s="91">
        <v>0</v>
      </c>
    </row>
    <row r="50" spans="1:9" ht="12.75" customHeight="1">
      <c r="A50" s="241" t="s">
        <v>208</v>
      </c>
      <c r="B50" s="241"/>
      <c r="C50" s="241"/>
      <c r="D50" s="241"/>
      <c r="E50" s="241"/>
      <c r="F50" s="241"/>
      <c r="G50" s="88">
        <v>41</v>
      </c>
      <c r="H50" s="91">
        <v>-10078586</v>
      </c>
      <c r="I50" s="91">
        <v>-11608220</v>
      </c>
    </row>
    <row r="51" spans="1:9" ht="12.75" customHeight="1">
      <c r="A51" s="241" t="s">
        <v>209</v>
      </c>
      <c r="B51" s="241"/>
      <c r="C51" s="241"/>
      <c r="D51" s="241"/>
      <c r="E51" s="241"/>
      <c r="F51" s="241"/>
      <c r="G51" s="88">
        <v>42</v>
      </c>
      <c r="H51" s="91">
        <v>-268368</v>
      </c>
      <c r="I51" s="91">
        <v>-275692</v>
      </c>
    </row>
    <row r="52" spans="1:9" ht="26.25" customHeight="1">
      <c r="A52" s="241" t="s">
        <v>210</v>
      </c>
      <c r="B52" s="241"/>
      <c r="C52" s="241"/>
      <c r="D52" s="241"/>
      <c r="E52" s="241"/>
      <c r="F52" s="241"/>
      <c r="G52" s="88">
        <v>43</v>
      </c>
      <c r="H52" s="91">
        <v>0</v>
      </c>
      <c r="I52" s="91">
        <v>0</v>
      </c>
    </row>
    <row r="53" spans="1:9" ht="12.75" customHeight="1">
      <c r="A53" s="241" t="s">
        <v>211</v>
      </c>
      <c r="B53" s="241"/>
      <c r="C53" s="241"/>
      <c r="D53" s="241"/>
      <c r="E53" s="241"/>
      <c r="F53" s="241"/>
      <c r="G53" s="88">
        <v>44</v>
      </c>
      <c r="H53" s="91">
        <v>0</v>
      </c>
      <c r="I53" s="91">
        <v>0</v>
      </c>
    </row>
    <row r="54" spans="1:9" ht="27" customHeight="1">
      <c r="A54" s="257" t="s">
        <v>212</v>
      </c>
      <c r="B54" s="257"/>
      <c r="C54" s="257"/>
      <c r="D54" s="257"/>
      <c r="E54" s="257"/>
      <c r="F54" s="257"/>
      <c r="G54" s="80">
        <v>45</v>
      </c>
      <c r="H54" s="90">
        <f>H49+H50+H51+H52+H53</f>
        <v>-10346954</v>
      </c>
      <c r="I54" s="90">
        <f>I49+I50+I51+I52+I53</f>
        <v>-11883912</v>
      </c>
    </row>
    <row r="55" spans="1:9" ht="27" customHeight="1">
      <c r="A55" s="251" t="s">
        <v>213</v>
      </c>
      <c r="B55" s="251"/>
      <c r="C55" s="251"/>
      <c r="D55" s="251"/>
      <c r="E55" s="251"/>
      <c r="F55" s="251"/>
      <c r="G55" s="80">
        <v>46</v>
      </c>
      <c r="H55" s="90">
        <f>H48+H54</f>
        <v>-10346954</v>
      </c>
      <c r="I55" s="90">
        <f>I48+I54</f>
        <v>-11883912</v>
      </c>
    </row>
    <row r="56" spans="1:9" ht="12.75">
      <c r="A56" s="215" t="s">
        <v>214</v>
      </c>
      <c r="B56" s="215"/>
      <c r="C56" s="215"/>
      <c r="D56" s="215"/>
      <c r="E56" s="215"/>
      <c r="F56" s="215"/>
      <c r="G56" s="88">
        <v>47</v>
      </c>
      <c r="H56" s="91">
        <v>-1155438</v>
      </c>
      <c r="I56" s="91">
        <v>-245280</v>
      </c>
    </row>
    <row r="57" spans="1:9" ht="27" customHeight="1">
      <c r="A57" s="251" t="s">
        <v>215</v>
      </c>
      <c r="B57" s="251"/>
      <c r="C57" s="251"/>
      <c r="D57" s="251"/>
      <c r="E57" s="251"/>
      <c r="F57" s="251"/>
      <c r="G57" s="80">
        <v>48</v>
      </c>
      <c r="H57" s="90">
        <f>H27+H42+H55+H56</f>
        <v>13020109</v>
      </c>
      <c r="I57" s="90">
        <f>I27+I42+I55+I56</f>
        <v>36900945</v>
      </c>
    </row>
    <row r="58" spans="1:9" ht="15" customHeight="1">
      <c r="A58" s="267" t="s">
        <v>216</v>
      </c>
      <c r="B58" s="267"/>
      <c r="C58" s="267"/>
      <c r="D58" s="267"/>
      <c r="E58" s="267"/>
      <c r="F58" s="267"/>
      <c r="G58" s="88">
        <v>49</v>
      </c>
      <c r="H58" s="91">
        <v>74367882</v>
      </c>
      <c r="I58" s="91">
        <f>Bilanca!H70</f>
        <v>87387991</v>
      </c>
    </row>
    <row r="59" spans="1:9" ht="28.5" customHeight="1">
      <c r="A59" s="251" t="s">
        <v>217</v>
      </c>
      <c r="B59" s="251"/>
      <c r="C59" s="251"/>
      <c r="D59" s="251"/>
      <c r="E59" s="251"/>
      <c r="F59" s="251"/>
      <c r="G59" s="80">
        <v>50</v>
      </c>
      <c r="H59" s="90">
        <f>H57+H58</f>
        <v>87387991</v>
      </c>
      <c r="I59" s="90">
        <f>I57+I58</f>
        <v>124288936</v>
      </c>
    </row>
  </sheetData>
  <sheetProtection sheet="1" objects="1" scenarios="1"/>
  <mergeCells count="59">
    <mergeCell ref="A47:F47"/>
    <mergeCell ref="A41:F41"/>
    <mergeCell ref="A42:F42"/>
    <mergeCell ref="A43:I43"/>
    <mergeCell ref="A44:F44"/>
    <mergeCell ref="A45:F45"/>
    <mergeCell ref="A46:F46"/>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9:F19"/>
    <mergeCell ref="A25:F25"/>
    <mergeCell ref="A4:I4"/>
    <mergeCell ref="A20:F20"/>
    <mergeCell ref="A21:F21"/>
    <mergeCell ref="A3:I3"/>
    <mergeCell ref="A22:F22"/>
    <mergeCell ref="A17:F17"/>
    <mergeCell ref="A18:F18"/>
    <mergeCell ref="A5:F5"/>
    <mergeCell ref="A6:F6"/>
    <mergeCell ref="A13:F13"/>
    <mergeCell ref="A14:F14"/>
    <mergeCell ref="A15:F15"/>
    <mergeCell ref="A1:I1"/>
    <mergeCell ref="A2:I2"/>
  </mergeCells>
  <dataValidations count="4">
    <dataValidation type="whole" operator="greaterThanOrEqual" allowBlank="1" showInputMessage="1" showErrorMessage="1" errorTitle="Pogrešan unos" error="Mogu se unijeti samo cjelobrojne pozitivne vrijednosti." sqref="H65521:I65523">
      <formula1>0</formula1>
    </dataValidation>
    <dataValidation type="whole" operator="notEqual" allowBlank="1" showInputMessage="1" showErrorMessage="1" errorTitle="Pogrešan upis" error="Dopušten je upis samo cjelobrojnih vrijednosti ili nule" sqref="H39:I39 H55:I57 H42:I42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10:I10 H14:I14 H29:I35 H44:I48 H58:I59">
      <formula1>0</formula1>
    </dataValidation>
  </dataValidations>
  <printOptions/>
  <pageMargins left="0.75" right="0.75" top="1" bottom="1" header="0.5" footer="0.5"/>
  <pageSetup horizontalDpi="600" verticalDpi="600" orientation="portrait" paperSize="9" scale="87" r:id="rId1"/>
</worksheet>
</file>

<file path=xl/worksheets/sheet5.xml><?xml version="1.0" encoding="utf-8"?>
<worksheet xmlns="http://schemas.openxmlformats.org/spreadsheetml/2006/main" xmlns:r="http://schemas.openxmlformats.org/officeDocument/2006/relationships">
  <dimension ref="A1:I53"/>
  <sheetViews>
    <sheetView view="pageBreakPreview" zoomScale="110" zoomScaleSheetLayoutView="110" zoomScalePageLayoutView="0" workbookViewId="0" topLeftCell="A1">
      <selection activeCell="H46" sqref="H46"/>
    </sheetView>
  </sheetViews>
  <sheetFormatPr defaultColWidth="9.140625" defaultRowHeight="12.75"/>
  <cols>
    <col min="1" max="7" width="9.140625" style="2" customWidth="1"/>
    <col min="8" max="9" width="14.8515625" style="30" customWidth="1"/>
    <col min="10" max="10" width="12.00390625" style="2" bestFit="1" customWidth="1"/>
    <col min="11" max="11" width="10.28125" style="2" bestFit="1" customWidth="1"/>
    <col min="12" max="12" width="12.28125" style="2" bestFit="1" customWidth="1"/>
    <col min="13" max="16384" width="9.140625" style="2" customWidth="1"/>
  </cols>
  <sheetData>
    <row r="1" spans="1:9" ht="12.75" customHeight="1">
      <c r="A1" s="240" t="s">
        <v>218</v>
      </c>
      <c r="B1" s="263"/>
      <c r="C1" s="263"/>
      <c r="D1" s="263"/>
      <c r="E1" s="263"/>
      <c r="F1" s="263"/>
      <c r="G1" s="263"/>
      <c r="H1" s="263"/>
      <c r="I1" s="263"/>
    </row>
    <row r="2" spans="1:9" ht="12.75" customHeight="1">
      <c r="A2" s="247" t="s">
        <v>461</v>
      </c>
      <c r="B2" s="234"/>
      <c r="C2" s="234"/>
      <c r="D2" s="234"/>
      <c r="E2" s="234"/>
      <c r="F2" s="234"/>
      <c r="G2" s="234"/>
      <c r="H2" s="234"/>
      <c r="I2" s="234"/>
    </row>
    <row r="3" spans="1:9" ht="12.75">
      <c r="A3" s="259" t="s">
        <v>444</v>
      </c>
      <c r="B3" s="269"/>
      <c r="C3" s="269"/>
      <c r="D3" s="269"/>
      <c r="E3" s="269"/>
      <c r="F3" s="269"/>
      <c r="G3" s="269"/>
      <c r="H3" s="269"/>
      <c r="I3" s="269"/>
    </row>
    <row r="4" spans="1:9" ht="12.75">
      <c r="A4" s="264" t="s">
        <v>460</v>
      </c>
      <c r="B4" s="220"/>
      <c r="C4" s="220"/>
      <c r="D4" s="220"/>
      <c r="E4" s="220"/>
      <c r="F4" s="220"/>
      <c r="G4" s="220"/>
      <c r="H4" s="220"/>
      <c r="I4" s="221"/>
    </row>
    <row r="5" spans="1:9" ht="33.75">
      <c r="A5" s="242" t="s">
        <v>2</v>
      </c>
      <c r="B5" s="243"/>
      <c r="C5" s="243"/>
      <c r="D5" s="243"/>
      <c r="E5" s="243"/>
      <c r="F5" s="243"/>
      <c r="G5" s="84" t="s">
        <v>106</v>
      </c>
      <c r="H5" s="85" t="s">
        <v>292</v>
      </c>
      <c r="I5" s="85" t="s">
        <v>276</v>
      </c>
    </row>
    <row r="6" spans="1:9" ht="12.75">
      <c r="A6" s="261">
        <v>1</v>
      </c>
      <c r="B6" s="243"/>
      <c r="C6" s="243"/>
      <c r="D6" s="243"/>
      <c r="E6" s="243"/>
      <c r="F6" s="243"/>
      <c r="G6" s="86">
        <v>2</v>
      </c>
      <c r="H6" s="85" t="s">
        <v>167</v>
      </c>
      <c r="I6" s="85" t="s">
        <v>168</v>
      </c>
    </row>
    <row r="7" spans="1:9" ht="12.75">
      <c r="A7" s="266" t="s">
        <v>169</v>
      </c>
      <c r="B7" s="268"/>
      <c r="C7" s="268"/>
      <c r="D7" s="268"/>
      <c r="E7" s="268"/>
      <c r="F7" s="268"/>
      <c r="G7" s="268"/>
      <c r="H7" s="268"/>
      <c r="I7" s="268"/>
    </row>
    <row r="8" spans="1:9" ht="12.75">
      <c r="A8" s="241" t="s">
        <v>219</v>
      </c>
      <c r="B8" s="241"/>
      <c r="C8" s="241"/>
      <c r="D8" s="241"/>
      <c r="E8" s="241"/>
      <c r="F8" s="241"/>
      <c r="G8" s="78">
        <v>1</v>
      </c>
      <c r="H8" s="91">
        <v>0</v>
      </c>
      <c r="I8" s="91">
        <v>0</v>
      </c>
    </row>
    <row r="9" spans="1:9" ht="12.75">
      <c r="A9" s="241" t="s">
        <v>220</v>
      </c>
      <c r="B9" s="241"/>
      <c r="C9" s="241"/>
      <c r="D9" s="241"/>
      <c r="E9" s="241"/>
      <c r="F9" s="241"/>
      <c r="G9" s="78">
        <v>2</v>
      </c>
      <c r="H9" s="91">
        <v>0</v>
      </c>
      <c r="I9" s="91">
        <v>0</v>
      </c>
    </row>
    <row r="10" spans="1:9" ht="12.75">
      <c r="A10" s="241" t="s">
        <v>221</v>
      </c>
      <c r="B10" s="241"/>
      <c r="C10" s="241"/>
      <c r="D10" s="241"/>
      <c r="E10" s="241"/>
      <c r="F10" s="241"/>
      <c r="G10" s="78">
        <v>3</v>
      </c>
      <c r="H10" s="91">
        <v>0</v>
      </c>
      <c r="I10" s="91">
        <v>0</v>
      </c>
    </row>
    <row r="11" spans="1:9" ht="12.75">
      <c r="A11" s="241" t="s">
        <v>222</v>
      </c>
      <c r="B11" s="241"/>
      <c r="C11" s="241"/>
      <c r="D11" s="241"/>
      <c r="E11" s="241"/>
      <c r="F11" s="241"/>
      <c r="G11" s="78">
        <v>4</v>
      </c>
      <c r="H11" s="91">
        <v>0</v>
      </c>
      <c r="I11" s="91">
        <v>0</v>
      </c>
    </row>
    <row r="12" spans="1:9" ht="12.75">
      <c r="A12" s="241" t="s">
        <v>387</v>
      </c>
      <c r="B12" s="241"/>
      <c r="C12" s="241"/>
      <c r="D12" s="241"/>
      <c r="E12" s="241"/>
      <c r="F12" s="241"/>
      <c r="G12" s="78">
        <v>5</v>
      </c>
      <c r="H12" s="91">
        <v>0</v>
      </c>
      <c r="I12" s="91">
        <v>0</v>
      </c>
    </row>
    <row r="13" spans="1:9" ht="24" customHeight="1">
      <c r="A13" s="248" t="s">
        <v>395</v>
      </c>
      <c r="B13" s="248"/>
      <c r="C13" s="248"/>
      <c r="D13" s="248"/>
      <c r="E13" s="248"/>
      <c r="F13" s="248"/>
      <c r="G13" s="80">
        <v>6</v>
      </c>
      <c r="H13" s="95">
        <f>SUM(H8:H12)</f>
        <v>0</v>
      </c>
      <c r="I13" s="95">
        <f>SUM(I8:I12)</f>
        <v>0</v>
      </c>
    </row>
    <row r="14" spans="1:9" ht="12.75">
      <c r="A14" s="241" t="s">
        <v>388</v>
      </c>
      <c r="B14" s="241"/>
      <c r="C14" s="241"/>
      <c r="D14" s="241"/>
      <c r="E14" s="241"/>
      <c r="F14" s="241"/>
      <c r="G14" s="78">
        <v>7</v>
      </c>
      <c r="H14" s="91">
        <v>0</v>
      </c>
      <c r="I14" s="91">
        <v>0</v>
      </c>
    </row>
    <row r="15" spans="1:9" ht="12.75">
      <c r="A15" s="241" t="s">
        <v>389</v>
      </c>
      <c r="B15" s="241"/>
      <c r="C15" s="241"/>
      <c r="D15" s="241"/>
      <c r="E15" s="241"/>
      <c r="F15" s="241"/>
      <c r="G15" s="78">
        <v>8</v>
      </c>
      <c r="H15" s="91">
        <v>0</v>
      </c>
      <c r="I15" s="91">
        <v>0</v>
      </c>
    </row>
    <row r="16" spans="1:9" ht="12.75">
      <c r="A16" s="241" t="s">
        <v>390</v>
      </c>
      <c r="B16" s="241"/>
      <c r="C16" s="241"/>
      <c r="D16" s="241"/>
      <c r="E16" s="241"/>
      <c r="F16" s="241"/>
      <c r="G16" s="78">
        <v>9</v>
      </c>
      <c r="H16" s="91">
        <v>0</v>
      </c>
      <c r="I16" s="91">
        <v>0</v>
      </c>
    </row>
    <row r="17" spans="1:9" ht="12.75">
      <c r="A17" s="241" t="s">
        <v>391</v>
      </c>
      <c r="B17" s="241"/>
      <c r="C17" s="241"/>
      <c r="D17" s="241"/>
      <c r="E17" s="241"/>
      <c r="F17" s="241"/>
      <c r="G17" s="78">
        <v>10</v>
      </c>
      <c r="H17" s="91">
        <v>0</v>
      </c>
      <c r="I17" s="91">
        <v>0</v>
      </c>
    </row>
    <row r="18" spans="1:9" ht="12.75">
      <c r="A18" s="241" t="s">
        <v>392</v>
      </c>
      <c r="B18" s="241"/>
      <c r="C18" s="241"/>
      <c r="D18" s="241"/>
      <c r="E18" s="241"/>
      <c r="F18" s="241"/>
      <c r="G18" s="78">
        <v>11</v>
      </c>
      <c r="H18" s="91">
        <v>0</v>
      </c>
      <c r="I18" s="91">
        <v>0</v>
      </c>
    </row>
    <row r="19" spans="1:9" ht="12.75">
      <c r="A19" s="241" t="s">
        <v>393</v>
      </c>
      <c r="B19" s="241"/>
      <c r="C19" s="241"/>
      <c r="D19" s="241"/>
      <c r="E19" s="241"/>
      <c r="F19" s="241"/>
      <c r="G19" s="78">
        <v>12</v>
      </c>
      <c r="H19" s="91">
        <v>0</v>
      </c>
      <c r="I19" s="91">
        <v>0</v>
      </c>
    </row>
    <row r="20" spans="1:9" ht="26.25" customHeight="1">
      <c r="A20" s="248" t="s">
        <v>396</v>
      </c>
      <c r="B20" s="248"/>
      <c r="C20" s="248"/>
      <c r="D20" s="248"/>
      <c r="E20" s="248"/>
      <c r="F20" s="248"/>
      <c r="G20" s="80">
        <v>13</v>
      </c>
      <c r="H20" s="95">
        <f>SUM(H14:H19)</f>
        <v>0</v>
      </c>
      <c r="I20" s="95">
        <f>SUM(I14:I19)</f>
        <v>0</v>
      </c>
    </row>
    <row r="21" spans="1:9" ht="25.5" customHeight="1">
      <c r="A21" s="251" t="s">
        <v>397</v>
      </c>
      <c r="B21" s="251"/>
      <c r="C21" s="251"/>
      <c r="D21" s="251"/>
      <c r="E21" s="251"/>
      <c r="F21" s="251"/>
      <c r="G21" s="80">
        <v>14</v>
      </c>
      <c r="H21" s="90">
        <f>H13+H20</f>
        <v>0</v>
      </c>
      <c r="I21" s="90">
        <f>I13+I20</f>
        <v>0</v>
      </c>
    </row>
    <row r="22" spans="1:9" ht="12.75">
      <c r="A22" s="266" t="s">
        <v>187</v>
      </c>
      <c r="B22" s="268"/>
      <c r="C22" s="268"/>
      <c r="D22" s="268"/>
      <c r="E22" s="268"/>
      <c r="F22" s="268"/>
      <c r="G22" s="268"/>
      <c r="H22" s="268"/>
      <c r="I22" s="268"/>
    </row>
    <row r="23" spans="1:9" ht="26.25" customHeight="1">
      <c r="A23" s="241" t="s">
        <v>223</v>
      </c>
      <c r="B23" s="241"/>
      <c r="C23" s="241"/>
      <c r="D23" s="241"/>
      <c r="E23" s="241"/>
      <c r="F23" s="241"/>
      <c r="G23" s="78">
        <v>15</v>
      </c>
      <c r="H23" s="91">
        <v>0</v>
      </c>
      <c r="I23" s="91">
        <v>0</v>
      </c>
    </row>
    <row r="24" spans="1:9" ht="12.75">
      <c r="A24" s="241" t="s">
        <v>224</v>
      </c>
      <c r="B24" s="241"/>
      <c r="C24" s="241"/>
      <c r="D24" s="241"/>
      <c r="E24" s="241"/>
      <c r="F24" s="241"/>
      <c r="G24" s="78">
        <v>16</v>
      </c>
      <c r="H24" s="91">
        <v>0</v>
      </c>
      <c r="I24" s="91">
        <v>0</v>
      </c>
    </row>
    <row r="25" spans="1:9" ht="12.75">
      <c r="A25" s="241" t="s">
        <v>225</v>
      </c>
      <c r="B25" s="241"/>
      <c r="C25" s="241"/>
      <c r="D25" s="241"/>
      <c r="E25" s="241"/>
      <c r="F25" s="241"/>
      <c r="G25" s="78">
        <v>17</v>
      </c>
      <c r="H25" s="91">
        <v>0</v>
      </c>
      <c r="I25" s="91">
        <v>0</v>
      </c>
    </row>
    <row r="26" spans="1:9" ht="12.75">
      <c r="A26" s="241" t="s">
        <v>226</v>
      </c>
      <c r="B26" s="241"/>
      <c r="C26" s="241"/>
      <c r="D26" s="241"/>
      <c r="E26" s="241"/>
      <c r="F26" s="241"/>
      <c r="G26" s="78">
        <v>18</v>
      </c>
      <c r="H26" s="91">
        <v>0</v>
      </c>
      <c r="I26" s="91">
        <v>0</v>
      </c>
    </row>
    <row r="27" spans="1:9" ht="12.75">
      <c r="A27" s="241" t="s">
        <v>227</v>
      </c>
      <c r="B27" s="241"/>
      <c r="C27" s="241"/>
      <c r="D27" s="241"/>
      <c r="E27" s="241"/>
      <c r="F27" s="241"/>
      <c r="G27" s="78">
        <v>19</v>
      </c>
      <c r="H27" s="91">
        <v>0</v>
      </c>
      <c r="I27" s="91">
        <v>0</v>
      </c>
    </row>
    <row r="28" spans="1:9" ht="12.75">
      <c r="A28" s="241" t="s">
        <v>228</v>
      </c>
      <c r="B28" s="241"/>
      <c r="C28" s="241"/>
      <c r="D28" s="241"/>
      <c r="E28" s="241"/>
      <c r="F28" s="241"/>
      <c r="G28" s="78">
        <v>20</v>
      </c>
      <c r="H28" s="91">
        <v>0</v>
      </c>
      <c r="I28" s="91">
        <v>0</v>
      </c>
    </row>
    <row r="29" spans="1:9" ht="24.75" customHeight="1">
      <c r="A29" s="257" t="s">
        <v>427</v>
      </c>
      <c r="B29" s="257"/>
      <c r="C29" s="257"/>
      <c r="D29" s="257"/>
      <c r="E29" s="257"/>
      <c r="F29" s="257"/>
      <c r="G29" s="80">
        <v>21</v>
      </c>
      <c r="H29" s="90">
        <f>SUM(H23:H28)</f>
        <v>0</v>
      </c>
      <c r="I29" s="90">
        <f>SUM(I23:I28)</f>
        <v>0</v>
      </c>
    </row>
    <row r="30" spans="1:9" ht="21" customHeight="1">
      <c r="A30" s="241" t="s">
        <v>229</v>
      </c>
      <c r="B30" s="241"/>
      <c r="C30" s="241"/>
      <c r="D30" s="241"/>
      <c r="E30" s="241"/>
      <c r="F30" s="241"/>
      <c r="G30" s="78">
        <v>22</v>
      </c>
      <c r="H30" s="91">
        <v>0</v>
      </c>
      <c r="I30" s="91">
        <v>0</v>
      </c>
    </row>
    <row r="31" spans="1:9" ht="12.75">
      <c r="A31" s="241" t="s">
        <v>230</v>
      </c>
      <c r="B31" s="241"/>
      <c r="C31" s="241"/>
      <c r="D31" s="241"/>
      <c r="E31" s="241"/>
      <c r="F31" s="241"/>
      <c r="G31" s="78">
        <v>23</v>
      </c>
      <c r="H31" s="91">
        <v>0</v>
      </c>
      <c r="I31" s="91">
        <v>0</v>
      </c>
    </row>
    <row r="32" spans="1:9" ht="12.75">
      <c r="A32" s="241" t="s">
        <v>394</v>
      </c>
      <c r="B32" s="241"/>
      <c r="C32" s="241"/>
      <c r="D32" s="241"/>
      <c r="E32" s="241"/>
      <c r="F32" s="241"/>
      <c r="G32" s="78">
        <v>24</v>
      </c>
      <c r="H32" s="91">
        <v>0</v>
      </c>
      <c r="I32" s="91">
        <v>0</v>
      </c>
    </row>
    <row r="33" spans="1:9" ht="12.75">
      <c r="A33" s="241" t="s">
        <v>231</v>
      </c>
      <c r="B33" s="241"/>
      <c r="C33" s="241"/>
      <c r="D33" s="241"/>
      <c r="E33" s="241"/>
      <c r="F33" s="241"/>
      <c r="G33" s="78">
        <v>25</v>
      </c>
      <c r="H33" s="91">
        <v>0</v>
      </c>
      <c r="I33" s="91">
        <v>0</v>
      </c>
    </row>
    <row r="34" spans="1:9" ht="12.75">
      <c r="A34" s="241" t="s">
        <v>232</v>
      </c>
      <c r="B34" s="241"/>
      <c r="C34" s="241"/>
      <c r="D34" s="241"/>
      <c r="E34" s="241"/>
      <c r="F34" s="241"/>
      <c r="G34" s="78">
        <v>26</v>
      </c>
      <c r="H34" s="91">
        <v>0</v>
      </c>
      <c r="I34" s="91">
        <v>0</v>
      </c>
    </row>
    <row r="35" spans="1:9" ht="28.5" customHeight="1">
      <c r="A35" s="257" t="s">
        <v>428</v>
      </c>
      <c r="B35" s="257"/>
      <c r="C35" s="257"/>
      <c r="D35" s="257"/>
      <c r="E35" s="257"/>
      <c r="F35" s="257"/>
      <c r="G35" s="80">
        <v>27</v>
      </c>
      <c r="H35" s="90">
        <f>SUM(H30:H34)</f>
        <v>0</v>
      </c>
      <c r="I35" s="90">
        <f>SUM(I30:I34)</f>
        <v>0</v>
      </c>
    </row>
    <row r="36" spans="1:9" ht="26.25" customHeight="1">
      <c r="A36" s="251" t="s">
        <v>398</v>
      </c>
      <c r="B36" s="251"/>
      <c r="C36" s="251"/>
      <c r="D36" s="251"/>
      <c r="E36" s="251"/>
      <c r="F36" s="251"/>
      <c r="G36" s="80">
        <v>28</v>
      </c>
      <c r="H36" s="90">
        <f>H29+H35</f>
        <v>0</v>
      </c>
      <c r="I36" s="90">
        <f>I29+I35</f>
        <v>0</v>
      </c>
    </row>
    <row r="37" spans="1:9" ht="12.75">
      <c r="A37" s="266" t="s">
        <v>202</v>
      </c>
      <c r="B37" s="268"/>
      <c r="C37" s="268"/>
      <c r="D37" s="268"/>
      <c r="E37" s="268"/>
      <c r="F37" s="268"/>
      <c r="G37" s="268">
        <v>0</v>
      </c>
      <c r="H37" s="268"/>
      <c r="I37" s="268"/>
    </row>
    <row r="38" spans="1:9" ht="12.75">
      <c r="A38" s="215" t="s">
        <v>233</v>
      </c>
      <c r="B38" s="215"/>
      <c r="C38" s="215"/>
      <c r="D38" s="215"/>
      <c r="E38" s="215"/>
      <c r="F38" s="215"/>
      <c r="G38" s="78">
        <v>29</v>
      </c>
      <c r="H38" s="91">
        <v>0</v>
      </c>
      <c r="I38" s="91">
        <v>0</v>
      </c>
    </row>
    <row r="39" spans="1:9" ht="21" customHeight="1">
      <c r="A39" s="215" t="s">
        <v>234</v>
      </c>
      <c r="B39" s="215"/>
      <c r="C39" s="215"/>
      <c r="D39" s="215"/>
      <c r="E39" s="215"/>
      <c r="F39" s="215"/>
      <c r="G39" s="78">
        <v>30</v>
      </c>
      <c r="H39" s="91">
        <v>0</v>
      </c>
      <c r="I39" s="91">
        <v>0</v>
      </c>
    </row>
    <row r="40" spans="1:9" ht="12.75">
      <c r="A40" s="215" t="s">
        <v>235</v>
      </c>
      <c r="B40" s="215"/>
      <c r="C40" s="215"/>
      <c r="D40" s="215"/>
      <c r="E40" s="215"/>
      <c r="F40" s="215"/>
      <c r="G40" s="78">
        <v>31</v>
      </c>
      <c r="H40" s="91">
        <v>0</v>
      </c>
      <c r="I40" s="91">
        <v>0</v>
      </c>
    </row>
    <row r="41" spans="1:9" ht="12.75">
      <c r="A41" s="215" t="s">
        <v>236</v>
      </c>
      <c r="B41" s="215"/>
      <c r="C41" s="215"/>
      <c r="D41" s="215"/>
      <c r="E41" s="215"/>
      <c r="F41" s="215"/>
      <c r="G41" s="78">
        <v>32</v>
      </c>
      <c r="H41" s="91">
        <v>0</v>
      </c>
      <c r="I41" s="91">
        <v>0</v>
      </c>
    </row>
    <row r="42" spans="1:9" ht="26.25" customHeight="1">
      <c r="A42" s="257" t="s">
        <v>429</v>
      </c>
      <c r="B42" s="257"/>
      <c r="C42" s="257"/>
      <c r="D42" s="257"/>
      <c r="E42" s="257"/>
      <c r="F42" s="257"/>
      <c r="G42" s="80">
        <v>33</v>
      </c>
      <c r="H42" s="90">
        <f>H41+H40+H39+H38</f>
        <v>0</v>
      </c>
      <c r="I42" s="90">
        <f>I41+I40+I39+I38</f>
        <v>0</v>
      </c>
    </row>
    <row r="43" spans="1:9" ht="22.5" customHeight="1">
      <c r="A43" s="215" t="s">
        <v>237</v>
      </c>
      <c r="B43" s="215"/>
      <c r="C43" s="215"/>
      <c r="D43" s="215"/>
      <c r="E43" s="215"/>
      <c r="F43" s="215"/>
      <c r="G43" s="78">
        <v>34</v>
      </c>
      <c r="H43" s="91">
        <v>0</v>
      </c>
      <c r="I43" s="91">
        <v>0</v>
      </c>
    </row>
    <row r="44" spans="1:9" ht="12.75">
      <c r="A44" s="215" t="s">
        <v>238</v>
      </c>
      <c r="B44" s="215"/>
      <c r="C44" s="215"/>
      <c r="D44" s="215"/>
      <c r="E44" s="215"/>
      <c r="F44" s="215"/>
      <c r="G44" s="78">
        <v>35</v>
      </c>
      <c r="H44" s="91">
        <v>0</v>
      </c>
      <c r="I44" s="91">
        <v>0</v>
      </c>
    </row>
    <row r="45" spans="1:9" ht="12.75">
      <c r="A45" s="215" t="s">
        <v>239</v>
      </c>
      <c r="B45" s="215"/>
      <c r="C45" s="215"/>
      <c r="D45" s="215"/>
      <c r="E45" s="215"/>
      <c r="F45" s="215"/>
      <c r="G45" s="78">
        <v>36</v>
      </c>
      <c r="H45" s="91">
        <v>0</v>
      </c>
      <c r="I45" s="91">
        <v>0</v>
      </c>
    </row>
    <row r="46" spans="1:9" ht="24.75" customHeight="1">
      <c r="A46" s="215" t="s">
        <v>240</v>
      </c>
      <c r="B46" s="215"/>
      <c r="C46" s="215"/>
      <c r="D46" s="215"/>
      <c r="E46" s="215"/>
      <c r="F46" s="215"/>
      <c r="G46" s="78">
        <v>37</v>
      </c>
      <c r="H46" s="91">
        <v>0</v>
      </c>
      <c r="I46" s="91">
        <v>0</v>
      </c>
    </row>
    <row r="47" spans="1:9" ht="12.75">
      <c r="A47" s="215" t="s">
        <v>241</v>
      </c>
      <c r="B47" s="215"/>
      <c r="C47" s="215"/>
      <c r="D47" s="215"/>
      <c r="E47" s="215"/>
      <c r="F47" s="215"/>
      <c r="G47" s="78">
        <v>38</v>
      </c>
      <c r="H47" s="91">
        <v>0</v>
      </c>
      <c r="I47" s="91">
        <v>0</v>
      </c>
    </row>
    <row r="48" spans="1:9" ht="24.75" customHeight="1">
      <c r="A48" s="257" t="s">
        <v>430</v>
      </c>
      <c r="B48" s="257"/>
      <c r="C48" s="257"/>
      <c r="D48" s="257"/>
      <c r="E48" s="257"/>
      <c r="F48" s="257"/>
      <c r="G48" s="80">
        <v>39</v>
      </c>
      <c r="H48" s="90">
        <f>H47+H46+H45+H44+H43</f>
        <v>0</v>
      </c>
      <c r="I48" s="90">
        <f>I47+I46+I45+I44+I43</f>
        <v>0</v>
      </c>
    </row>
    <row r="49" spans="1:9" ht="27.75" customHeight="1">
      <c r="A49" s="251" t="s">
        <v>440</v>
      </c>
      <c r="B49" s="251"/>
      <c r="C49" s="251"/>
      <c r="D49" s="251"/>
      <c r="E49" s="251"/>
      <c r="F49" s="251"/>
      <c r="G49" s="80">
        <v>40</v>
      </c>
      <c r="H49" s="90">
        <f>H48+H42</f>
        <v>0</v>
      </c>
      <c r="I49" s="90">
        <f>I48+I42</f>
        <v>0</v>
      </c>
    </row>
    <row r="50" spans="1:9" ht="12.75">
      <c r="A50" s="241" t="s">
        <v>242</v>
      </c>
      <c r="B50" s="241"/>
      <c r="C50" s="241"/>
      <c r="D50" s="241"/>
      <c r="E50" s="241"/>
      <c r="F50" s="241"/>
      <c r="G50" s="78">
        <v>41</v>
      </c>
      <c r="H50" s="91">
        <v>0</v>
      </c>
      <c r="I50" s="91">
        <v>0</v>
      </c>
    </row>
    <row r="51" spans="1:9" ht="24" customHeight="1">
      <c r="A51" s="251" t="s">
        <v>399</v>
      </c>
      <c r="B51" s="251"/>
      <c r="C51" s="251"/>
      <c r="D51" s="251"/>
      <c r="E51" s="251"/>
      <c r="F51" s="251"/>
      <c r="G51" s="80">
        <v>42</v>
      </c>
      <c r="H51" s="90">
        <f>H21+H36+H49+H50</f>
        <v>0</v>
      </c>
      <c r="I51" s="90">
        <f>I21+I36+I49+I50</f>
        <v>0</v>
      </c>
    </row>
    <row r="52" spans="1:9" ht="12.75">
      <c r="A52" s="267" t="s">
        <v>216</v>
      </c>
      <c r="B52" s="267"/>
      <c r="C52" s="267"/>
      <c r="D52" s="267"/>
      <c r="E52" s="267"/>
      <c r="F52" s="267"/>
      <c r="G52" s="78">
        <v>43</v>
      </c>
      <c r="H52" s="91">
        <v>0</v>
      </c>
      <c r="I52" s="91">
        <v>0</v>
      </c>
    </row>
    <row r="53" spans="1:9" ht="28.5" customHeight="1">
      <c r="A53" s="267" t="s">
        <v>400</v>
      </c>
      <c r="B53" s="267"/>
      <c r="C53" s="267"/>
      <c r="D53" s="267"/>
      <c r="E53" s="267"/>
      <c r="F53" s="267"/>
      <c r="G53" s="78">
        <v>44</v>
      </c>
      <c r="H53" s="96">
        <f>H52+H51</f>
        <v>0</v>
      </c>
      <c r="I53" s="96">
        <f>I52+I51</f>
        <v>0</v>
      </c>
    </row>
  </sheetData>
  <sheetProtection sheet="1" objects="1" scenarios="1"/>
  <mergeCells count="53">
    <mergeCell ref="A23:F23"/>
    <mergeCell ref="A24:F24"/>
    <mergeCell ref="A27:F27"/>
    <mergeCell ref="A28:F28"/>
    <mergeCell ref="A53:F53"/>
    <mergeCell ref="A44:F44"/>
    <mergeCell ref="A45:F45"/>
    <mergeCell ref="A46:F46"/>
    <mergeCell ref="A47:F47"/>
    <mergeCell ref="A48:F48"/>
    <mergeCell ref="A49:F49"/>
    <mergeCell ref="A50:F50"/>
    <mergeCell ref="A51:F51"/>
    <mergeCell ref="A52:F52"/>
    <mergeCell ref="A35:F35"/>
    <mergeCell ref="A36:F36"/>
    <mergeCell ref="A1:I1"/>
    <mergeCell ref="A4:I4"/>
    <mergeCell ref="A5:F5"/>
    <mergeCell ref="A12:F12"/>
    <mergeCell ref="A13:F13"/>
    <mergeCell ref="A2:I2"/>
    <mergeCell ref="A7:I7"/>
    <mergeCell ref="A8:F8"/>
    <mergeCell ref="A9:F9"/>
    <mergeCell ref="A10:F10"/>
    <mergeCell ref="A11:F11"/>
    <mergeCell ref="A3:I3"/>
    <mergeCell ref="A25:F25"/>
    <mergeCell ref="A6:F6"/>
    <mergeCell ref="A20:F20"/>
    <mergeCell ref="A21:F21"/>
    <mergeCell ref="A22:I22"/>
    <mergeCell ref="A43:F43"/>
    <mergeCell ref="A30:F30"/>
    <mergeCell ref="A31:F31"/>
    <mergeCell ref="A17:F17"/>
    <mergeCell ref="A14:F14"/>
    <mergeCell ref="A15:F15"/>
    <mergeCell ref="A16:F16"/>
    <mergeCell ref="A42:F42"/>
    <mergeCell ref="A38:F38"/>
    <mergeCell ref="A39:F39"/>
    <mergeCell ref="A40:F40"/>
    <mergeCell ref="A41:F41"/>
    <mergeCell ref="A26:F26"/>
    <mergeCell ref="A18:F18"/>
    <mergeCell ref="A19:F19"/>
    <mergeCell ref="A37:I37"/>
    <mergeCell ref="A29:F29"/>
    <mergeCell ref="A32:F32"/>
    <mergeCell ref="A33:F33"/>
    <mergeCell ref="A34:F34"/>
  </mergeCells>
  <dataValidations count="4">
    <dataValidation type="whole" operator="greaterThanOrEqual" allowBlank="1" showInputMessage="1" showErrorMessage="1" errorTitle="Pogrešan unos" error="Mogu se unijeti samo cjelobrojne pozitivne vrijednosti." sqref="H65529:I65529">
      <formula1>0</formula1>
    </dataValidation>
    <dataValidation type="whole" operator="notEqual" allowBlank="1" showInputMessage="1" showErrorMessage="1" errorTitle="Pogrešan upis" error="Dopušten je upis samo cjelobrojnih vrijednosti" sqref="H36:I36 H33:I33 H49:I51 H20:I21">
      <formula1>999999999999</formula1>
    </dataValidation>
    <dataValidation type="whole" operator="lessThanOrEqual" allowBlank="1" showInputMessage="1" showErrorMessage="1" errorTitle="Pogrešan upis" error="Dopušten je upis samo negativnih cjelobrojnih vrijednosti ili nule" sqref="H43:I48 H30:I32 H34:I35 H14:I19">
      <formula1>0</formula1>
    </dataValidation>
    <dataValidation type="whole" operator="greaterThanOrEqual" allowBlank="1" showInputMessage="1" showErrorMessage="1" errorTitle="Pogrešan upis" error="Dopušten je upis samo pozitivnih cjelobrojnih vrijednosti" sqref="H52:I53 H38:I42 H23:I29 H8:I13">
      <formula1>0</formula1>
    </dataValidation>
  </dataValidations>
  <printOptions/>
  <pageMargins left="0.71" right="0.22" top="1" bottom="1" header="0.5" footer="0.5"/>
  <pageSetup horizontalDpi="600" verticalDpi="600" orientation="portrait" paperSize="9" scale="85" r:id="rId1"/>
</worksheet>
</file>

<file path=xl/worksheets/sheet6.xml><?xml version="1.0" encoding="utf-8"?>
<worksheet xmlns="http://schemas.openxmlformats.org/spreadsheetml/2006/main" xmlns:r="http://schemas.openxmlformats.org/officeDocument/2006/relationships">
  <sheetPr>
    <pageSetUpPr fitToPage="1"/>
  </sheetPr>
  <dimension ref="A1:Y63"/>
  <sheetViews>
    <sheetView view="pageBreakPreview" zoomScale="80" zoomScaleSheetLayoutView="80" zoomScalePageLayoutView="0" workbookViewId="0" topLeftCell="A32">
      <selection activeCell="R46" sqref="R46"/>
    </sheetView>
  </sheetViews>
  <sheetFormatPr defaultColWidth="9.140625" defaultRowHeight="12.75"/>
  <cols>
    <col min="1" max="4" width="9.140625" style="2" customWidth="1"/>
    <col min="5" max="5" width="10.140625" style="2" bestFit="1" customWidth="1"/>
    <col min="6" max="6" width="9.140625" style="2" customWidth="1"/>
    <col min="7" max="7" width="10.8515625" style="2" bestFit="1" customWidth="1"/>
    <col min="8" max="25" width="13.421875" style="30" customWidth="1"/>
    <col min="26" max="26" width="13.421875" style="1" customWidth="1"/>
    <col min="27" max="29" width="9.140625" style="1" customWidth="1"/>
    <col min="30" max="16384" width="9.140625" style="2" customWidth="1"/>
  </cols>
  <sheetData>
    <row r="1" spans="1:11" ht="12.75">
      <c r="A1" s="270" t="s">
        <v>243</v>
      </c>
      <c r="B1" s="271"/>
      <c r="C1" s="271"/>
      <c r="D1" s="271"/>
      <c r="E1" s="271"/>
      <c r="F1" s="271"/>
      <c r="G1" s="271"/>
      <c r="H1" s="271"/>
      <c r="I1" s="271"/>
      <c r="J1" s="271"/>
      <c r="K1" s="35"/>
    </row>
    <row r="2" spans="1:24" ht="15.75">
      <c r="A2" s="3"/>
      <c r="B2" s="4"/>
      <c r="C2" s="272" t="s">
        <v>244</v>
      </c>
      <c r="D2" s="272"/>
      <c r="E2" s="5">
        <v>44927</v>
      </c>
      <c r="F2" s="6" t="s">
        <v>0</v>
      </c>
      <c r="G2" s="5">
        <v>45291</v>
      </c>
      <c r="H2" s="36"/>
      <c r="I2" s="36"/>
      <c r="J2" s="36"/>
      <c r="K2" s="35"/>
      <c r="X2" s="37" t="s">
        <v>444</v>
      </c>
    </row>
    <row r="3" spans="1:25" ht="13.5" customHeight="1" thickBot="1">
      <c r="A3" s="275" t="s">
        <v>245</v>
      </c>
      <c r="B3" s="276"/>
      <c r="C3" s="276"/>
      <c r="D3" s="276"/>
      <c r="E3" s="276"/>
      <c r="F3" s="276"/>
      <c r="G3" s="279" t="s">
        <v>3</v>
      </c>
      <c r="H3" s="281" t="s">
        <v>246</v>
      </c>
      <c r="I3" s="281"/>
      <c r="J3" s="281"/>
      <c r="K3" s="281"/>
      <c r="L3" s="281"/>
      <c r="M3" s="281"/>
      <c r="N3" s="281"/>
      <c r="O3" s="281"/>
      <c r="P3" s="281"/>
      <c r="Q3" s="281"/>
      <c r="R3" s="281"/>
      <c r="S3" s="281"/>
      <c r="T3" s="281"/>
      <c r="U3" s="281"/>
      <c r="V3" s="281"/>
      <c r="W3" s="281"/>
      <c r="X3" s="281" t="s">
        <v>404</v>
      </c>
      <c r="Y3" s="283" t="s">
        <v>247</v>
      </c>
    </row>
    <row r="4" spans="1:25" ht="90.75" thickBot="1">
      <c r="A4" s="277"/>
      <c r="B4" s="278"/>
      <c r="C4" s="278"/>
      <c r="D4" s="278"/>
      <c r="E4" s="278"/>
      <c r="F4" s="278"/>
      <c r="G4" s="280"/>
      <c r="H4" s="38" t="s">
        <v>248</v>
      </c>
      <c r="I4" s="38" t="s">
        <v>249</v>
      </c>
      <c r="J4" s="38" t="s">
        <v>250</v>
      </c>
      <c r="K4" s="38" t="s">
        <v>251</v>
      </c>
      <c r="L4" s="38" t="s">
        <v>252</v>
      </c>
      <c r="M4" s="38" t="s">
        <v>253</v>
      </c>
      <c r="N4" s="38" t="s">
        <v>254</v>
      </c>
      <c r="O4" s="38" t="s">
        <v>255</v>
      </c>
      <c r="P4" s="97" t="s">
        <v>401</v>
      </c>
      <c r="Q4" s="38" t="s">
        <v>256</v>
      </c>
      <c r="R4" s="38" t="s">
        <v>257</v>
      </c>
      <c r="S4" s="97" t="s">
        <v>402</v>
      </c>
      <c r="T4" s="97" t="s">
        <v>403</v>
      </c>
      <c r="U4" s="38" t="s">
        <v>258</v>
      </c>
      <c r="V4" s="38" t="s">
        <v>259</v>
      </c>
      <c r="W4" s="38" t="s">
        <v>260</v>
      </c>
      <c r="X4" s="282"/>
      <c r="Y4" s="284"/>
    </row>
    <row r="5" spans="1:25" ht="22.5">
      <c r="A5" s="285">
        <v>1</v>
      </c>
      <c r="B5" s="286"/>
      <c r="C5" s="286"/>
      <c r="D5" s="286"/>
      <c r="E5" s="286"/>
      <c r="F5" s="286"/>
      <c r="G5" s="7">
        <v>2</v>
      </c>
      <c r="H5" s="39" t="s">
        <v>167</v>
      </c>
      <c r="I5" s="40" t="s">
        <v>168</v>
      </c>
      <c r="J5" s="39" t="s">
        <v>279</v>
      </c>
      <c r="K5" s="40" t="s">
        <v>280</v>
      </c>
      <c r="L5" s="39" t="s">
        <v>281</v>
      </c>
      <c r="M5" s="40" t="s">
        <v>282</v>
      </c>
      <c r="N5" s="39" t="s">
        <v>283</v>
      </c>
      <c r="O5" s="40" t="s">
        <v>284</v>
      </c>
      <c r="P5" s="39" t="s">
        <v>285</v>
      </c>
      <c r="Q5" s="40" t="s">
        <v>286</v>
      </c>
      <c r="R5" s="39" t="s">
        <v>287</v>
      </c>
      <c r="S5" s="39" t="s">
        <v>288</v>
      </c>
      <c r="T5" s="39" t="s">
        <v>289</v>
      </c>
      <c r="U5" s="39" t="s">
        <v>405</v>
      </c>
      <c r="V5" s="39" t="s">
        <v>290</v>
      </c>
      <c r="W5" s="39" t="s">
        <v>406</v>
      </c>
      <c r="X5" s="39">
        <v>19</v>
      </c>
      <c r="Y5" s="41" t="s">
        <v>407</v>
      </c>
    </row>
    <row r="6" spans="1:25" ht="12.75">
      <c r="A6" s="287" t="s">
        <v>261</v>
      </c>
      <c r="B6" s="287"/>
      <c r="C6" s="287"/>
      <c r="D6" s="287"/>
      <c r="E6" s="287"/>
      <c r="F6" s="287"/>
      <c r="G6" s="287"/>
      <c r="H6" s="287"/>
      <c r="I6" s="287"/>
      <c r="J6" s="287"/>
      <c r="K6" s="287"/>
      <c r="L6" s="287"/>
      <c r="M6" s="287"/>
      <c r="N6" s="288"/>
      <c r="O6" s="288"/>
      <c r="P6" s="288"/>
      <c r="Q6" s="288"/>
      <c r="R6" s="288"/>
      <c r="S6" s="288"/>
      <c r="T6" s="288"/>
      <c r="U6" s="288"/>
      <c r="V6" s="288"/>
      <c r="W6" s="288"/>
      <c r="X6" s="288"/>
      <c r="Y6" s="289"/>
    </row>
    <row r="7" spans="1:25" ht="12.75">
      <c r="A7" s="290" t="s">
        <v>293</v>
      </c>
      <c r="B7" s="290"/>
      <c r="C7" s="290"/>
      <c r="D7" s="290"/>
      <c r="E7" s="290"/>
      <c r="F7" s="290"/>
      <c r="G7" s="8">
        <v>1</v>
      </c>
      <c r="H7" s="42">
        <v>391855855</v>
      </c>
      <c r="I7" s="42">
        <v>7112</v>
      </c>
      <c r="J7" s="42">
        <v>16551129</v>
      </c>
      <c r="K7" s="42">
        <v>0</v>
      </c>
      <c r="L7" s="42">
        <v>0</v>
      </c>
      <c r="M7" s="42">
        <v>0</v>
      </c>
      <c r="N7" s="42">
        <v>103629058</v>
      </c>
      <c r="O7" s="42">
        <v>0</v>
      </c>
      <c r="P7" s="42">
        <v>0</v>
      </c>
      <c r="Q7" s="42">
        <v>0</v>
      </c>
      <c r="R7" s="42">
        <v>0</v>
      </c>
      <c r="S7" s="42">
        <v>0</v>
      </c>
      <c r="T7" s="42">
        <v>0</v>
      </c>
      <c r="U7" s="42">
        <v>83179822</v>
      </c>
      <c r="V7" s="42">
        <v>35361033</v>
      </c>
      <c r="W7" s="43">
        <f>H7+I7+J7+K7-L7+M7+N7+O7+P7+Q7+R7+U7+V7+S7+T7</f>
        <v>630584009</v>
      </c>
      <c r="X7" s="42">
        <v>0</v>
      </c>
      <c r="Y7" s="43">
        <f>W7+X7</f>
        <v>630584009</v>
      </c>
    </row>
    <row r="8" spans="1:25" ht="12.75">
      <c r="A8" s="273" t="s">
        <v>262</v>
      </c>
      <c r="B8" s="273"/>
      <c r="C8" s="273"/>
      <c r="D8" s="273"/>
      <c r="E8" s="273"/>
      <c r="F8" s="273"/>
      <c r="G8" s="8">
        <v>2</v>
      </c>
      <c r="H8" s="42">
        <v>0</v>
      </c>
      <c r="I8" s="42">
        <v>0</v>
      </c>
      <c r="J8" s="42">
        <v>0</v>
      </c>
      <c r="K8" s="42">
        <v>0</v>
      </c>
      <c r="L8" s="42">
        <v>0</v>
      </c>
      <c r="M8" s="42">
        <v>0</v>
      </c>
      <c r="N8" s="42">
        <v>0</v>
      </c>
      <c r="O8" s="42">
        <v>0</v>
      </c>
      <c r="P8" s="42">
        <v>0</v>
      </c>
      <c r="Q8" s="42">
        <v>0</v>
      </c>
      <c r="R8" s="42">
        <v>0</v>
      </c>
      <c r="S8" s="42">
        <v>0</v>
      </c>
      <c r="T8" s="42">
        <v>0</v>
      </c>
      <c r="U8" s="42">
        <v>0</v>
      </c>
      <c r="V8" s="42">
        <v>0</v>
      </c>
      <c r="W8" s="43">
        <f aca="true" t="shared" si="0" ref="W8:W29">H8+I8+J8+K8-L8+M8+N8+O8+P8+Q8+R8+U8+V8+S8+T8</f>
        <v>0</v>
      </c>
      <c r="X8" s="42">
        <v>0</v>
      </c>
      <c r="Y8" s="43">
        <f>W8+X8</f>
        <v>0</v>
      </c>
    </row>
    <row r="9" spans="1:25" ht="12.75">
      <c r="A9" s="273" t="s">
        <v>263</v>
      </c>
      <c r="B9" s="273"/>
      <c r="C9" s="273"/>
      <c r="D9" s="273"/>
      <c r="E9" s="273"/>
      <c r="F9" s="273"/>
      <c r="G9" s="8">
        <v>3</v>
      </c>
      <c r="H9" s="42">
        <v>0</v>
      </c>
      <c r="I9" s="42">
        <v>0</v>
      </c>
      <c r="J9" s="42">
        <v>0</v>
      </c>
      <c r="K9" s="42">
        <v>0</v>
      </c>
      <c r="L9" s="42">
        <v>0</v>
      </c>
      <c r="M9" s="42">
        <v>0</v>
      </c>
      <c r="N9" s="42">
        <v>0</v>
      </c>
      <c r="O9" s="42">
        <v>0</v>
      </c>
      <c r="P9" s="42">
        <v>0</v>
      </c>
      <c r="Q9" s="42">
        <v>0</v>
      </c>
      <c r="R9" s="42">
        <v>0</v>
      </c>
      <c r="S9" s="42">
        <v>0</v>
      </c>
      <c r="T9" s="42">
        <v>0</v>
      </c>
      <c r="U9" s="42">
        <v>323226</v>
      </c>
      <c r="V9" s="42">
        <v>0</v>
      </c>
      <c r="W9" s="43">
        <f t="shared" si="0"/>
        <v>323226</v>
      </c>
      <c r="X9" s="42">
        <v>0</v>
      </c>
      <c r="Y9" s="43">
        <f>W9+X9</f>
        <v>323226</v>
      </c>
    </row>
    <row r="10" spans="1:25" ht="22.5" customHeight="1">
      <c r="A10" s="274" t="s">
        <v>294</v>
      </c>
      <c r="B10" s="274"/>
      <c r="C10" s="274"/>
      <c r="D10" s="274"/>
      <c r="E10" s="274"/>
      <c r="F10" s="274"/>
      <c r="G10" s="9">
        <v>4</v>
      </c>
      <c r="H10" s="44">
        <f>H7+H8+H9</f>
        <v>391855855</v>
      </c>
      <c r="I10" s="44">
        <f aca="true" t="shared" si="1" ref="I10:Y10">I7+I8+I9</f>
        <v>7112</v>
      </c>
      <c r="J10" s="44">
        <f t="shared" si="1"/>
        <v>16551129</v>
      </c>
      <c r="K10" s="44">
        <f t="shared" si="1"/>
        <v>0</v>
      </c>
      <c r="L10" s="44">
        <f t="shared" si="1"/>
        <v>0</v>
      </c>
      <c r="M10" s="44">
        <f t="shared" si="1"/>
        <v>0</v>
      </c>
      <c r="N10" s="44">
        <f t="shared" si="1"/>
        <v>103629058</v>
      </c>
      <c r="O10" s="44">
        <f t="shared" si="1"/>
        <v>0</v>
      </c>
      <c r="P10" s="44">
        <f t="shared" si="1"/>
        <v>0</v>
      </c>
      <c r="Q10" s="44">
        <f t="shared" si="1"/>
        <v>0</v>
      </c>
      <c r="R10" s="44">
        <f t="shared" si="1"/>
        <v>0</v>
      </c>
      <c r="S10" s="44">
        <f t="shared" si="1"/>
        <v>0</v>
      </c>
      <c r="T10" s="44">
        <f t="shared" si="1"/>
        <v>0</v>
      </c>
      <c r="U10" s="44">
        <f t="shared" si="1"/>
        <v>83503048</v>
      </c>
      <c r="V10" s="44">
        <f t="shared" si="1"/>
        <v>35361033</v>
      </c>
      <c r="W10" s="44">
        <f t="shared" si="0"/>
        <v>630907235</v>
      </c>
      <c r="X10" s="44">
        <f t="shared" si="1"/>
        <v>0</v>
      </c>
      <c r="Y10" s="44">
        <f t="shared" si="1"/>
        <v>630907235</v>
      </c>
    </row>
    <row r="11" spans="1:25" ht="12.75">
      <c r="A11" s="273" t="s">
        <v>264</v>
      </c>
      <c r="B11" s="273"/>
      <c r="C11" s="273"/>
      <c r="D11" s="273"/>
      <c r="E11" s="273"/>
      <c r="F11" s="273"/>
      <c r="G11" s="8">
        <v>5</v>
      </c>
      <c r="H11" s="46">
        <v>0</v>
      </c>
      <c r="I11" s="46">
        <v>0</v>
      </c>
      <c r="J11" s="46">
        <v>0</v>
      </c>
      <c r="K11" s="46">
        <v>0</v>
      </c>
      <c r="L11" s="46">
        <v>0</v>
      </c>
      <c r="M11" s="46">
        <v>0</v>
      </c>
      <c r="N11" s="46">
        <v>0</v>
      </c>
      <c r="O11" s="46">
        <v>0</v>
      </c>
      <c r="P11" s="46">
        <v>0</v>
      </c>
      <c r="Q11" s="46">
        <v>0</v>
      </c>
      <c r="R11" s="46">
        <v>0</v>
      </c>
      <c r="S11" s="42">
        <v>0</v>
      </c>
      <c r="T11" s="42">
        <v>0</v>
      </c>
      <c r="U11" s="46">
        <v>0</v>
      </c>
      <c r="V11" s="42">
        <v>40732750</v>
      </c>
      <c r="W11" s="43">
        <f t="shared" si="0"/>
        <v>40732750</v>
      </c>
      <c r="X11" s="42">
        <v>0</v>
      </c>
      <c r="Y11" s="43">
        <f aca="true" t="shared" si="2" ref="Y11:Y29">W11+X11</f>
        <v>40732750</v>
      </c>
    </row>
    <row r="12" spans="1:25" ht="12.75">
      <c r="A12" s="273" t="s">
        <v>265</v>
      </c>
      <c r="B12" s="273"/>
      <c r="C12" s="273"/>
      <c r="D12" s="273"/>
      <c r="E12" s="273"/>
      <c r="F12" s="273"/>
      <c r="G12" s="8">
        <v>6</v>
      </c>
      <c r="H12" s="46">
        <v>0</v>
      </c>
      <c r="I12" s="46">
        <v>0</v>
      </c>
      <c r="J12" s="46">
        <v>0</v>
      </c>
      <c r="K12" s="46">
        <v>0</v>
      </c>
      <c r="L12" s="46">
        <v>0</v>
      </c>
      <c r="M12" s="46">
        <v>0</v>
      </c>
      <c r="N12" s="42">
        <v>0</v>
      </c>
      <c r="O12" s="46">
        <v>0</v>
      </c>
      <c r="P12" s="46">
        <v>0</v>
      </c>
      <c r="Q12" s="46">
        <v>0</v>
      </c>
      <c r="R12" s="46">
        <v>0</v>
      </c>
      <c r="S12" s="42">
        <v>0</v>
      </c>
      <c r="T12" s="42">
        <v>-15548</v>
      </c>
      <c r="U12" s="46">
        <v>0</v>
      </c>
      <c r="V12" s="46">
        <v>0</v>
      </c>
      <c r="W12" s="43">
        <f t="shared" si="0"/>
        <v>-15548</v>
      </c>
      <c r="X12" s="42">
        <v>0</v>
      </c>
      <c r="Y12" s="43">
        <f t="shared" si="2"/>
        <v>-15548</v>
      </c>
    </row>
    <row r="13" spans="1:25" ht="26.25" customHeight="1">
      <c r="A13" s="273" t="s">
        <v>266</v>
      </c>
      <c r="B13" s="273"/>
      <c r="C13" s="273"/>
      <c r="D13" s="273"/>
      <c r="E13" s="273"/>
      <c r="F13" s="273"/>
      <c r="G13" s="8">
        <v>7</v>
      </c>
      <c r="H13" s="46">
        <v>0</v>
      </c>
      <c r="I13" s="46">
        <v>0</v>
      </c>
      <c r="J13" s="46">
        <v>0</v>
      </c>
      <c r="K13" s="46">
        <v>0</v>
      </c>
      <c r="L13" s="46">
        <v>0</v>
      </c>
      <c r="M13" s="46">
        <v>0</v>
      </c>
      <c r="N13" s="46">
        <v>0</v>
      </c>
      <c r="O13" s="42">
        <v>0</v>
      </c>
      <c r="P13" s="46">
        <v>0</v>
      </c>
      <c r="Q13" s="46">
        <v>0</v>
      </c>
      <c r="R13" s="46">
        <v>0</v>
      </c>
      <c r="S13" s="42">
        <v>0</v>
      </c>
      <c r="T13" s="42">
        <v>0</v>
      </c>
      <c r="U13" s="42">
        <v>0</v>
      </c>
      <c r="V13" s="42">
        <v>0</v>
      </c>
      <c r="W13" s="43">
        <f t="shared" si="0"/>
        <v>0</v>
      </c>
      <c r="X13" s="42">
        <v>0</v>
      </c>
      <c r="Y13" s="43">
        <f t="shared" si="2"/>
        <v>0</v>
      </c>
    </row>
    <row r="14" spans="1:25" ht="40.5" customHeight="1">
      <c r="A14" s="273" t="s">
        <v>408</v>
      </c>
      <c r="B14" s="273"/>
      <c r="C14" s="273"/>
      <c r="D14" s="273"/>
      <c r="E14" s="273"/>
      <c r="F14" s="273"/>
      <c r="G14" s="8">
        <v>8</v>
      </c>
      <c r="H14" s="46">
        <v>0</v>
      </c>
      <c r="I14" s="46">
        <v>0</v>
      </c>
      <c r="J14" s="46">
        <v>0</v>
      </c>
      <c r="K14" s="46">
        <v>0</v>
      </c>
      <c r="L14" s="46">
        <v>0</v>
      </c>
      <c r="M14" s="46">
        <v>0</v>
      </c>
      <c r="N14" s="46">
        <v>0</v>
      </c>
      <c r="O14" s="46">
        <v>0</v>
      </c>
      <c r="P14" s="42">
        <v>0</v>
      </c>
      <c r="Q14" s="46">
        <v>0</v>
      </c>
      <c r="R14" s="46">
        <v>0</v>
      </c>
      <c r="S14" s="42">
        <v>0</v>
      </c>
      <c r="T14" s="42">
        <v>0</v>
      </c>
      <c r="U14" s="42">
        <v>0</v>
      </c>
      <c r="V14" s="42">
        <v>0</v>
      </c>
      <c r="W14" s="43">
        <f t="shared" si="0"/>
        <v>0</v>
      </c>
      <c r="X14" s="42">
        <v>0</v>
      </c>
      <c r="Y14" s="43">
        <f t="shared" si="2"/>
        <v>0</v>
      </c>
    </row>
    <row r="15" spans="1:25" ht="12.75">
      <c r="A15" s="273" t="s">
        <v>267</v>
      </c>
      <c r="B15" s="273"/>
      <c r="C15" s="273"/>
      <c r="D15" s="273"/>
      <c r="E15" s="273"/>
      <c r="F15" s="273"/>
      <c r="G15" s="8">
        <v>9</v>
      </c>
      <c r="H15" s="46">
        <v>0</v>
      </c>
      <c r="I15" s="46">
        <v>0</v>
      </c>
      <c r="J15" s="46">
        <v>0</v>
      </c>
      <c r="K15" s="46">
        <v>0</v>
      </c>
      <c r="L15" s="46">
        <v>0</v>
      </c>
      <c r="M15" s="46">
        <v>0</v>
      </c>
      <c r="N15" s="46">
        <v>0</v>
      </c>
      <c r="O15" s="46">
        <v>0</v>
      </c>
      <c r="P15" s="46">
        <v>0</v>
      </c>
      <c r="Q15" s="42">
        <v>0</v>
      </c>
      <c r="R15" s="46">
        <v>0</v>
      </c>
      <c r="S15" s="42">
        <v>0</v>
      </c>
      <c r="T15" s="42">
        <v>0</v>
      </c>
      <c r="U15" s="42">
        <v>0</v>
      </c>
      <c r="V15" s="42">
        <v>0</v>
      </c>
      <c r="W15" s="43">
        <f t="shared" si="0"/>
        <v>0</v>
      </c>
      <c r="X15" s="42">
        <v>0</v>
      </c>
      <c r="Y15" s="43">
        <f t="shared" si="2"/>
        <v>0</v>
      </c>
    </row>
    <row r="16" spans="1:25" ht="28.5" customHeight="1">
      <c r="A16" s="273" t="s">
        <v>268</v>
      </c>
      <c r="B16" s="273"/>
      <c r="C16" s="273"/>
      <c r="D16" s="273"/>
      <c r="E16" s="273"/>
      <c r="F16" s="273"/>
      <c r="G16" s="8">
        <v>10</v>
      </c>
      <c r="H16" s="46">
        <v>0</v>
      </c>
      <c r="I16" s="46">
        <v>0</v>
      </c>
      <c r="J16" s="46">
        <v>0</v>
      </c>
      <c r="K16" s="46">
        <v>0</v>
      </c>
      <c r="L16" s="46">
        <v>0</v>
      </c>
      <c r="M16" s="46">
        <v>0</v>
      </c>
      <c r="N16" s="46">
        <v>0</v>
      </c>
      <c r="O16" s="46">
        <v>0</v>
      </c>
      <c r="P16" s="46">
        <v>0</v>
      </c>
      <c r="Q16" s="46">
        <v>0</v>
      </c>
      <c r="R16" s="42">
        <v>0</v>
      </c>
      <c r="S16" s="42">
        <v>0</v>
      </c>
      <c r="T16" s="42">
        <v>0</v>
      </c>
      <c r="U16" s="42">
        <v>0</v>
      </c>
      <c r="V16" s="42">
        <v>0</v>
      </c>
      <c r="W16" s="43">
        <f t="shared" si="0"/>
        <v>0</v>
      </c>
      <c r="X16" s="42">
        <v>0</v>
      </c>
      <c r="Y16" s="43">
        <f t="shared" si="2"/>
        <v>0</v>
      </c>
    </row>
    <row r="17" spans="1:25" ht="23.25" customHeight="1">
      <c r="A17" s="273" t="s">
        <v>269</v>
      </c>
      <c r="B17" s="273"/>
      <c r="C17" s="273"/>
      <c r="D17" s="273"/>
      <c r="E17" s="273"/>
      <c r="F17" s="273"/>
      <c r="G17" s="8">
        <v>11</v>
      </c>
      <c r="H17" s="46">
        <v>0</v>
      </c>
      <c r="I17" s="46">
        <v>0</v>
      </c>
      <c r="J17" s="46">
        <v>0</v>
      </c>
      <c r="K17" s="46">
        <v>0</v>
      </c>
      <c r="L17" s="46">
        <v>0</v>
      </c>
      <c r="M17" s="46">
        <v>0</v>
      </c>
      <c r="N17" s="42">
        <v>0</v>
      </c>
      <c r="O17" s="42">
        <v>0</v>
      </c>
      <c r="P17" s="42">
        <v>0</v>
      </c>
      <c r="Q17" s="42">
        <v>0</v>
      </c>
      <c r="R17" s="42">
        <v>0</v>
      </c>
      <c r="S17" s="42">
        <v>0</v>
      </c>
      <c r="T17" s="42">
        <v>0</v>
      </c>
      <c r="U17" s="42">
        <v>0</v>
      </c>
      <c r="V17" s="42">
        <v>0</v>
      </c>
      <c r="W17" s="43">
        <f t="shared" si="0"/>
        <v>0</v>
      </c>
      <c r="X17" s="42">
        <v>0</v>
      </c>
      <c r="Y17" s="43">
        <f t="shared" si="2"/>
        <v>0</v>
      </c>
    </row>
    <row r="18" spans="1:25" ht="12.75">
      <c r="A18" s="273" t="s">
        <v>270</v>
      </c>
      <c r="B18" s="273"/>
      <c r="C18" s="273"/>
      <c r="D18" s="273"/>
      <c r="E18" s="273"/>
      <c r="F18" s="273"/>
      <c r="G18" s="8">
        <v>12</v>
      </c>
      <c r="H18" s="46">
        <v>0</v>
      </c>
      <c r="I18" s="46">
        <v>0</v>
      </c>
      <c r="J18" s="46">
        <v>0</v>
      </c>
      <c r="K18" s="46">
        <v>0</v>
      </c>
      <c r="L18" s="46">
        <v>0</v>
      </c>
      <c r="M18" s="46">
        <v>0</v>
      </c>
      <c r="N18" s="42">
        <v>0</v>
      </c>
      <c r="O18" s="42">
        <v>0</v>
      </c>
      <c r="P18" s="42">
        <v>0</v>
      </c>
      <c r="Q18" s="42">
        <v>0</v>
      </c>
      <c r="R18" s="42">
        <v>0</v>
      </c>
      <c r="S18" s="42">
        <v>0</v>
      </c>
      <c r="T18" s="42">
        <v>0</v>
      </c>
      <c r="U18" s="42">
        <v>0</v>
      </c>
      <c r="V18" s="42">
        <v>0</v>
      </c>
      <c r="W18" s="43">
        <f t="shared" si="0"/>
        <v>0</v>
      </c>
      <c r="X18" s="42">
        <v>0</v>
      </c>
      <c r="Y18" s="43">
        <f t="shared" si="2"/>
        <v>0</v>
      </c>
    </row>
    <row r="19" spans="1:25" ht="12.75">
      <c r="A19" s="273" t="s">
        <v>271</v>
      </c>
      <c r="B19" s="273"/>
      <c r="C19" s="273"/>
      <c r="D19" s="273"/>
      <c r="E19" s="273"/>
      <c r="F19" s="273"/>
      <c r="G19" s="8">
        <v>13</v>
      </c>
      <c r="H19" s="42">
        <v>0</v>
      </c>
      <c r="I19" s="42">
        <v>0</v>
      </c>
      <c r="J19" s="42">
        <v>0</v>
      </c>
      <c r="K19" s="42">
        <v>0</v>
      </c>
      <c r="L19" s="42">
        <v>0</v>
      </c>
      <c r="M19" s="42">
        <v>0</v>
      </c>
      <c r="N19" s="42">
        <v>0</v>
      </c>
      <c r="O19" s="42">
        <v>0</v>
      </c>
      <c r="P19" s="42">
        <v>0</v>
      </c>
      <c r="Q19" s="42">
        <v>0</v>
      </c>
      <c r="R19" s="42">
        <v>0</v>
      </c>
      <c r="S19" s="42">
        <v>0</v>
      </c>
      <c r="T19" s="42">
        <v>0</v>
      </c>
      <c r="U19" s="42">
        <v>0</v>
      </c>
      <c r="V19" s="42">
        <v>0</v>
      </c>
      <c r="W19" s="43">
        <f t="shared" si="0"/>
        <v>0</v>
      </c>
      <c r="X19" s="42">
        <v>0</v>
      </c>
      <c r="Y19" s="43">
        <f t="shared" si="2"/>
        <v>0</v>
      </c>
    </row>
    <row r="20" spans="1:25" ht="12.75">
      <c r="A20" s="273" t="s">
        <v>272</v>
      </c>
      <c r="B20" s="273"/>
      <c r="C20" s="273"/>
      <c r="D20" s="273"/>
      <c r="E20" s="273"/>
      <c r="F20" s="273"/>
      <c r="G20" s="8">
        <v>14</v>
      </c>
      <c r="H20" s="46">
        <v>0</v>
      </c>
      <c r="I20" s="46">
        <v>0</v>
      </c>
      <c r="J20" s="46">
        <v>0</v>
      </c>
      <c r="K20" s="46">
        <v>0</v>
      </c>
      <c r="L20" s="46">
        <v>0</v>
      </c>
      <c r="M20" s="46">
        <v>0</v>
      </c>
      <c r="N20" s="42">
        <v>0</v>
      </c>
      <c r="O20" s="42">
        <v>0</v>
      </c>
      <c r="P20" s="42">
        <v>0</v>
      </c>
      <c r="Q20" s="42">
        <v>0</v>
      </c>
      <c r="R20" s="42">
        <v>0</v>
      </c>
      <c r="S20" s="42">
        <v>0</v>
      </c>
      <c r="T20" s="42">
        <v>0</v>
      </c>
      <c r="U20" s="42">
        <v>0</v>
      </c>
      <c r="V20" s="42">
        <v>0</v>
      </c>
      <c r="W20" s="43">
        <f t="shared" si="0"/>
        <v>0</v>
      </c>
      <c r="X20" s="42">
        <v>0</v>
      </c>
      <c r="Y20" s="43">
        <f t="shared" si="2"/>
        <v>0</v>
      </c>
    </row>
    <row r="21" spans="1:25" ht="30.75" customHeight="1">
      <c r="A21" s="273" t="s">
        <v>409</v>
      </c>
      <c r="B21" s="273"/>
      <c r="C21" s="273"/>
      <c r="D21" s="273"/>
      <c r="E21" s="273"/>
      <c r="F21" s="273"/>
      <c r="G21" s="8">
        <v>15</v>
      </c>
      <c r="H21" s="42">
        <v>0</v>
      </c>
      <c r="I21" s="42">
        <v>0</v>
      </c>
      <c r="J21" s="42">
        <v>0</v>
      </c>
      <c r="K21" s="42">
        <v>0</v>
      </c>
      <c r="L21" s="42">
        <v>0</v>
      </c>
      <c r="M21" s="42">
        <v>0</v>
      </c>
      <c r="N21" s="42">
        <v>0</v>
      </c>
      <c r="O21" s="42">
        <v>0</v>
      </c>
      <c r="P21" s="42">
        <v>0</v>
      </c>
      <c r="Q21" s="42">
        <v>0</v>
      </c>
      <c r="R21" s="42">
        <v>0</v>
      </c>
      <c r="S21" s="42">
        <v>0</v>
      </c>
      <c r="T21" s="42">
        <v>0</v>
      </c>
      <c r="U21" s="42">
        <v>0</v>
      </c>
      <c r="V21" s="42">
        <v>0</v>
      </c>
      <c r="W21" s="43">
        <f t="shared" si="0"/>
        <v>0</v>
      </c>
      <c r="X21" s="42">
        <v>0</v>
      </c>
      <c r="Y21" s="43">
        <f t="shared" si="2"/>
        <v>0</v>
      </c>
    </row>
    <row r="22" spans="1:25" ht="28.5" customHeight="1">
      <c r="A22" s="273" t="s">
        <v>410</v>
      </c>
      <c r="B22" s="273"/>
      <c r="C22" s="273"/>
      <c r="D22" s="273"/>
      <c r="E22" s="273"/>
      <c r="F22" s="273"/>
      <c r="G22" s="8">
        <v>16</v>
      </c>
      <c r="H22" s="42">
        <v>0</v>
      </c>
      <c r="I22" s="42">
        <v>0</v>
      </c>
      <c r="J22" s="42">
        <v>0</v>
      </c>
      <c r="K22" s="42">
        <v>0</v>
      </c>
      <c r="L22" s="42">
        <v>0</v>
      </c>
      <c r="M22" s="42">
        <v>0</v>
      </c>
      <c r="N22" s="42">
        <v>0</v>
      </c>
      <c r="O22" s="42">
        <v>0</v>
      </c>
      <c r="P22" s="42">
        <v>0</v>
      </c>
      <c r="Q22" s="42">
        <v>0</v>
      </c>
      <c r="R22" s="42">
        <v>0</v>
      </c>
      <c r="S22" s="42">
        <v>0</v>
      </c>
      <c r="T22" s="42">
        <v>0</v>
      </c>
      <c r="U22" s="42">
        <v>0</v>
      </c>
      <c r="V22" s="42">
        <v>0</v>
      </c>
      <c r="W22" s="43">
        <f t="shared" si="0"/>
        <v>0</v>
      </c>
      <c r="X22" s="42">
        <v>0</v>
      </c>
      <c r="Y22" s="43">
        <f t="shared" si="2"/>
        <v>0</v>
      </c>
    </row>
    <row r="23" spans="1:25" ht="26.25" customHeight="1">
      <c r="A23" s="273" t="s">
        <v>411</v>
      </c>
      <c r="B23" s="273"/>
      <c r="C23" s="273"/>
      <c r="D23" s="273"/>
      <c r="E23" s="273"/>
      <c r="F23" s="273"/>
      <c r="G23" s="8">
        <v>17</v>
      </c>
      <c r="H23" s="42">
        <v>0</v>
      </c>
      <c r="I23" s="42">
        <v>0</v>
      </c>
      <c r="J23" s="42">
        <v>0</v>
      </c>
      <c r="K23" s="42">
        <v>0</v>
      </c>
      <c r="L23" s="42">
        <v>0</v>
      </c>
      <c r="M23" s="42">
        <v>0</v>
      </c>
      <c r="N23" s="42">
        <v>0</v>
      </c>
      <c r="O23" s="42">
        <v>0</v>
      </c>
      <c r="P23" s="42">
        <v>0</v>
      </c>
      <c r="Q23" s="42">
        <v>0</v>
      </c>
      <c r="R23" s="42">
        <v>0</v>
      </c>
      <c r="S23" s="42">
        <v>0</v>
      </c>
      <c r="T23" s="42">
        <v>0</v>
      </c>
      <c r="U23" s="42">
        <v>0</v>
      </c>
      <c r="V23" s="42">
        <v>0</v>
      </c>
      <c r="W23" s="43">
        <f t="shared" si="0"/>
        <v>0</v>
      </c>
      <c r="X23" s="42">
        <v>0</v>
      </c>
      <c r="Y23" s="43">
        <f t="shared" si="2"/>
        <v>0</v>
      </c>
    </row>
    <row r="24" spans="1:25" ht="12.75">
      <c r="A24" s="273" t="s">
        <v>273</v>
      </c>
      <c r="B24" s="273"/>
      <c r="C24" s="273"/>
      <c r="D24" s="273"/>
      <c r="E24" s="273"/>
      <c r="F24" s="273"/>
      <c r="G24" s="8">
        <v>18</v>
      </c>
      <c r="H24" s="42">
        <v>0</v>
      </c>
      <c r="I24" s="42">
        <v>0</v>
      </c>
      <c r="J24" s="42">
        <v>0</v>
      </c>
      <c r="K24" s="42">
        <v>0</v>
      </c>
      <c r="L24" s="42">
        <v>0</v>
      </c>
      <c r="M24" s="42">
        <v>0</v>
      </c>
      <c r="N24" s="42">
        <v>0</v>
      </c>
      <c r="O24" s="42">
        <v>0</v>
      </c>
      <c r="P24" s="42">
        <v>0</v>
      </c>
      <c r="Q24" s="42">
        <v>0</v>
      </c>
      <c r="R24" s="42">
        <v>0</v>
      </c>
      <c r="S24" s="42">
        <v>0</v>
      </c>
      <c r="T24" s="42">
        <v>0</v>
      </c>
      <c r="U24" s="42">
        <v>0</v>
      </c>
      <c r="V24" s="42">
        <v>0</v>
      </c>
      <c r="W24" s="43">
        <f t="shared" si="0"/>
        <v>0</v>
      </c>
      <c r="X24" s="42">
        <v>0</v>
      </c>
      <c r="Y24" s="43">
        <f t="shared" si="2"/>
        <v>0</v>
      </c>
    </row>
    <row r="25" spans="1:25" ht="12.75">
      <c r="A25" s="273" t="s">
        <v>412</v>
      </c>
      <c r="B25" s="273"/>
      <c r="C25" s="273"/>
      <c r="D25" s="273"/>
      <c r="E25" s="273"/>
      <c r="F25" s="273"/>
      <c r="G25" s="8">
        <v>19</v>
      </c>
      <c r="H25" s="42">
        <v>0</v>
      </c>
      <c r="I25" s="42">
        <v>0</v>
      </c>
      <c r="J25" s="42">
        <v>0</v>
      </c>
      <c r="K25" s="42">
        <v>0</v>
      </c>
      <c r="L25" s="42">
        <v>0</v>
      </c>
      <c r="M25" s="42">
        <v>0</v>
      </c>
      <c r="N25" s="42">
        <v>0</v>
      </c>
      <c r="O25" s="42">
        <v>0</v>
      </c>
      <c r="P25" s="42">
        <v>0</v>
      </c>
      <c r="Q25" s="42">
        <v>0</v>
      </c>
      <c r="R25" s="42">
        <v>0</v>
      </c>
      <c r="S25" s="42">
        <v>0</v>
      </c>
      <c r="T25" s="42">
        <v>0</v>
      </c>
      <c r="U25" s="42">
        <v>0</v>
      </c>
      <c r="V25" s="42">
        <v>0</v>
      </c>
      <c r="W25" s="43">
        <f t="shared" si="0"/>
        <v>0</v>
      </c>
      <c r="X25" s="42">
        <v>0</v>
      </c>
      <c r="Y25" s="43">
        <f>W25+X25</f>
        <v>0</v>
      </c>
    </row>
    <row r="26" spans="1:25" ht="12.75">
      <c r="A26" s="273" t="s">
        <v>414</v>
      </c>
      <c r="B26" s="273"/>
      <c r="C26" s="273"/>
      <c r="D26" s="273"/>
      <c r="E26" s="273"/>
      <c r="F26" s="273"/>
      <c r="G26" s="8">
        <v>20</v>
      </c>
      <c r="H26" s="42">
        <v>0</v>
      </c>
      <c r="I26" s="42">
        <v>0</v>
      </c>
      <c r="J26" s="42">
        <v>0</v>
      </c>
      <c r="K26" s="42">
        <v>0</v>
      </c>
      <c r="L26" s="42">
        <v>0</v>
      </c>
      <c r="M26" s="42">
        <v>0</v>
      </c>
      <c r="N26" s="42">
        <v>0</v>
      </c>
      <c r="O26" s="42">
        <v>0</v>
      </c>
      <c r="P26" s="42">
        <v>0</v>
      </c>
      <c r="Q26" s="42">
        <v>0</v>
      </c>
      <c r="R26" s="42">
        <v>0</v>
      </c>
      <c r="S26" s="42">
        <v>0</v>
      </c>
      <c r="T26" s="42">
        <v>0</v>
      </c>
      <c r="U26" s="42">
        <v>0</v>
      </c>
      <c r="V26" s="42">
        <v>-10078586</v>
      </c>
      <c r="W26" s="43">
        <f t="shared" si="0"/>
        <v>-10078586</v>
      </c>
      <c r="X26" s="42">
        <v>0</v>
      </c>
      <c r="Y26" s="43">
        <f t="shared" si="2"/>
        <v>-10078586</v>
      </c>
    </row>
    <row r="27" spans="1:25" ht="12.75">
      <c r="A27" s="273" t="s">
        <v>413</v>
      </c>
      <c r="B27" s="273"/>
      <c r="C27" s="273"/>
      <c r="D27" s="273"/>
      <c r="E27" s="273"/>
      <c r="F27" s="273"/>
      <c r="G27" s="8">
        <v>21</v>
      </c>
      <c r="H27" s="42">
        <v>0</v>
      </c>
      <c r="I27" s="42">
        <v>0</v>
      </c>
      <c r="J27" s="42">
        <v>0</v>
      </c>
      <c r="K27" s="42">
        <v>0</v>
      </c>
      <c r="L27" s="42">
        <v>0</v>
      </c>
      <c r="M27" s="42">
        <v>0</v>
      </c>
      <c r="N27" s="42">
        <v>0</v>
      </c>
      <c r="O27" s="42">
        <v>0</v>
      </c>
      <c r="P27" s="42">
        <v>0</v>
      </c>
      <c r="Q27" s="42">
        <v>0</v>
      </c>
      <c r="R27" s="42">
        <v>0</v>
      </c>
      <c r="S27" s="42">
        <v>0</v>
      </c>
      <c r="T27" s="42">
        <v>0</v>
      </c>
      <c r="U27" s="42">
        <v>0</v>
      </c>
      <c r="V27" s="42">
        <v>0</v>
      </c>
      <c r="W27" s="43">
        <f t="shared" si="0"/>
        <v>0</v>
      </c>
      <c r="X27" s="42">
        <v>0</v>
      </c>
      <c r="Y27" s="43">
        <f t="shared" si="2"/>
        <v>0</v>
      </c>
    </row>
    <row r="28" spans="1:25" ht="12.75">
      <c r="A28" s="273" t="s">
        <v>415</v>
      </c>
      <c r="B28" s="273"/>
      <c r="C28" s="273"/>
      <c r="D28" s="273"/>
      <c r="E28" s="273"/>
      <c r="F28" s="273"/>
      <c r="G28" s="8">
        <v>22</v>
      </c>
      <c r="H28" s="42">
        <v>0</v>
      </c>
      <c r="I28" s="42">
        <v>0</v>
      </c>
      <c r="J28" s="42">
        <v>1768052</v>
      </c>
      <c r="K28" s="42">
        <v>0</v>
      </c>
      <c r="L28" s="42">
        <v>0</v>
      </c>
      <c r="M28" s="42">
        <v>0</v>
      </c>
      <c r="N28" s="42">
        <v>16796491</v>
      </c>
      <c r="O28" s="42">
        <v>0</v>
      </c>
      <c r="P28" s="42">
        <v>0</v>
      </c>
      <c r="Q28" s="42">
        <v>0</v>
      </c>
      <c r="R28" s="42">
        <v>0</v>
      </c>
      <c r="S28" s="42">
        <v>0</v>
      </c>
      <c r="T28" s="42">
        <v>0</v>
      </c>
      <c r="U28" s="42">
        <v>6717904</v>
      </c>
      <c r="V28" s="42">
        <v>-25282447</v>
      </c>
      <c r="W28" s="43">
        <f t="shared" si="0"/>
        <v>0</v>
      </c>
      <c r="X28" s="42">
        <v>0</v>
      </c>
      <c r="Y28" s="43">
        <f t="shared" si="2"/>
        <v>0</v>
      </c>
    </row>
    <row r="29" spans="1:25" ht="12.75">
      <c r="A29" s="273" t="s">
        <v>416</v>
      </c>
      <c r="B29" s="273"/>
      <c r="C29" s="273"/>
      <c r="D29" s="273"/>
      <c r="E29" s="273"/>
      <c r="F29" s="273"/>
      <c r="G29" s="8">
        <v>23</v>
      </c>
      <c r="H29" s="42">
        <v>0</v>
      </c>
      <c r="I29" s="42">
        <v>0</v>
      </c>
      <c r="J29" s="42">
        <v>0</v>
      </c>
      <c r="K29" s="42">
        <v>0</v>
      </c>
      <c r="L29" s="42">
        <v>0</v>
      </c>
      <c r="M29" s="42">
        <v>0</v>
      </c>
      <c r="N29" s="42">
        <v>0</v>
      </c>
      <c r="O29" s="42">
        <v>0</v>
      </c>
      <c r="P29" s="42">
        <v>0</v>
      </c>
      <c r="Q29" s="42">
        <v>0</v>
      </c>
      <c r="R29" s="42">
        <v>0</v>
      </c>
      <c r="S29" s="42">
        <v>0</v>
      </c>
      <c r="T29" s="42">
        <v>0</v>
      </c>
      <c r="U29" s="42">
        <v>0</v>
      </c>
      <c r="V29" s="42">
        <v>0</v>
      </c>
      <c r="W29" s="43">
        <f t="shared" si="0"/>
        <v>0</v>
      </c>
      <c r="X29" s="42">
        <v>0</v>
      </c>
      <c r="Y29" s="43">
        <f t="shared" si="2"/>
        <v>0</v>
      </c>
    </row>
    <row r="30" spans="1:25" ht="27.75" customHeight="1">
      <c r="A30" s="291" t="s">
        <v>417</v>
      </c>
      <c r="B30" s="291"/>
      <c r="C30" s="291"/>
      <c r="D30" s="291"/>
      <c r="E30" s="291"/>
      <c r="F30" s="291"/>
      <c r="G30" s="10">
        <v>24</v>
      </c>
      <c r="H30" s="45">
        <f>SUM(H10:H29)</f>
        <v>391855855</v>
      </c>
      <c r="I30" s="45">
        <f aca="true" t="shared" si="3" ref="I30:Y30">SUM(I10:I29)</f>
        <v>7112</v>
      </c>
      <c r="J30" s="45">
        <f t="shared" si="3"/>
        <v>18319181</v>
      </c>
      <c r="K30" s="45">
        <f t="shared" si="3"/>
        <v>0</v>
      </c>
      <c r="L30" s="45">
        <f t="shared" si="3"/>
        <v>0</v>
      </c>
      <c r="M30" s="45">
        <f t="shared" si="3"/>
        <v>0</v>
      </c>
      <c r="N30" s="45">
        <f t="shared" si="3"/>
        <v>120425549</v>
      </c>
      <c r="O30" s="45">
        <f t="shared" si="3"/>
        <v>0</v>
      </c>
      <c r="P30" s="45">
        <f t="shared" si="3"/>
        <v>0</v>
      </c>
      <c r="Q30" s="45">
        <f t="shared" si="3"/>
        <v>0</v>
      </c>
      <c r="R30" s="45">
        <f t="shared" si="3"/>
        <v>0</v>
      </c>
      <c r="S30" s="45">
        <f t="shared" si="3"/>
        <v>0</v>
      </c>
      <c r="T30" s="45">
        <f t="shared" si="3"/>
        <v>-15548</v>
      </c>
      <c r="U30" s="45">
        <f t="shared" si="3"/>
        <v>90220952</v>
      </c>
      <c r="V30" s="45">
        <f t="shared" si="3"/>
        <v>40732750</v>
      </c>
      <c r="W30" s="45">
        <f t="shared" si="3"/>
        <v>661545851</v>
      </c>
      <c r="X30" s="45">
        <f t="shared" si="3"/>
        <v>0</v>
      </c>
      <c r="Y30" s="45">
        <f t="shared" si="3"/>
        <v>661545851</v>
      </c>
    </row>
    <row r="31" spans="1:25" ht="12.75">
      <c r="A31" s="292" t="s">
        <v>274</v>
      </c>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row>
    <row r="32" spans="1:25" ht="36.75" customHeight="1">
      <c r="A32" s="294" t="s">
        <v>275</v>
      </c>
      <c r="B32" s="294"/>
      <c r="C32" s="294"/>
      <c r="D32" s="294"/>
      <c r="E32" s="294"/>
      <c r="F32" s="294"/>
      <c r="G32" s="9">
        <v>25</v>
      </c>
      <c r="H32" s="44">
        <f>SUM(H12:H20)</f>
        <v>0</v>
      </c>
      <c r="I32" s="44">
        <f aca="true" t="shared" si="4" ref="I32:Y32">SUM(I12:I20)</f>
        <v>0</v>
      </c>
      <c r="J32" s="44">
        <f t="shared" si="4"/>
        <v>0</v>
      </c>
      <c r="K32" s="44">
        <f t="shared" si="4"/>
        <v>0</v>
      </c>
      <c r="L32" s="44">
        <f t="shared" si="4"/>
        <v>0</v>
      </c>
      <c r="M32" s="44">
        <f t="shared" si="4"/>
        <v>0</v>
      </c>
      <c r="N32" s="44">
        <f t="shared" si="4"/>
        <v>0</v>
      </c>
      <c r="O32" s="44">
        <f t="shared" si="4"/>
        <v>0</v>
      </c>
      <c r="P32" s="44">
        <f t="shared" si="4"/>
        <v>0</v>
      </c>
      <c r="Q32" s="44">
        <f t="shared" si="4"/>
        <v>0</v>
      </c>
      <c r="R32" s="44">
        <f t="shared" si="4"/>
        <v>0</v>
      </c>
      <c r="S32" s="44">
        <f t="shared" si="4"/>
        <v>0</v>
      </c>
      <c r="T32" s="44">
        <f t="shared" si="4"/>
        <v>-15548</v>
      </c>
      <c r="U32" s="44">
        <f t="shared" si="4"/>
        <v>0</v>
      </c>
      <c r="V32" s="44">
        <f t="shared" si="4"/>
        <v>0</v>
      </c>
      <c r="W32" s="44">
        <f t="shared" si="4"/>
        <v>-15548</v>
      </c>
      <c r="X32" s="44">
        <f t="shared" si="4"/>
        <v>0</v>
      </c>
      <c r="Y32" s="44">
        <f t="shared" si="4"/>
        <v>-15548</v>
      </c>
    </row>
    <row r="33" spans="1:25" ht="31.5" customHeight="1">
      <c r="A33" s="294" t="s">
        <v>418</v>
      </c>
      <c r="B33" s="294"/>
      <c r="C33" s="294"/>
      <c r="D33" s="294"/>
      <c r="E33" s="294"/>
      <c r="F33" s="294"/>
      <c r="G33" s="9">
        <v>26</v>
      </c>
      <c r="H33" s="44">
        <f>H11+H32</f>
        <v>0</v>
      </c>
      <c r="I33" s="44">
        <f aca="true" t="shared" si="5" ref="I33:Y33">I11+I32</f>
        <v>0</v>
      </c>
      <c r="J33" s="44">
        <f t="shared" si="5"/>
        <v>0</v>
      </c>
      <c r="K33" s="44">
        <f t="shared" si="5"/>
        <v>0</v>
      </c>
      <c r="L33" s="44">
        <f t="shared" si="5"/>
        <v>0</v>
      </c>
      <c r="M33" s="44">
        <f t="shared" si="5"/>
        <v>0</v>
      </c>
      <c r="N33" s="44">
        <f t="shared" si="5"/>
        <v>0</v>
      </c>
      <c r="O33" s="44">
        <f t="shared" si="5"/>
        <v>0</v>
      </c>
      <c r="P33" s="44">
        <f t="shared" si="5"/>
        <v>0</v>
      </c>
      <c r="Q33" s="44">
        <f t="shared" si="5"/>
        <v>0</v>
      </c>
      <c r="R33" s="44">
        <f t="shared" si="5"/>
        <v>0</v>
      </c>
      <c r="S33" s="44">
        <f t="shared" si="5"/>
        <v>0</v>
      </c>
      <c r="T33" s="44">
        <f t="shared" si="5"/>
        <v>-15548</v>
      </c>
      <c r="U33" s="44">
        <f t="shared" si="5"/>
        <v>0</v>
      </c>
      <c r="V33" s="44">
        <f t="shared" si="5"/>
        <v>40732750</v>
      </c>
      <c r="W33" s="44">
        <f t="shared" si="5"/>
        <v>40717202</v>
      </c>
      <c r="X33" s="44">
        <f t="shared" si="5"/>
        <v>0</v>
      </c>
      <c r="Y33" s="44">
        <f t="shared" si="5"/>
        <v>40717202</v>
      </c>
    </row>
    <row r="34" spans="1:25" ht="30.75" customHeight="1">
      <c r="A34" s="295" t="s">
        <v>419</v>
      </c>
      <c r="B34" s="295"/>
      <c r="C34" s="295"/>
      <c r="D34" s="295"/>
      <c r="E34" s="295"/>
      <c r="F34" s="295"/>
      <c r="G34" s="10">
        <v>27</v>
      </c>
      <c r="H34" s="45">
        <f>SUM(H21:H29)</f>
        <v>0</v>
      </c>
      <c r="I34" s="45">
        <f aca="true" t="shared" si="6" ref="I34:Y34">SUM(I21:I29)</f>
        <v>0</v>
      </c>
      <c r="J34" s="45">
        <f t="shared" si="6"/>
        <v>1768052</v>
      </c>
      <c r="K34" s="45">
        <f t="shared" si="6"/>
        <v>0</v>
      </c>
      <c r="L34" s="45">
        <f t="shared" si="6"/>
        <v>0</v>
      </c>
      <c r="M34" s="45">
        <f t="shared" si="6"/>
        <v>0</v>
      </c>
      <c r="N34" s="45">
        <f t="shared" si="6"/>
        <v>16796491</v>
      </c>
      <c r="O34" s="45">
        <f t="shared" si="6"/>
        <v>0</v>
      </c>
      <c r="P34" s="45">
        <f t="shared" si="6"/>
        <v>0</v>
      </c>
      <c r="Q34" s="45">
        <f t="shared" si="6"/>
        <v>0</v>
      </c>
      <c r="R34" s="45">
        <f t="shared" si="6"/>
        <v>0</v>
      </c>
      <c r="S34" s="45">
        <f t="shared" si="6"/>
        <v>0</v>
      </c>
      <c r="T34" s="45">
        <f t="shared" si="6"/>
        <v>0</v>
      </c>
      <c r="U34" s="45">
        <f t="shared" si="6"/>
        <v>6717904</v>
      </c>
      <c r="V34" s="45">
        <f t="shared" si="6"/>
        <v>-35361033</v>
      </c>
      <c r="W34" s="45">
        <f t="shared" si="6"/>
        <v>-10078586</v>
      </c>
      <c r="X34" s="45">
        <f t="shared" si="6"/>
        <v>0</v>
      </c>
      <c r="Y34" s="45">
        <f t="shared" si="6"/>
        <v>-10078586</v>
      </c>
    </row>
    <row r="35" spans="1:25" ht="12.75">
      <c r="A35" s="292" t="s">
        <v>276</v>
      </c>
      <c r="B35" s="296"/>
      <c r="C35" s="296"/>
      <c r="D35" s="296"/>
      <c r="E35" s="296"/>
      <c r="F35" s="296"/>
      <c r="G35" s="296"/>
      <c r="H35" s="296"/>
      <c r="I35" s="296"/>
      <c r="J35" s="296"/>
      <c r="K35" s="296"/>
      <c r="L35" s="296"/>
      <c r="M35" s="296"/>
      <c r="N35" s="296"/>
      <c r="O35" s="296"/>
      <c r="P35" s="296"/>
      <c r="Q35" s="296"/>
      <c r="R35" s="296"/>
      <c r="S35" s="296"/>
      <c r="T35" s="296"/>
      <c r="U35" s="296"/>
      <c r="V35" s="296"/>
      <c r="W35" s="296"/>
      <c r="X35" s="296"/>
      <c r="Y35" s="296"/>
    </row>
    <row r="36" spans="1:25" ht="12.75">
      <c r="A36" s="290" t="s">
        <v>295</v>
      </c>
      <c r="B36" s="290"/>
      <c r="C36" s="290"/>
      <c r="D36" s="290"/>
      <c r="E36" s="290"/>
      <c r="F36" s="290"/>
      <c r="G36" s="8">
        <v>28</v>
      </c>
      <c r="H36" s="42">
        <v>391855855</v>
      </c>
      <c r="I36" s="42">
        <v>7112</v>
      </c>
      <c r="J36" s="42">
        <v>18319181</v>
      </c>
      <c r="K36" s="42">
        <v>0</v>
      </c>
      <c r="L36" s="42">
        <v>0</v>
      </c>
      <c r="M36" s="42">
        <v>0</v>
      </c>
      <c r="N36" s="42">
        <v>120425549</v>
      </c>
      <c r="O36" s="42">
        <v>0</v>
      </c>
      <c r="P36" s="42">
        <v>0</v>
      </c>
      <c r="Q36" s="42">
        <v>0</v>
      </c>
      <c r="R36" s="42">
        <v>0</v>
      </c>
      <c r="S36" s="42">
        <v>0</v>
      </c>
      <c r="T36" s="42">
        <v>0</v>
      </c>
      <c r="U36" s="42">
        <f>U30</f>
        <v>90220952</v>
      </c>
      <c r="V36" s="42">
        <v>40717202</v>
      </c>
      <c r="W36" s="43">
        <f>H36+I36+J36+K36-L36+M36+N36+O36+P36+Q36+R36+U36+V36+S36+T36</f>
        <v>661545851</v>
      </c>
      <c r="X36" s="42">
        <v>0</v>
      </c>
      <c r="Y36" s="43">
        <f>W36+X36</f>
        <v>661545851</v>
      </c>
    </row>
    <row r="37" spans="1:25" ht="12.75">
      <c r="A37" s="273" t="s">
        <v>262</v>
      </c>
      <c r="B37" s="273"/>
      <c r="C37" s="273"/>
      <c r="D37" s="273"/>
      <c r="E37" s="273"/>
      <c r="F37" s="273"/>
      <c r="G37" s="8">
        <v>29</v>
      </c>
      <c r="H37" s="42">
        <v>0</v>
      </c>
      <c r="I37" s="42">
        <v>0</v>
      </c>
      <c r="J37" s="42">
        <v>0</v>
      </c>
      <c r="K37" s="42">
        <v>0</v>
      </c>
      <c r="L37" s="42">
        <v>0</v>
      </c>
      <c r="M37" s="42">
        <v>0</v>
      </c>
      <c r="N37" s="42">
        <v>0</v>
      </c>
      <c r="O37" s="42">
        <v>0</v>
      </c>
      <c r="P37" s="42">
        <v>0</v>
      </c>
      <c r="Q37" s="42">
        <v>0</v>
      </c>
      <c r="R37" s="42">
        <v>0</v>
      </c>
      <c r="S37" s="42">
        <v>0</v>
      </c>
      <c r="T37" s="42">
        <v>0</v>
      </c>
      <c r="U37" s="42">
        <v>0</v>
      </c>
      <c r="V37" s="42">
        <v>0</v>
      </c>
      <c r="W37" s="43">
        <f aca="true" t="shared" si="7" ref="W37:W58">H37+I37+J37+K37-L37+M37+N37+O37+P37+Q37+R37+U37+V37+S37+T37</f>
        <v>0</v>
      </c>
      <c r="X37" s="42">
        <v>0</v>
      </c>
      <c r="Y37" s="43">
        <f>W37+X37</f>
        <v>0</v>
      </c>
    </row>
    <row r="38" spans="1:25" ht="12.75">
      <c r="A38" s="273" t="s">
        <v>263</v>
      </c>
      <c r="B38" s="273"/>
      <c r="C38" s="273"/>
      <c r="D38" s="273"/>
      <c r="E38" s="273"/>
      <c r="F38" s="273"/>
      <c r="G38" s="8">
        <v>30</v>
      </c>
      <c r="H38" s="42">
        <v>0</v>
      </c>
      <c r="I38" s="42">
        <v>0</v>
      </c>
      <c r="J38" s="42">
        <v>0</v>
      </c>
      <c r="K38" s="42">
        <v>0</v>
      </c>
      <c r="L38" s="42">
        <v>0</v>
      </c>
      <c r="M38" s="42">
        <v>0</v>
      </c>
      <c r="N38" s="42">
        <v>0</v>
      </c>
      <c r="O38" s="42">
        <v>0</v>
      </c>
      <c r="P38" s="42">
        <v>0</v>
      </c>
      <c r="Q38" s="42">
        <v>0</v>
      </c>
      <c r="R38" s="42">
        <v>0</v>
      </c>
      <c r="S38" s="42">
        <v>0</v>
      </c>
      <c r="T38" s="42">
        <v>0</v>
      </c>
      <c r="U38" s="42">
        <v>0</v>
      </c>
      <c r="V38" s="42">
        <v>0</v>
      </c>
      <c r="W38" s="43">
        <f t="shared" si="7"/>
        <v>0</v>
      </c>
      <c r="X38" s="42">
        <v>0</v>
      </c>
      <c r="Y38" s="43">
        <f>W38+X38</f>
        <v>0</v>
      </c>
    </row>
    <row r="39" spans="1:25" ht="25.5" customHeight="1">
      <c r="A39" s="274" t="s">
        <v>420</v>
      </c>
      <c r="B39" s="274"/>
      <c r="C39" s="274"/>
      <c r="D39" s="274"/>
      <c r="E39" s="274"/>
      <c r="F39" s="274"/>
      <c r="G39" s="9">
        <v>31</v>
      </c>
      <c r="H39" s="44">
        <f>H36+H37+H38</f>
        <v>391855855</v>
      </c>
      <c r="I39" s="44">
        <f aca="true" t="shared" si="8" ref="I39:Y39">I36+I37+I38</f>
        <v>7112</v>
      </c>
      <c r="J39" s="44">
        <f t="shared" si="8"/>
        <v>18319181</v>
      </c>
      <c r="K39" s="44">
        <f t="shared" si="8"/>
        <v>0</v>
      </c>
      <c r="L39" s="44">
        <f t="shared" si="8"/>
        <v>0</v>
      </c>
      <c r="M39" s="44">
        <f t="shared" si="8"/>
        <v>0</v>
      </c>
      <c r="N39" s="44">
        <f t="shared" si="8"/>
        <v>120425549</v>
      </c>
      <c r="O39" s="44">
        <f t="shared" si="8"/>
        <v>0</v>
      </c>
      <c r="P39" s="44">
        <f t="shared" si="8"/>
        <v>0</v>
      </c>
      <c r="Q39" s="44">
        <f t="shared" si="8"/>
        <v>0</v>
      </c>
      <c r="R39" s="44">
        <f t="shared" si="8"/>
        <v>0</v>
      </c>
      <c r="S39" s="44">
        <f t="shared" si="8"/>
        <v>0</v>
      </c>
      <c r="T39" s="44">
        <f t="shared" si="8"/>
        <v>0</v>
      </c>
      <c r="U39" s="44">
        <f t="shared" si="8"/>
        <v>90220952</v>
      </c>
      <c r="V39" s="44">
        <f t="shared" si="8"/>
        <v>40717202</v>
      </c>
      <c r="W39" s="44">
        <f t="shared" si="8"/>
        <v>661545851</v>
      </c>
      <c r="X39" s="44">
        <f t="shared" si="8"/>
        <v>0</v>
      </c>
      <c r="Y39" s="44">
        <f t="shared" si="8"/>
        <v>661545851</v>
      </c>
    </row>
    <row r="40" spans="1:25" ht="12.75">
      <c r="A40" s="273" t="s">
        <v>264</v>
      </c>
      <c r="B40" s="273"/>
      <c r="C40" s="273"/>
      <c r="D40" s="273"/>
      <c r="E40" s="273"/>
      <c r="F40" s="273"/>
      <c r="G40" s="8">
        <v>32</v>
      </c>
      <c r="H40" s="46">
        <v>0</v>
      </c>
      <c r="I40" s="46">
        <v>0</v>
      </c>
      <c r="J40" s="46">
        <v>0</v>
      </c>
      <c r="K40" s="46">
        <v>0</v>
      </c>
      <c r="L40" s="46">
        <v>0</v>
      </c>
      <c r="M40" s="46">
        <v>0</v>
      </c>
      <c r="N40" s="46">
        <v>0</v>
      </c>
      <c r="O40" s="46">
        <v>0</v>
      </c>
      <c r="P40" s="46">
        <v>0</v>
      </c>
      <c r="Q40" s="46">
        <v>0</v>
      </c>
      <c r="R40" s="46">
        <v>0</v>
      </c>
      <c r="S40" s="42">
        <v>0</v>
      </c>
      <c r="T40" s="42">
        <v>0</v>
      </c>
      <c r="U40" s="46">
        <v>0</v>
      </c>
      <c r="V40" s="42">
        <v>51977124</v>
      </c>
      <c r="W40" s="43">
        <f t="shared" si="7"/>
        <v>51977124</v>
      </c>
      <c r="X40" s="42">
        <v>0</v>
      </c>
      <c r="Y40" s="43">
        <f aca="true" t="shared" si="9" ref="Y40:Y58">W40+X40</f>
        <v>51977124</v>
      </c>
    </row>
    <row r="41" spans="1:25" ht="12.75">
      <c r="A41" s="273" t="s">
        <v>265</v>
      </c>
      <c r="B41" s="273"/>
      <c r="C41" s="273"/>
      <c r="D41" s="273"/>
      <c r="E41" s="273"/>
      <c r="F41" s="273"/>
      <c r="G41" s="8">
        <v>33</v>
      </c>
      <c r="H41" s="46">
        <v>0</v>
      </c>
      <c r="I41" s="46">
        <v>0</v>
      </c>
      <c r="J41" s="46">
        <v>0</v>
      </c>
      <c r="K41" s="46">
        <v>0</v>
      </c>
      <c r="L41" s="46">
        <v>0</v>
      </c>
      <c r="M41" s="46">
        <v>0</v>
      </c>
      <c r="N41" s="42">
        <v>0</v>
      </c>
      <c r="O41" s="46">
        <v>0</v>
      </c>
      <c r="P41" s="46">
        <v>0</v>
      </c>
      <c r="Q41" s="46">
        <v>0</v>
      </c>
      <c r="R41" s="46">
        <v>0</v>
      </c>
      <c r="S41" s="42">
        <v>0</v>
      </c>
      <c r="T41" s="42">
        <v>0</v>
      </c>
      <c r="U41" s="46">
        <v>0</v>
      </c>
      <c r="V41" s="46">
        <v>0</v>
      </c>
      <c r="W41" s="43">
        <f t="shared" si="7"/>
        <v>0</v>
      </c>
      <c r="X41" s="42">
        <v>0</v>
      </c>
      <c r="Y41" s="43">
        <f t="shared" si="9"/>
        <v>0</v>
      </c>
    </row>
    <row r="42" spans="1:25" ht="27" customHeight="1">
      <c r="A42" s="273" t="s">
        <v>277</v>
      </c>
      <c r="B42" s="273"/>
      <c r="C42" s="273"/>
      <c r="D42" s="273"/>
      <c r="E42" s="273"/>
      <c r="F42" s="273"/>
      <c r="G42" s="8">
        <v>34</v>
      </c>
      <c r="H42" s="46">
        <v>0</v>
      </c>
      <c r="I42" s="46">
        <v>0</v>
      </c>
      <c r="J42" s="46">
        <v>0</v>
      </c>
      <c r="K42" s="46">
        <v>0</v>
      </c>
      <c r="L42" s="46">
        <v>0</v>
      </c>
      <c r="M42" s="46">
        <v>0</v>
      </c>
      <c r="N42" s="46">
        <v>0</v>
      </c>
      <c r="O42" s="42">
        <v>0</v>
      </c>
      <c r="P42" s="46">
        <v>0</v>
      </c>
      <c r="Q42" s="46">
        <v>0</v>
      </c>
      <c r="R42" s="46">
        <v>0</v>
      </c>
      <c r="S42" s="42">
        <v>0</v>
      </c>
      <c r="T42" s="42">
        <v>0</v>
      </c>
      <c r="U42" s="42">
        <v>0</v>
      </c>
      <c r="V42" s="42">
        <v>0</v>
      </c>
      <c r="W42" s="43">
        <f t="shared" si="7"/>
        <v>0</v>
      </c>
      <c r="X42" s="42">
        <v>0</v>
      </c>
      <c r="Y42" s="43">
        <f t="shared" si="9"/>
        <v>0</v>
      </c>
    </row>
    <row r="43" spans="1:25" ht="37.5" customHeight="1">
      <c r="A43" s="273" t="s">
        <v>408</v>
      </c>
      <c r="B43" s="273"/>
      <c r="C43" s="273"/>
      <c r="D43" s="273"/>
      <c r="E43" s="273"/>
      <c r="F43" s="273"/>
      <c r="G43" s="8">
        <v>35</v>
      </c>
      <c r="H43" s="46">
        <v>0</v>
      </c>
      <c r="I43" s="46">
        <v>0</v>
      </c>
      <c r="J43" s="46">
        <v>0</v>
      </c>
      <c r="K43" s="46">
        <v>0</v>
      </c>
      <c r="L43" s="46">
        <v>0</v>
      </c>
      <c r="M43" s="46">
        <v>0</v>
      </c>
      <c r="N43" s="46">
        <v>0</v>
      </c>
      <c r="O43" s="46">
        <v>0</v>
      </c>
      <c r="P43" s="42">
        <v>0</v>
      </c>
      <c r="Q43" s="46">
        <v>0</v>
      </c>
      <c r="R43" s="46">
        <v>0</v>
      </c>
      <c r="S43" s="42">
        <v>0</v>
      </c>
      <c r="T43" s="42">
        <v>0</v>
      </c>
      <c r="U43" s="42">
        <v>0</v>
      </c>
      <c r="V43" s="42">
        <v>0</v>
      </c>
      <c r="W43" s="43">
        <f t="shared" si="7"/>
        <v>0</v>
      </c>
      <c r="X43" s="42">
        <v>0</v>
      </c>
      <c r="Y43" s="43">
        <f t="shared" si="9"/>
        <v>0</v>
      </c>
    </row>
    <row r="44" spans="1:25" ht="21" customHeight="1">
      <c r="A44" s="273" t="s">
        <v>267</v>
      </c>
      <c r="B44" s="273"/>
      <c r="C44" s="273"/>
      <c r="D44" s="273"/>
      <c r="E44" s="273"/>
      <c r="F44" s="273"/>
      <c r="G44" s="8">
        <v>36</v>
      </c>
      <c r="H44" s="46">
        <v>0</v>
      </c>
      <c r="I44" s="46">
        <v>0</v>
      </c>
      <c r="J44" s="46">
        <v>0</v>
      </c>
      <c r="K44" s="46">
        <v>0</v>
      </c>
      <c r="L44" s="46">
        <v>0</v>
      </c>
      <c r="M44" s="46">
        <v>0</v>
      </c>
      <c r="N44" s="46">
        <v>0</v>
      </c>
      <c r="O44" s="46">
        <v>0</v>
      </c>
      <c r="P44" s="46">
        <v>0</v>
      </c>
      <c r="Q44" s="42">
        <v>0</v>
      </c>
      <c r="R44" s="46">
        <v>0</v>
      </c>
      <c r="S44" s="42">
        <v>0</v>
      </c>
      <c r="T44" s="42">
        <v>0</v>
      </c>
      <c r="U44" s="42">
        <v>0</v>
      </c>
      <c r="V44" s="42">
        <v>0</v>
      </c>
      <c r="W44" s="43">
        <f t="shared" si="7"/>
        <v>0</v>
      </c>
      <c r="X44" s="42">
        <v>0</v>
      </c>
      <c r="Y44" s="43">
        <f t="shared" si="9"/>
        <v>0</v>
      </c>
    </row>
    <row r="45" spans="1:25" ht="29.25" customHeight="1">
      <c r="A45" s="273" t="s">
        <v>268</v>
      </c>
      <c r="B45" s="273"/>
      <c r="C45" s="273"/>
      <c r="D45" s="273"/>
      <c r="E45" s="273"/>
      <c r="F45" s="273"/>
      <c r="G45" s="8">
        <v>37</v>
      </c>
      <c r="H45" s="46">
        <v>0</v>
      </c>
      <c r="I45" s="46">
        <v>0</v>
      </c>
      <c r="J45" s="46">
        <v>0</v>
      </c>
      <c r="K45" s="46">
        <v>0</v>
      </c>
      <c r="L45" s="46">
        <v>0</v>
      </c>
      <c r="M45" s="46">
        <v>0</v>
      </c>
      <c r="N45" s="46">
        <v>0</v>
      </c>
      <c r="O45" s="46">
        <v>0</v>
      </c>
      <c r="P45" s="46">
        <v>0</v>
      </c>
      <c r="Q45" s="46">
        <v>0</v>
      </c>
      <c r="R45" s="42">
        <v>0</v>
      </c>
      <c r="S45" s="42">
        <v>0</v>
      </c>
      <c r="T45" s="42">
        <v>0</v>
      </c>
      <c r="U45" s="42">
        <v>0</v>
      </c>
      <c r="V45" s="42">
        <v>0</v>
      </c>
      <c r="W45" s="43">
        <f t="shared" si="7"/>
        <v>0</v>
      </c>
      <c r="X45" s="42">
        <v>0</v>
      </c>
      <c r="Y45" s="43">
        <f t="shared" si="9"/>
        <v>0</v>
      </c>
    </row>
    <row r="46" spans="1:25" ht="21" customHeight="1">
      <c r="A46" s="273" t="s">
        <v>278</v>
      </c>
      <c r="B46" s="273"/>
      <c r="C46" s="273"/>
      <c r="D46" s="273"/>
      <c r="E46" s="273"/>
      <c r="F46" s="273"/>
      <c r="G46" s="8">
        <v>38</v>
      </c>
      <c r="H46" s="46">
        <v>0</v>
      </c>
      <c r="I46" s="46">
        <v>0</v>
      </c>
      <c r="J46" s="46">
        <v>0</v>
      </c>
      <c r="K46" s="46">
        <v>0</v>
      </c>
      <c r="L46" s="46">
        <v>0</v>
      </c>
      <c r="M46" s="46">
        <v>0</v>
      </c>
      <c r="N46" s="42">
        <v>0</v>
      </c>
      <c r="O46" s="42">
        <v>0</v>
      </c>
      <c r="P46" s="42">
        <v>0</v>
      </c>
      <c r="Q46" s="42">
        <v>0</v>
      </c>
      <c r="R46" s="42">
        <v>0</v>
      </c>
      <c r="S46" s="42">
        <v>0</v>
      </c>
      <c r="T46" s="42">
        <v>0</v>
      </c>
      <c r="U46" s="42">
        <v>0</v>
      </c>
      <c r="V46" s="42">
        <v>0</v>
      </c>
      <c r="W46" s="43">
        <f t="shared" si="7"/>
        <v>0</v>
      </c>
      <c r="X46" s="42">
        <v>0</v>
      </c>
      <c r="Y46" s="43">
        <f t="shared" si="9"/>
        <v>0</v>
      </c>
    </row>
    <row r="47" spans="1:25" ht="12.75">
      <c r="A47" s="273" t="s">
        <v>270</v>
      </c>
      <c r="B47" s="273"/>
      <c r="C47" s="273"/>
      <c r="D47" s="273"/>
      <c r="E47" s="273"/>
      <c r="F47" s="273"/>
      <c r="G47" s="8">
        <v>39</v>
      </c>
      <c r="H47" s="46">
        <v>0</v>
      </c>
      <c r="I47" s="46">
        <v>0</v>
      </c>
      <c r="J47" s="46">
        <v>0</v>
      </c>
      <c r="K47" s="46">
        <v>0</v>
      </c>
      <c r="L47" s="46">
        <v>0</v>
      </c>
      <c r="M47" s="46">
        <v>0</v>
      </c>
      <c r="N47" s="42">
        <v>0</v>
      </c>
      <c r="O47" s="42">
        <v>0</v>
      </c>
      <c r="P47" s="42">
        <v>0</v>
      </c>
      <c r="Q47" s="42">
        <v>0</v>
      </c>
      <c r="R47" s="42">
        <v>0</v>
      </c>
      <c r="S47" s="42">
        <v>0</v>
      </c>
      <c r="T47" s="42">
        <v>0</v>
      </c>
      <c r="U47" s="42">
        <v>0</v>
      </c>
      <c r="V47" s="42">
        <v>0</v>
      </c>
      <c r="W47" s="43">
        <f t="shared" si="7"/>
        <v>0</v>
      </c>
      <c r="X47" s="42">
        <v>0</v>
      </c>
      <c r="Y47" s="43">
        <f t="shared" si="9"/>
        <v>0</v>
      </c>
    </row>
    <row r="48" spans="1:25" ht="12.75">
      <c r="A48" s="273" t="s">
        <v>271</v>
      </c>
      <c r="B48" s="273"/>
      <c r="C48" s="273"/>
      <c r="D48" s="273"/>
      <c r="E48" s="273"/>
      <c r="F48" s="273"/>
      <c r="G48" s="8">
        <v>40</v>
      </c>
      <c r="H48" s="42">
        <v>0</v>
      </c>
      <c r="I48" s="42">
        <v>0</v>
      </c>
      <c r="J48" s="42">
        <v>0</v>
      </c>
      <c r="K48" s="42">
        <v>0</v>
      </c>
      <c r="L48" s="42">
        <v>0</v>
      </c>
      <c r="M48" s="42">
        <v>0</v>
      </c>
      <c r="N48" s="42">
        <v>0</v>
      </c>
      <c r="O48" s="42">
        <v>0</v>
      </c>
      <c r="P48" s="42">
        <v>0</v>
      </c>
      <c r="Q48" s="42">
        <v>0</v>
      </c>
      <c r="R48" s="42">
        <v>0</v>
      </c>
      <c r="S48" s="42">
        <v>0</v>
      </c>
      <c r="T48" s="42">
        <v>0</v>
      </c>
      <c r="U48" s="42">
        <v>0</v>
      </c>
      <c r="V48" s="42">
        <v>0</v>
      </c>
      <c r="W48" s="43">
        <f t="shared" si="7"/>
        <v>0</v>
      </c>
      <c r="X48" s="42">
        <v>0</v>
      </c>
      <c r="Y48" s="43">
        <f t="shared" si="9"/>
        <v>0</v>
      </c>
    </row>
    <row r="49" spans="1:25" ht="12.75">
      <c r="A49" s="273" t="s">
        <v>272</v>
      </c>
      <c r="B49" s="273"/>
      <c r="C49" s="273"/>
      <c r="D49" s="273"/>
      <c r="E49" s="273"/>
      <c r="F49" s="273"/>
      <c r="G49" s="8">
        <v>41</v>
      </c>
      <c r="H49" s="46">
        <v>0</v>
      </c>
      <c r="I49" s="46">
        <v>0</v>
      </c>
      <c r="J49" s="46">
        <v>0</v>
      </c>
      <c r="K49" s="46">
        <v>0</v>
      </c>
      <c r="L49" s="46">
        <v>0</v>
      </c>
      <c r="M49" s="46">
        <v>0</v>
      </c>
      <c r="N49" s="42">
        <v>0</v>
      </c>
      <c r="O49" s="42">
        <v>0</v>
      </c>
      <c r="P49" s="42">
        <v>0</v>
      </c>
      <c r="Q49" s="42">
        <v>0</v>
      </c>
      <c r="R49" s="42">
        <v>0</v>
      </c>
      <c r="S49" s="42">
        <v>0</v>
      </c>
      <c r="T49" s="42">
        <v>0</v>
      </c>
      <c r="U49" s="42">
        <v>0</v>
      </c>
      <c r="V49" s="42">
        <v>0</v>
      </c>
      <c r="W49" s="43">
        <f t="shared" si="7"/>
        <v>0</v>
      </c>
      <c r="X49" s="42">
        <v>0</v>
      </c>
      <c r="Y49" s="43">
        <f t="shared" si="9"/>
        <v>0</v>
      </c>
    </row>
    <row r="50" spans="1:25" ht="24" customHeight="1">
      <c r="A50" s="273" t="s">
        <v>409</v>
      </c>
      <c r="B50" s="273"/>
      <c r="C50" s="273"/>
      <c r="D50" s="273"/>
      <c r="E50" s="273"/>
      <c r="F50" s="273"/>
      <c r="G50" s="8">
        <v>42</v>
      </c>
      <c r="H50" s="42">
        <v>0</v>
      </c>
      <c r="I50" s="42">
        <v>0</v>
      </c>
      <c r="J50" s="42">
        <v>0</v>
      </c>
      <c r="K50" s="42">
        <v>0</v>
      </c>
      <c r="L50" s="42">
        <v>0</v>
      </c>
      <c r="M50" s="42">
        <v>0</v>
      </c>
      <c r="N50" s="42">
        <v>0</v>
      </c>
      <c r="O50" s="42">
        <v>0</v>
      </c>
      <c r="P50" s="42">
        <v>0</v>
      </c>
      <c r="Q50" s="42">
        <v>0</v>
      </c>
      <c r="R50" s="42">
        <v>0</v>
      </c>
      <c r="S50" s="42">
        <v>0</v>
      </c>
      <c r="T50" s="42">
        <v>0</v>
      </c>
      <c r="U50" s="42">
        <v>0</v>
      </c>
      <c r="V50" s="42">
        <v>0</v>
      </c>
      <c r="W50" s="43">
        <f t="shared" si="7"/>
        <v>0</v>
      </c>
      <c r="X50" s="42">
        <v>0</v>
      </c>
      <c r="Y50" s="43">
        <f t="shared" si="9"/>
        <v>0</v>
      </c>
    </row>
    <row r="51" spans="1:25" ht="26.25" customHeight="1">
      <c r="A51" s="273" t="s">
        <v>410</v>
      </c>
      <c r="B51" s="273"/>
      <c r="C51" s="273"/>
      <c r="D51" s="273"/>
      <c r="E51" s="273"/>
      <c r="F51" s="273"/>
      <c r="G51" s="8">
        <v>43</v>
      </c>
      <c r="H51" s="42">
        <v>0</v>
      </c>
      <c r="I51" s="42">
        <v>0</v>
      </c>
      <c r="J51" s="42">
        <v>0</v>
      </c>
      <c r="K51" s="42">
        <v>0</v>
      </c>
      <c r="L51" s="42">
        <v>0</v>
      </c>
      <c r="M51" s="42">
        <v>0</v>
      </c>
      <c r="N51" s="42">
        <v>0</v>
      </c>
      <c r="O51" s="42">
        <v>0</v>
      </c>
      <c r="P51" s="42">
        <v>0</v>
      </c>
      <c r="Q51" s="42">
        <v>0</v>
      </c>
      <c r="R51" s="42">
        <v>0</v>
      </c>
      <c r="S51" s="42">
        <v>0</v>
      </c>
      <c r="T51" s="42">
        <v>0</v>
      </c>
      <c r="U51" s="42">
        <v>0</v>
      </c>
      <c r="V51" s="42">
        <v>0</v>
      </c>
      <c r="W51" s="43">
        <f t="shared" si="7"/>
        <v>0</v>
      </c>
      <c r="X51" s="42">
        <v>0</v>
      </c>
      <c r="Y51" s="43">
        <f t="shared" si="9"/>
        <v>0</v>
      </c>
    </row>
    <row r="52" spans="1:25" ht="22.5" customHeight="1">
      <c r="A52" s="273" t="s">
        <v>411</v>
      </c>
      <c r="B52" s="273"/>
      <c r="C52" s="273"/>
      <c r="D52" s="273"/>
      <c r="E52" s="273"/>
      <c r="F52" s="273"/>
      <c r="G52" s="8">
        <v>44</v>
      </c>
      <c r="H52" s="42">
        <v>0</v>
      </c>
      <c r="I52" s="42">
        <v>0</v>
      </c>
      <c r="J52" s="42">
        <v>0</v>
      </c>
      <c r="K52" s="42">
        <v>0</v>
      </c>
      <c r="L52" s="42">
        <v>0</v>
      </c>
      <c r="M52" s="42">
        <v>0</v>
      </c>
      <c r="N52" s="42">
        <v>0</v>
      </c>
      <c r="O52" s="42">
        <v>0</v>
      </c>
      <c r="P52" s="42">
        <v>0</v>
      </c>
      <c r="Q52" s="42">
        <v>0</v>
      </c>
      <c r="R52" s="42">
        <v>0</v>
      </c>
      <c r="S52" s="42">
        <v>0</v>
      </c>
      <c r="T52" s="42">
        <v>0</v>
      </c>
      <c r="U52" s="42">
        <v>0</v>
      </c>
      <c r="V52" s="42">
        <v>0</v>
      </c>
      <c r="W52" s="43">
        <f t="shared" si="7"/>
        <v>0</v>
      </c>
      <c r="X52" s="42">
        <v>0</v>
      </c>
      <c r="Y52" s="43">
        <f t="shared" si="9"/>
        <v>0</v>
      </c>
    </row>
    <row r="53" spans="1:25" ht="12.75">
      <c r="A53" s="273" t="s">
        <v>273</v>
      </c>
      <c r="B53" s="273"/>
      <c r="C53" s="273"/>
      <c r="D53" s="273"/>
      <c r="E53" s="273"/>
      <c r="F53" s="273"/>
      <c r="G53" s="8">
        <v>45</v>
      </c>
      <c r="H53" s="42">
        <v>0</v>
      </c>
      <c r="I53" s="42">
        <v>0</v>
      </c>
      <c r="J53" s="42">
        <v>0</v>
      </c>
      <c r="K53" s="42">
        <v>0</v>
      </c>
      <c r="L53" s="42">
        <v>0</v>
      </c>
      <c r="M53" s="42">
        <v>0</v>
      </c>
      <c r="N53" s="42">
        <v>0</v>
      </c>
      <c r="O53" s="42">
        <v>0</v>
      </c>
      <c r="P53" s="42">
        <v>0</v>
      </c>
      <c r="Q53" s="42">
        <v>0</v>
      </c>
      <c r="R53" s="42">
        <v>0</v>
      </c>
      <c r="S53" s="42">
        <v>0</v>
      </c>
      <c r="T53" s="42">
        <v>0</v>
      </c>
      <c r="U53" s="42">
        <v>0</v>
      </c>
      <c r="V53" s="42">
        <v>0</v>
      </c>
      <c r="W53" s="43">
        <f t="shared" si="7"/>
        <v>0</v>
      </c>
      <c r="X53" s="42">
        <v>0</v>
      </c>
      <c r="Y53" s="43">
        <f t="shared" si="9"/>
        <v>0</v>
      </c>
    </row>
    <row r="54" spans="1:25" ht="12.75">
      <c r="A54" s="273" t="s">
        <v>412</v>
      </c>
      <c r="B54" s="273"/>
      <c r="C54" s="273"/>
      <c r="D54" s="273"/>
      <c r="E54" s="273"/>
      <c r="F54" s="273"/>
      <c r="G54" s="8">
        <v>46</v>
      </c>
      <c r="H54" s="42">
        <v>0</v>
      </c>
      <c r="I54" s="42">
        <v>0</v>
      </c>
      <c r="J54" s="42">
        <v>0</v>
      </c>
      <c r="K54" s="42">
        <v>0</v>
      </c>
      <c r="L54" s="42">
        <v>0</v>
      </c>
      <c r="M54" s="42">
        <v>0</v>
      </c>
      <c r="N54" s="42">
        <v>0</v>
      </c>
      <c r="O54" s="42">
        <v>0</v>
      </c>
      <c r="P54" s="42">
        <v>0</v>
      </c>
      <c r="Q54" s="42">
        <v>0</v>
      </c>
      <c r="R54" s="42">
        <v>0</v>
      </c>
      <c r="S54" s="42">
        <v>0</v>
      </c>
      <c r="T54" s="42">
        <v>0</v>
      </c>
      <c r="U54" s="42">
        <v>0</v>
      </c>
      <c r="V54" s="42">
        <v>0</v>
      </c>
      <c r="W54" s="43">
        <f t="shared" si="7"/>
        <v>0</v>
      </c>
      <c r="X54" s="42">
        <v>0</v>
      </c>
      <c r="Y54" s="43">
        <f t="shared" si="9"/>
        <v>0</v>
      </c>
    </row>
    <row r="55" spans="1:25" ht="12.75">
      <c r="A55" s="273" t="s">
        <v>421</v>
      </c>
      <c r="B55" s="273"/>
      <c r="C55" s="273"/>
      <c r="D55" s="273"/>
      <c r="E55" s="273"/>
      <c r="F55" s="273"/>
      <c r="G55" s="8">
        <v>47</v>
      </c>
      <c r="H55" s="42">
        <v>0</v>
      </c>
      <c r="I55" s="42">
        <v>0</v>
      </c>
      <c r="J55" s="42">
        <v>0</v>
      </c>
      <c r="K55" s="42">
        <v>0</v>
      </c>
      <c r="L55" s="42">
        <v>0</v>
      </c>
      <c r="M55" s="42">
        <v>0</v>
      </c>
      <c r="N55" s="42">
        <v>0</v>
      </c>
      <c r="O55" s="42">
        <v>0</v>
      </c>
      <c r="P55" s="42">
        <v>0</v>
      </c>
      <c r="Q55" s="42">
        <v>0</v>
      </c>
      <c r="R55" s="42">
        <v>0</v>
      </c>
      <c r="S55" s="42">
        <v>0</v>
      </c>
      <c r="T55" s="42">
        <v>0</v>
      </c>
      <c r="U55" s="42">
        <v>0</v>
      </c>
      <c r="V55" s="42">
        <f>-11608220-1</f>
        <v>-11608221</v>
      </c>
      <c r="W55" s="43">
        <f t="shared" si="7"/>
        <v>-11608221</v>
      </c>
      <c r="X55" s="42">
        <v>0</v>
      </c>
      <c r="Y55" s="43">
        <f t="shared" si="9"/>
        <v>-11608221</v>
      </c>
    </row>
    <row r="56" spans="1:25" ht="12.75">
      <c r="A56" s="273" t="s">
        <v>413</v>
      </c>
      <c r="B56" s="273"/>
      <c r="C56" s="273"/>
      <c r="D56" s="273"/>
      <c r="E56" s="273"/>
      <c r="F56" s="273"/>
      <c r="G56" s="8">
        <v>48</v>
      </c>
      <c r="H56" s="42">
        <v>0</v>
      </c>
      <c r="I56" s="42">
        <v>0</v>
      </c>
      <c r="J56" s="42">
        <v>0</v>
      </c>
      <c r="K56" s="42">
        <v>0</v>
      </c>
      <c r="L56" s="42">
        <v>0</v>
      </c>
      <c r="M56" s="42">
        <v>0</v>
      </c>
      <c r="N56" s="42">
        <v>0</v>
      </c>
      <c r="O56" s="42">
        <v>0</v>
      </c>
      <c r="P56" s="42">
        <v>0</v>
      </c>
      <c r="Q56" s="42">
        <v>0</v>
      </c>
      <c r="R56" s="42">
        <v>0</v>
      </c>
      <c r="S56" s="42">
        <v>0</v>
      </c>
      <c r="T56" s="42">
        <v>0</v>
      </c>
      <c r="U56" s="42">
        <v>0</v>
      </c>
      <c r="V56" s="42">
        <v>0</v>
      </c>
      <c r="W56" s="43">
        <f t="shared" si="7"/>
        <v>0</v>
      </c>
      <c r="X56" s="42">
        <v>0</v>
      </c>
      <c r="Y56" s="43">
        <f t="shared" si="9"/>
        <v>0</v>
      </c>
    </row>
    <row r="57" spans="1:25" ht="12.75">
      <c r="A57" s="273" t="s">
        <v>422</v>
      </c>
      <c r="B57" s="273"/>
      <c r="C57" s="273"/>
      <c r="D57" s="273"/>
      <c r="E57" s="273"/>
      <c r="F57" s="273"/>
      <c r="G57" s="8">
        <v>49</v>
      </c>
      <c r="H57" s="42">
        <v>123107</v>
      </c>
      <c r="I57" s="42">
        <v>0</v>
      </c>
      <c r="J57" s="42">
        <v>2035860</v>
      </c>
      <c r="K57" s="42">
        <v>0</v>
      </c>
      <c r="L57" s="42">
        <v>0</v>
      </c>
      <c r="M57" s="42">
        <v>0</v>
      </c>
      <c r="N57" s="42">
        <v>19340670</v>
      </c>
      <c r="O57" s="42">
        <v>0</v>
      </c>
      <c r="P57" s="42">
        <v>0</v>
      </c>
      <c r="Q57" s="42">
        <v>0</v>
      </c>
      <c r="R57" s="42">
        <v>0</v>
      </c>
      <c r="S57" s="42">
        <v>0</v>
      </c>
      <c r="T57" s="42">
        <v>0</v>
      </c>
      <c r="U57" s="42">
        <f>7732451-123107</f>
        <v>7609344</v>
      </c>
      <c r="V57" s="42">
        <f>-29108982+1</f>
        <v>-29108981</v>
      </c>
      <c r="W57" s="43">
        <f t="shared" si="7"/>
        <v>0</v>
      </c>
      <c r="X57" s="42">
        <v>0</v>
      </c>
      <c r="Y57" s="43">
        <f t="shared" si="9"/>
        <v>0</v>
      </c>
    </row>
    <row r="58" spans="1:25" ht="12.75">
      <c r="A58" s="273" t="s">
        <v>416</v>
      </c>
      <c r="B58" s="273"/>
      <c r="C58" s="273"/>
      <c r="D58" s="273"/>
      <c r="E58" s="273"/>
      <c r="F58" s="273"/>
      <c r="G58" s="8">
        <v>50</v>
      </c>
      <c r="H58" s="42">
        <v>0</v>
      </c>
      <c r="I58" s="42">
        <v>0</v>
      </c>
      <c r="J58" s="42">
        <v>0</v>
      </c>
      <c r="K58" s="42">
        <v>0</v>
      </c>
      <c r="L58" s="42">
        <v>0</v>
      </c>
      <c r="M58" s="42">
        <v>0</v>
      </c>
      <c r="N58" s="42">
        <v>0</v>
      </c>
      <c r="O58" s="42">
        <v>0</v>
      </c>
      <c r="P58" s="42">
        <v>0</v>
      </c>
      <c r="Q58" s="42">
        <v>0</v>
      </c>
      <c r="R58" s="42">
        <v>0</v>
      </c>
      <c r="S58" s="42">
        <v>0</v>
      </c>
      <c r="T58" s="42">
        <v>0</v>
      </c>
      <c r="U58" s="42">
        <v>0</v>
      </c>
      <c r="V58" s="42">
        <v>0</v>
      </c>
      <c r="W58" s="43">
        <f t="shared" si="7"/>
        <v>0</v>
      </c>
      <c r="X58" s="42">
        <v>0</v>
      </c>
      <c r="Y58" s="43">
        <f t="shared" si="9"/>
        <v>0</v>
      </c>
    </row>
    <row r="59" spans="1:25" ht="24" customHeight="1">
      <c r="A59" s="291" t="s">
        <v>423</v>
      </c>
      <c r="B59" s="291"/>
      <c r="C59" s="291"/>
      <c r="D59" s="291"/>
      <c r="E59" s="291"/>
      <c r="F59" s="291"/>
      <c r="G59" s="10">
        <v>51</v>
      </c>
      <c r="H59" s="45">
        <f>SUM(H39:H58)</f>
        <v>391978962</v>
      </c>
      <c r="I59" s="45">
        <f aca="true" t="shared" si="10" ref="I59:Y59">SUM(I39:I58)</f>
        <v>7112</v>
      </c>
      <c r="J59" s="45">
        <f t="shared" si="10"/>
        <v>20355041</v>
      </c>
      <c r="K59" s="45">
        <f t="shared" si="10"/>
        <v>0</v>
      </c>
      <c r="L59" s="45">
        <f t="shared" si="10"/>
        <v>0</v>
      </c>
      <c r="M59" s="45">
        <f t="shared" si="10"/>
        <v>0</v>
      </c>
      <c r="N59" s="45">
        <f t="shared" si="10"/>
        <v>139766219</v>
      </c>
      <c r="O59" s="45">
        <f t="shared" si="10"/>
        <v>0</v>
      </c>
      <c r="P59" s="45">
        <f t="shared" si="10"/>
        <v>0</v>
      </c>
      <c r="Q59" s="45">
        <f t="shared" si="10"/>
        <v>0</v>
      </c>
      <c r="R59" s="45">
        <f t="shared" si="10"/>
        <v>0</v>
      </c>
      <c r="S59" s="45">
        <f t="shared" si="10"/>
        <v>0</v>
      </c>
      <c r="T59" s="45">
        <f t="shared" si="10"/>
        <v>0</v>
      </c>
      <c r="U59" s="45">
        <f t="shared" si="10"/>
        <v>97830296</v>
      </c>
      <c r="V59" s="45">
        <f t="shared" si="10"/>
        <v>51977124</v>
      </c>
      <c r="W59" s="45">
        <f t="shared" si="10"/>
        <v>701914754</v>
      </c>
      <c r="X59" s="45">
        <f t="shared" si="10"/>
        <v>0</v>
      </c>
      <c r="Y59" s="45">
        <f t="shared" si="10"/>
        <v>701914754</v>
      </c>
    </row>
    <row r="60" spans="1:25" ht="12.75">
      <c r="A60" s="292" t="s">
        <v>274</v>
      </c>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row>
    <row r="61" spans="1:25" ht="31.5" customHeight="1">
      <c r="A61" s="294" t="s">
        <v>424</v>
      </c>
      <c r="B61" s="294"/>
      <c r="C61" s="294"/>
      <c r="D61" s="294"/>
      <c r="E61" s="294"/>
      <c r="F61" s="294"/>
      <c r="G61" s="9">
        <v>52</v>
      </c>
      <c r="H61" s="44">
        <f>SUM(H41:H49)</f>
        <v>0</v>
      </c>
      <c r="I61" s="44">
        <f aca="true" t="shared" si="11" ref="I61:Y61">SUM(I41:I49)</f>
        <v>0</v>
      </c>
      <c r="J61" s="44">
        <f t="shared" si="11"/>
        <v>0</v>
      </c>
      <c r="K61" s="44">
        <f t="shared" si="11"/>
        <v>0</v>
      </c>
      <c r="L61" s="44">
        <f t="shared" si="11"/>
        <v>0</v>
      </c>
      <c r="M61" s="44">
        <f t="shared" si="11"/>
        <v>0</v>
      </c>
      <c r="N61" s="44">
        <f t="shared" si="11"/>
        <v>0</v>
      </c>
      <c r="O61" s="44">
        <f t="shared" si="11"/>
        <v>0</v>
      </c>
      <c r="P61" s="44">
        <f t="shared" si="11"/>
        <v>0</v>
      </c>
      <c r="Q61" s="44">
        <f t="shared" si="11"/>
        <v>0</v>
      </c>
      <c r="R61" s="44">
        <f t="shared" si="11"/>
        <v>0</v>
      </c>
      <c r="S61" s="44">
        <f t="shared" si="11"/>
        <v>0</v>
      </c>
      <c r="T61" s="44">
        <f t="shared" si="11"/>
        <v>0</v>
      </c>
      <c r="U61" s="44">
        <f t="shared" si="11"/>
        <v>0</v>
      </c>
      <c r="V61" s="44">
        <f t="shared" si="11"/>
        <v>0</v>
      </c>
      <c r="W61" s="44">
        <f t="shared" si="11"/>
        <v>0</v>
      </c>
      <c r="X61" s="44">
        <f t="shared" si="11"/>
        <v>0</v>
      </c>
      <c r="Y61" s="44">
        <f t="shared" si="11"/>
        <v>0</v>
      </c>
    </row>
    <row r="62" spans="1:25" ht="27.75" customHeight="1">
      <c r="A62" s="294" t="s">
        <v>425</v>
      </c>
      <c r="B62" s="294"/>
      <c r="C62" s="294"/>
      <c r="D62" s="294"/>
      <c r="E62" s="294"/>
      <c r="F62" s="294"/>
      <c r="G62" s="9">
        <v>53</v>
      </c>
      <c r="H62" s="44">
        <f>H40+H61</f>
        <v>0</v>
      </c>
      <c r="I62" s="44">
        <f aca="true" t="shared" si="12" ref="I62:Y62">I40+I61</f>
        <v>0</v>
      </c>
      <c r="J62" s="44">
        <f t="shared" si="12"/>
        <v>0</v>
      </c>
      <c r="K62" s="44">
        <f t="shared" si="12"/>
        <v>0</v>
      </c>
      <c r="L62" s="44">
        <f t="shared" si="12"/>
        <v>0</v>
      </c>
      <c r="M62" s="44">
        <f t="shared" si="12"/>
        <v>0</v>
      </c>
      <c r="N62" s="44">
        <f t="shared" si="12"/>
        <v>0</v>
      </c>
      <c r="O62" s="44">
        <f t="shared" si="12"/>
        <v>0</v>
      </c>
      <c r="P62" s="44">
        <f t="shared" si="12"/>
        <v>0</v>
      </c>
      <c r="Q62" s="44">
        <f t="shared" si="12"/>
        <v>0</v>
      </c>
      <c r="R62" s="44">
        <f t="shared" si="12"/>
        <v>0</v>
      </c>
      <c r="S62" s="44">
        <f t="shared" si="12"/>
        <v>0</v>
      </c>
      <c r="T62" s="44">
        <f t="shared" si="12"/>
        <v>0</v>
      </c>
      <c r="U62" s="44">
        <f t="shared" si="12"/>
        <v>0</v>
      </c>
      <c r="V62" s="44">
        <f t="shared" si="12"/>
        <v>51977124</v>
      </c>
      <c r="W62" s="44">
        <f t="shared" si="12"/>
        <v>51977124</v>
      </c>
      <c r="X62" s="44">
        <f t="shared" si="12"/>
        <v>0</v>
      </c>
      <c r="Y62" s="44">
        <f t="shared" si="12"/>
        <v>51977124</v>
      </c>
    </row>
    <row r="63" spans="1:25" ht="29.25" customHeight="1">
      <c r="A63" s="295" t="s">
        <v>426</v>
      </c>
      <c r="B63" s="295"/>
      <c r="C63" s="295"/>
      <c r="D63" s="295"/>
      <c r="E63" s="295"/>
      <c r="F63" s="295"/>
      <c r="G63" s="10">
        <v>54</v>
      </c>
      <c r="H63" s="45">
        <f>SUM(H50:H58)</f>
        <v>123107</v>
      </c>
      <c r="I63" s="45">
        <f aca="true" t="shared" si="13" ref="I63:Y63">SUM(I50:I58)</f>
        <v>0</v>
      </c>
      <c r="J63" s="45">
        <f t="shared" si="13"/>
        <v>2035860</v>
      </c>
      <c r="K63" s="45">
        <f t="shared" si="13"/>
        <v>0</v>
      </c>
      <c r="L63" s="45">
        <f t="shared" si="13"/>
        <v>0</v>
      </c>
      <c r="M63" s="45">
        <f t="shared" si="13"/>
        <v>0</v>
      </c>
      <c r="N63" s="45">
        <f t="shared" si="13"/>
        <v>19340670</v>
      </c>
      <c r="O63" s="45">
        <f t="shared" si="13"/>
        <v>0</v>
      </c>
      <c r="P63" s="45">
        <f t="shared" si="13"/>
        <v>0</v>
      </c>
      <c r="Q63" s="45">
        <f t="shared" si="13"/>
        <v>0</v>
      </c>
      <c r="R63" s="45">
        <f t="shared" si="13"/>
        <v>0</v>
      </c>
      <c r="S63" s="45">
        <f t="shared" si="13"/>
        <v>0</v>
      </c>
      <c r="T63" s="45">
        <f t="shared" si="13"/>
        <v>0</v>
      </c>
      <c r="U63" s="45">
        <f t="shared" si="13"/>
        <v>7609344</v>
      </c>
      <c r="V63" s="45">
        <f t="shared" si="13"/>
        <v>-40717202</v>
      </c>
      <c r="W63" s="45">
        <f t="shared" si="13"/>
        <v>-11608221</v>
      </c>
      <c r="X63" s="45">
        <f t="shared" si="13"/>
        <v>0</v>
      </c>
      <c r="Y63" s="45">
        <f t="shared" si="13"/>
        <v>-11608221</v>
      </c>
    </row>
  </sheetData>
  <sheetProtection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41:F41"/>
    <mergeCell ref="A30:F30"/>
    <mergeCell ref="A52:F52"/>
    <mergeCell ref="A53:F53"/>
    <mergeCell ref="A54:F54"/>
    <mergeCell ref="A42:F42"/>
    <mergeCell ref="A31:Y31"/>
    <mergeCell ref="A32:F32"/>
    <mergeCell ref="A33:F33"/>
    <mergeCell ref="A34:F34"/>
    <mergeCell ref="A21:F21"/>
    <mergeCell ref="A22:F22"/>
    <mergeCell ref="A37:F37"/>
    <mergeCell ref="A38:F38"/>
    <mergeCell ref="A39:F39"/>
    <mergeCell ref="A40:F40"/>
    <mergeCell ref="A35:Y35"/>
    <mergeCell ref="A36:F36"/>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7:F17"/>
    <mergeCell ref="A18:F18"/>
    <mergeCell ref="A19:F19"/>
    <mergeCell ref="A20:F20"/>
    <mergeCell ref="A1:J1"/>
    <mergeCell ref="C2:D2"/>
    <mergeCell ref="A9:F9"/>
    <mergeCell ref="A10:F10"/>
    <mergeCell ref="A8:F8"/>
    <mergeCell ref="A3:F4"/>
    <mergeCell ref="G3:G4"/>
    <mergeCell ref="H3:W3"/>
  </mergeCells>
  <dataValidations count="4">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E65517">
      <formula1>39448</formula1>
    </dataValidation>
    <dataValidation type="whole" operator="greaterThanOrEqual" allowBlank="1" showInputMessage="1" showErrorMessage="1" errorTitle="Pogrešan unos" error="Mogu se unijeti samo cjelobrojne pozitivne vrijednosti." sqref="I65529:J65529">
      <formula1>0</formula1>
    </dataValidation>
    <dataValidation type="whole" operator="notEqual" allowBlank="1" showInputMessage="1" showErrorMessage="1" errorTitle="Pogrešan unos" error="Mogu se unijeti samo cjelobrojne vrijednosti." sqref="I65520:J65528">
      <formula1>999999999999</formula1>
    </dataValidation>
    <dataValidation type="whole" operator="notEqual" allowBlank="1" showInputMessage="1" showErrorMessage="1" errorTitle="Nedopušten upis" error="Dopušten je upis samo cjelobrojnih zaokruženih vrijednosti (pozitivnih ili negativnih) te nule." sqref="H7:Y30 H61:Y63 H32:Y34 H36:Y59">
      <formula1>9999999999</formula1>
    </dataValidation>
  </dataValidations>
  <printOptions/>
  <pageMargins left="0.75" right="0.75" top="1" bottom="1" header="0.5" footer="0.5"/>
  <pageSetup fitToWidth="0" fitToHeight="1" horizontalDpi="600" verticalDpi="600" orientation="landscape" paperSize="8" scale="56" r:id="rId1"/>
  <rowBreaks count="1" manualBreakCount="1">
    <brk id="63" max="23" man="1"/>
  </rowBreaks>
</worksheet>
</file>

<file path=xl/worksheets/sheet7.xml><?xml version="1.0" encoding="utf-8"?>
<worksheet xmlns="http://schemas.openxmlformats.org/spreadsheetml/2006/main" xmlns:r="http://schemas.openxmlformats.org/officeDocument/2006/relationships">
  <dimension ref="A1:L218"/>
  <sheetViews>
    <sheetView zoomScale="90" zoomScaleNormal="90" zoomScalePageLayoutView="0" workbookViewId="0" topLeftCell="A160">
      <selection activeCell="A185" sqref="A185"/>
    </sheetView>
  </sheetViews>
  <sheetFormatPr defaultColWidth="9.140625" defaultRowHeight="12.75"/>
  <cols>
    <col min="1" max="1" width="28.00390625" style="0" customWidth="1"/>
    <col min="2" max="4" width="13.57421875" style="0" customWidth="1"/>
    <col min="6" max="6" width="11.00390625" style="0" customWidth="1"/>
    <col min="10" max="10" width="112.7109375" style="0" customWidth="1"/>
  </cols>
  <sheetData>
    <row r="1" spans="1:10" ht="12.75">
      <c r="A1" s="306" t="s">
        <v>443</v>
      </c>
      <c r="B1" s="307"/>
      <c r="C1" s="307"/>
      <c r="D1" s="307"/>
      <c r="E1" s="307"/>
      <c r="F1" s="307"/>
      <c r="G1" s="307"/>
      <c r="H1" s="307"/>
      <c r="I1" s="307"/>
      <c r="J1" s="307"/>
    </row>
    <row r="2" spans="1:10" ht="12.75">
      <c r="A2" s="307"/>
      <c r="B2" s="307"/>
      <c r="C2" s="307"/>
      <c r="D2" s="307"/>
      <c r="E2" s="307"/>
      <c r="F2" s="307"/>
      <c r="G2" s="307"/>
      <c r="H2" s="307"/>
      <c r="I2" s="307"/>
      <c r="J2" s="307"/>
    </row>
    <row r="3" spans="1:10" ht="12.75">
      <c r="A3" s="307"/>
      <c r="B3" s="307"/>
      <c r="C3" s="307"/>
      <c r="D3" s="307"/>
      <c r="E3" s="307"/>
      <c r="F3" s="307"/>
      <c r="G3" s="307"/>
      <c r="H3" s="307"/>
      <c r="I3" s="307"/>
      <c r="J3" s="307"/>
    </row>
    <row r="4" spans="1:10" ht="12.75">
      <c r="A4" s="307"/>
      <c r="B4" s="307"/>
      <c r="C4" s="307"/>
      <c r="D4" s="307"/>
      <c r="E4" s="307"/>
      <c r="F4" s="307"/>
      <c r="G4" s="307"/>
      <c r="H4" s="307"/>
      <c r="I4" s="307"/>
      <c r="J4" s="307"/>
    </row>
    <row r="5" spans="1:10" ht="12.75">
      <c r="A5" s="307"/>
      <c r="B5" s="307"/>
      <c r="C5" s="307"/>
      <c r="D5" s="307"/>
      <c r="E5" s="307"/>
      <c r="F5" s="307"/>
      <c r="G5" s="307"/>
      <c r="H5" s="307"/>
      <c r="I5" s="307"/>
      <c r="J5" s="307"/>
    </row>
    <row r="6" spans="1:10" ht="12.75">
      <c r="A6" s="307"/>
      <c r="B6" s="307"/>
      <c r="C6" s="307"/>
      <c r="D6" s="307"/>
      <c r="E6" s="307"/>
      <c r="F6" s="307"/>
      <c r="G6" s="307"/>
      <c r="H6" s="307"/>
      <c r="I6" s="307"/>
      <c r="J6" s="307"/>
    </row>
    <row r="7" spans="1:10" ht="12.75">
      <c r="A7" s="307"/>
      <c r="B7" s="307"/>
      <c r="C7" s="307"/>
      <c r="D7" s="307"/>
      <c r="E7" s="307"/>
      <c r="F7" s="307"/>
      <c r="G7" s="307"/>
      <c r="H7" s="307"/>
      <c r="I7" s="307"/>
      <c r="J7" s="307"/>
    </row>
    <row r="8" spans="1:10" ht="12.75">
      <c r="A8" s="307"/>
      <c r="B8" s="307"/>
      <c r="C8" s="307"/>
      <c r="D8" s="307"/>
      <c r="E8" s="307"/>
      <c r="F8" s="307"/>
      <c r="G8" s="307"/>
      <c r="H8" s="307"/>
      <c r="I8" s="307"/>
      <c r="J8" s="307"/>
    </row>
    <row r="9" spans="1:10" ht="12.75">
      <c r="A9" s="307"/>
      <c r="B9" s="307"/>
      <c r="C9" s="307"/>
      <c r="D9" s="307"/>
      <c r="E9" s="307"/>
      <c r="F9" s="307"/>
      <c r="G9" s="307"/>
      <c r="H9" s="307"/>
      <c r="I9" s="307"/>
      <c r="J9" s="307"/>
    </row>
    <row r="10" spans="1:10" ht="12.75">
      <c r="A10" s="307"/>
      <c r="B10" s="307"/>
      <c r="C10" s="307"/>
      <c r="D10" s="307"/>
      <c r="E10" s="307"/>
      <c r="F10" s="307"/>
      <c r="G10" s="307"/>
      <c r="H10" s="307"/>
      <c r="I10" s="307"/>
      <c r="J10" s="307"/>
    </row>
    <row r="11" spans="1:10" ht="12.75">
      <c r="A11" s="307"/>
      <c r="B11" s="307"/>
      <c r="C11" s="307"/>
      <c r="D11" s="307"/>
      <c r="E11" s="307"/>
      <c r="F11" s="307"/>
      <c r="G11" s="307"/>
      <c r="H11" s="307"/>
      <c r="I11" s="307"/>
      <c r="J11" s="307"/>
    </row>
    <row r="12" spans="1:10" ht="12.75">
      <c r="A12" s="307"/>
      <c r="B12" s="307"/>
      <c r="C12" s="307"/>
      <c r="D12" s="307"/>
      <c r="E12" s="307"/>
      <c r="F12" s="307"/>
      <c r="G12" s="307"/>
      <c r="H12" s="307"/>
      <c r="I12" s="307"/>
      <c r="J12" s="307"/>
    </row>
    <row r="13" spans="1:10" ht="12.75">
      <c r="A13" s="307"/>
      <c r="B13" s="307"/>
      <c r="C13" s="307"/>
      <c r="D13" s="307"/>
      <c r="E13" s="307"/>
      <c r="F13" s="307"/>
      <c r="G13" s="307"/>
      <c r="H13" s="307"/>
      <c r="I13" s="307"/>
      <c r="J13" s="307"/>
    </row>
    <row r="14" spans="1:10" ht="12.75">
      <c r="A14" s="307"/>
      <c r="B14" s="307"/>
      <c r="C14" s="307"/>
      <c r="D14" s="307"/>
      <c r="E14" s="307"/>
      <c r="F14" s="307"/>
      <c r="G14" s="307"/>
      <c r="H14" s="307"/>
      <c r="I14" s="307"/>
      <c r="J14" s="307"/>
    </row>
    <row r="15" spans="1:10" ht="12.75">
      <c r="A15" s="307"/>
      <c r="B15" s="307"/>
      <c r="C15" s="307"/>
      <c r="D15" s="307"/>
      <c r="E15" s="307"/>
      <c r="F15" s="307"/>
      <c r="G15" s="307"/>
      <c r="H15" s="307"/>
      <c r="I15" s="307"/>
      <c r="J15" s="307"/>
    </row>
    <row r="16" spans="1:10" ht="12.75">
      <c r="A16" s="307"/>
      <c r="B16" s="307"/>
      <c r="C16" s="307"/>
      <c r="D16" s="307"/>
      <c r="E16" s="307"/>
      <c r="F16" s="307"/>
      <c r="G16" s="307"/>
      <c r="H16" s="307"/>
      <c r="I16" s="307"/>
      <c r="J16" s="307"/>
    </row>
    <row r="17" spans="1:10" ht="12.75">
      <c r="A17" s="307"/>
      <c r="B17" s="307"/>
      <c r="C17" s="307"/>
      <c r="D17" s="307"/>
      <c r="E17" s="307"/>
      <c r="F17" s="307"/>
      <c r="G17" s="307"/>
      <c r="H17" s="307"/>
      <c r="I17" s="307"/>
      <c r="J17" s="307"/>
    </row>
    <row r="18" spans="1:10" ht="12.75">
      <c r="A18" s="307"/>
      <c r="B18" s="307"/>
      <c r="C18" s="307"/>
      <c r="D18" s="307"/>
      <c r="E18" s="307"/>
      <c r="F18" s="307"/>
      <c r="G18" s="307"/>
      <c r="H18" s="307"/>
      <c r="I18" s="307"/>
      <c r="J18" s="307"/>
    </row>
    <row r="19" spans="1:10" ht="12.75">
      <c r="A19" s="307"/>
      <c r="B19" s="307"/>
      <c r="C19" s="307"/>
      <c r="D19" s="307"/>
      <c r="E19" s="307"/>
      <c r="F19" s="307"/>
      <c r="G19" s="307"/>
      <c r="H19" s="307"/>
      <c r="I19" s="307"/>
      <c r="J19" s="307"/>
    </row>
    <row r="20" spans="1:10" ht="12.75">
      <c r="A20" s="307"/>
      <c r="B20" s="307"/>
      <c r="C20" s="307"/>
      <c r="D20" s="307"/>
      <c r="E20" s="307"/>
      <c r="F20" s="307"/>
      <c r="G20" s="307"/>
      <c r="H20" s="307"/>
      <c r="I20" s="307"/>
      <c r="J20" s="307"/>
    </row>
    <row r="21" spans="1:10" ht="12.75">
      <c r="A21" s="307"/>
      <c r="B21" s="307"/>
      <c r="C21" s="307"/>
      <c r="D21" s="307"/>
      <c r="E21" s="307"/>
      <c r="F21" s="307"/>
      <c r="G21" s="307"/>
      <c r="H21" s="307"/>
      <c r="I21" s="307"/>
      <c r="J21" s="307"/>
    </row>
    <row r="22" spans="1:10" ht="12.75">
      <c r="A22" s="307"/>
      <c r="B22" s="307"/>
      <c r="C22" s="307"/>
      <c r="D22" s="307"/>
      <c r="E22" s="307"/>
      <c r="F22" s="307"/>
      <c r="G22" s="307"/>
      <c r="H22" s="307"/>
      <c r="I22" s="307"/>
      <c r="J22" s="307"/>
    </row>
    <row r="23" spans="1:10" ht="12.75">
      <c r="A23" s="307"/>
      <c r="B23" s="307"/>
      <c r="C23" s="307"/>
      <c r="D23" s="307"/>
      <c r="E23" s="307"/>
      <c r="F23" s="307"/>
      <c r="G23" s="307"/>
      <c r="H23" s="307"/>
      <c r="I23" s="307"/>
      <c r="J23" s="307"/>
    </row>
    <row r="24" spans="1:10" ht="12.75">
      <c r="A24" s="307"/>
      <c r="B24" s="307"/>
      <c r="C24" s="307"/>
      <c r="D24" s="307"/>
      <c r="E24" s="307"/>
      <c r="F24" s="307"/>
      <c r="G24" s="307"/>
      <c r="H24" s="307"/>
      <c r="I24" s="307"/>
      <c r="J24" s="307"/>
    </row>
    <row r="25" spans="1:10" ht="102.75" customHeight="1">
      <c r="A25" s="307"/>
      <c r="B25" s="307"/>
      <c r="C25" s="307"/>
      <c r="D25" s="307"/>
      <c r="E25" s="307"/>
      <c r="F25" s="307"/>
      <c r="G25" s="307"/>
      <c r="H25" s="307"/>
      <c r="I25" s="307"/>
      <c r="J25" s="307"/>
    </row>
    <row r="26" spans="1:10" ht="104.25" customHeight="1">
      <c r="A26" s="307"/>
      <c r="B26" s="307"/>
      <c r="C26" s="307"/>
      <c r="D26" s="307"/>
      <c r="E26" s="307"/>
      <c r="F26" s="307"/>
      <c r="G26" s="307"/>
      <c r="H26" s="307"/>
      <c r="I26" s="307"/>
      <c r="J26" s="307"/>
    </row>
    <row r="27" spans="1:10" ht="75" customHeight="1">
      <c r="A27" s="307"/>
      <c r="B27" s="307"/>
      <c r="C27" s="307"/>
      <c r="D27" s="307"/>
      <c r="E27" s="307"/>
      <c r="F27" s="307"/>
      <c r="G27" s="307"/>
      <c r="H27" s="307"/>
      <c r="I27" s="307"/>
      <c r="J27" s="307"/>
    </row>
    <row r="28" spans="1:10" ht="87.75" customHeight="1">
      <c r="A28" s="307"/>
      <c r="B28" s="307"/>
      <c r="C28" s="307"/>
      <c r="D28" s="307"/>
      <c r="E28" s="307"/>
      <c r="F28" s="307"/>
      <c r="G28" s="307"/>
      <c r="H28" s="307"/>
      <c r="I28" s="307"/>
      <c r="J28" s="307"/>
    </row>
    <row r="29" spans="1:10" ht="85.5" customHeight="1">
      <c r="A29" s="307"/>
      <c r="B29" s="307"/>
      <c r="C29" s="307"/>
      <c r="D29" s="307"/>
      <c r="E29" s="307"/>
      <c r="F29" s="307"/>
      <c r="G29" s="307"/>
      <c r="H29" s="307"/>
      <c r="I29" s="307"/>
      <c r="J29" s="307"/>
    </row>
    <row r="30" spans="1:10" ht="216" customHeight="1">
      <c r="A30" s="307"/>
      <c r="B30" s="307"/>
      <c r="C30" s="307"/>
      <c r="D30" s="307"/>
      <c r="E30" s="307"/>
      <c r="F30" s="307"/>
      <c r="G30" s="307"/>
      <c r="H30" s="307"/>
      <c r="I30" s="307"/>
      <c r="J30" s="307"/>
    </row>
    <row r="33" ht="12.75">
      <c r="A33" t="s">
        <v>465</v>
      </c>
    </row>
    <row r="36" s="99" customFormat="1" ht="12.75">
      <c r="A36" s="98" t="s">
        <v>466</v>
      </c>
    </row>
    <row r="37" s="99" customFormat="1" ht="12.75">
      <c r="A37" s="98"/>
    </row>
    <row r="38" s="99" customFormat="1" ht="12.75">
      <c r="A38" s="98" t="s">
        <v>467</v>
      </c>
    </row>
    <row r="39" s="99" customFormat="1" ht="12.75">
      <c r="A39" s="98"/>
    </row>
    <row r="40" s="99" customFormat="1" ht="12.75">
      <c r="A40" s="98" t="s">
        <v>546</v>
      </c>
    </row>
    <row r="41" s="99" customFormat="1" ht="12.75"/>
    <row r="43" spans="1:10" ht="12.75">
      <c r="A43" s="109" t="s">
        <v>468</v>
      </c>
      <c r="B43" s="109"/>
      <c r="C43" s="109"/>
      <c r="D43" s="109"/>
      <c r="E43" s="109"/>
      <c r="F43" s="109"/>
      <c r="G43" s="109"/>
      <c r="H43" s="109"/>
      <c r="I43" s="109"/>
      <c r="J43" s="109"/>
    </row>
    <row r="44" spans="1:10" ht="12.75">
      <c r="A44" s="109"/>
      <c r="B44" s="109"/>
      <c r="C44" s="109"/>
      <c r="D44" s="109"/>
      <c r="E44" s="109"/>
      <c r="F44" s="109"/>
      <c r="G44" s="109"/>
      <c r="H44" s="109"/>
      <c r="I44" s="109"/>
      <c r="J44" s="109"/>
    </row>
    <row r="45" spans="1:10" ht="12.75">
      <c r="A45" s="109" t="s">
        <v>469</v>
      </c>
      <c r="B45" s="109"/>
      <c r="C45" s="109"/>
      <c r="D45" s="109"/>
      <c r="E45" s="109"/>
      <c r="F45" s="109"/>
      <c r="G45" s="109"/>
      <c r="H45" s="109"/>
      <c r="I45" s="109"/>
      <c r="J45" s="109"/>
    </row>
    <row r="46" spans="1:10" ht="19.5" customHeight="1">
      <c r="A46" s="128" t="s">
        <v>470</v>
      </c>
      <c r="B46" s="109"/>
      <c r="C46" s="109"/>
      <c r="D46" s="109"/>
      <c r="E46" s="109"/>
      <c r="F46" s="109"/>
      <c r="G46" s="109"/>
      <c r="H46" s="109"/>
      <c r="I46" s="109"/>
      <c r="J46" s="109"/>
    </row>
    <row r="47" spans="1:10" ht="18" customHeight="1">
      <c r="A47" s="109" t="s">
        <v>471</v>
      </c>
      <c r="B47" s="109"/>
      <c r="C47" s="109"/>
      <c r="D47" s="109"/>
      <c r="E47" s="109"/>
      <c r="F47" s="109"/>
      <c r="G47" s="109"/>
      <c r="H47" s="109"/>
      <c r="I47" s="109"/>
      <c r="J47" s="109"/>
    </row>
    <row r="48" spans="1:10" ht="18.75" customHeight="1">
      <c r="A48" s="298" t="s">
        <v>472</v>
      </c>
      <c r="B48" s="298"/>
      <c r="C48" s="298"/>
      <c r="D48" s="298"/>
      <c r="E48" s="298"/>
      <c r="F48" s="298"/>
      <c r="G48" s="298"/>
      <c r="H48" s="298"/>
      <c r="I48" s="298"/>
      <c r="J48" s="298"/>
    </row>
    <row r="49" spans="1:10" ht="24" customHeight="1">
      <c r="A49" s="109" t="s">
        <v>473</v>
      </c>
      <c r="B49" s="109"/>
      <c r="C49" s="109"/>
      <c r="D49" s="109"/>
      <c r="E49" s="109"/>
      <c r="F49" s="109"/>
      <c r="G49" s="109"/>
      <c r="H49" s="109"/>
      <c r="I49" s="109"/>
      <c r="J49" s="109"/>
    </row>
    <row r="50" spans="1:10" ht="20.25" customHeight="1">
      <c r="A50" s="298" t="s">
        <v>472</v>
      </c>
      <c r="B50" s="298"/>
      <c r="C50" s="298"/>
      <c r="D50" s="298"/>
      <c r="E50" s="298"/>
      <c r="F50" s="298"/>
      <c r="G50" s="298"/>
      <c r="H50" s="298"/>
      <c r="I50" s="298"/>
      <c r="J50" s="298"/>
    </row>
    <row r="51" spans="1:10" ht="19.5" customHeight="1">
      <c r="A51" s="109" t="s">
        <v>474</v>
      </c>
      <c r="B51" s="109"/>
      <c r="C51" s="109"/>
      <c r="D51" s="109"/>
      <c r="E51" s="109"/>
      <c r="F51" s="109"/>
      <c r="G51" s="109"/>
      <c r="H51" s="109"/>
      <c r="I51" s="109"/>
      <c r="J51" s="109"/>
    </row>
    <row r="52" spans="1:10" ht="12.75">
      <c r="A52" s="109"/>
      <c r="B52" s="109"/>
      <c r="C52" s="109"/>
      <c r="D52" s="109"/>
      <c r="E52" s="109"/>
      <c r="F52" s="109"/>
      <c r="G52" s="109"/>
      <c r="H52" s="109"/>
      <c r="I52" s="109"/>
      <c r="J52" s="109"/>
    </row>
    <row r="53" spans="1:10" ht="12.75">
      <c r="A53" s="109" t="s">
        <v>475</v>
      </c>
      <c r="B53" s="109"/>
      <c r="C53" s="109"/>
      <c r="D53" s="109"/>
      <c r="E53" s="109"/>
      <c r="F53" s="109"/>
      <c r="G53" s="109"/>
      <c r="H53" s="109"/>
      <c r="I53" s="109"/>
      <c r="J53" s="109"/>
    </row>
    <row r="54" spans="1:10" ht="26.25" customHeight="1">
      <c r="A54" s="298" t="s">
        <v>476</v>
      </c>
      <c r="B54" s="298"/>
      <c r="C54" s="298"/>
      <c r="D54" s="298"/>
      <c r="E54" s="298"/>
      <c r="F54" s="298"/>
      <c r="G54" s="298"/>
      <c r="H54" s="298"/>
      <c r="I54" s="298"/>
      <c r="J54" s="298"/>
    </row>
    <row r="55" spans="1:10" ht="12.75">
      <c r="A55" s="100"/>
      <c r="B55" s="100"/>
      <c r="C55" s="100"/>
      <c r="D55" s="100"/>
      <c r="E55" s="100"/>
      <c r="F55" s="100"/>
      <c r="G55" s="100"/>
      <c r="H55" s="100"/>
      <c r="I55" s="100"/>
      <c r="J55" s="100"/>
    </row>
    <row r="56" spans="1:10" ht="12.75">
      <c r="A56" s="109" t="s">
        <v>477</v>
      </c>
      <c r="B56" s="109"/>
      <c r="C56" s="109"/>
      <c r="D56" s="109"/>
      <c r="E56" s="109"/>
      <c r="F56" s="109"/>
      <c r="G56" s="109"/>
      <c r="H56" s="109"/>
      <c r="I56" s="109"/>
      <c r="J56" s="109"/>
    </row>
    <row r="57" spans="1:10" ht="23.25" customHeight="1">
      <c r="A57" s="298" t="s">
        <v>573</v>
      </c>
      <c r="B57" s="298"/>
      <c r="C57" s="298"/>
      <c r="D57" s="298"/>
      <c r="E57" s="298"/>
      <c r="F57" s="298"/>
      <c r="G57" s="298"/>
      <c r="H57" s="298"/>
      <c r="I57" s="298"/>
      <c r="J57" s="298"/>
    </row>
    <row r="58" spans="1:10" ht="12.75">
      <c r="A58" s="100"/>
      <c r="B58" s="100"/>
      <c r="C58" s="100"/>
      <c r="D58" s="100"/>
      <c r="E58" s="100"/>
      <c r="F58" s="100"/>
      <c r="G58" s="100"/>
      <c r="H58" s="100"/>
      <c r="I58" s="100"/>
      <c r="J58" s="100"/>
    </row>
    <row r="59" spans="1:10" ht="28.5" customHeight="1">
      <c r="A59" s="299" t="s">
        <v>478</v>
      </c>
      <c r="B59" s="299"/>
      <c r="C59" s="299"/>
      <c r="D59" s="299"/>
      <c r="E59" s="299"/>
      <c r="F59" s="299"/>
      <c r="G59" s="299"/>
      <c r="H59" s="299"/>
      <c r="I59" s="299"/>
      <c r="J59" s="299"/>
    </row>
    <row r="60" spans="1:10" ht="33.75" customHeight="1">
      <c r="A60" s="298" t="s">
        <v>547</v>
      </c>
      <c r="B60" s="298"/>
      <c r="C60" s="298"/>
      <c r="D60" s="298"/>
      <c r="E60" s="298"/>
      <c r="F60" s="298"/>
      <c r="G60" s="298"/>
      <c r="H60" s="298"/>
      <c r="I60" s="298"/>
      <c r="J60" s="298"/>
    </row>
    <row r="61" spans="1:10" ht="12.75">
      <c r="A61" s="100"/>
      <c r="B61" s="100"/>
      <c r="C61" s="100"/>
      <c r="D61" s="100"/>
      <c r="E61" s="100"/>
      <c r="F61" s="100"/>
      <c r="G61" s="100"/>
      <c r="H61" s="100"/>
      <c r="I61" s="100"/>
      <c r="J61" s="100"/>
    </row>
    <row r="62" spans="1:10" ht="28.5" customHeight="1">
      <c r="A62" s="299" t="s">
        <v>479</v>
      </c>
      <c r="B62" s="299"/>
      <c r="C62" s="299"/>
      <c r="D62" s="299"/>
      <c r="E62" s="299"/>
      <c r="F62" s="299"/>
      <c r="G62" s="299"/>
      <c r="H62" s="299"/>
      <c r="I62" s="299"/>
      <c r="J62" s="299"/>
    </row>
    <row r="63" spans="1:10" ht="12.75">
      <c r="A63" s="298" t="s">
        <v>472</v>
      </c>
      <c r="B63" s="298"/>
      <c r="C63" s="298"/>
      <c r="D63" s="298"/>
      <c r="E63" s="298"/>
      <c r="F63" s="298"/>
      <c r="G63" s="298"/>
      <c r="H63" s="298"/>
      <c r="I63" s="298"/>
      <c r="J63" s="298"/>
    </row>
    <row r="64" spans="1:10" ht="12.75">
      <c r="A64" s="100"/>
      <c r="B64" s="100"/>
      <c r="C64" s="100"/>
      <c r="D64" s="100"/>
      <c r="E64" s="100"/>
      <c r="F64" s="100"/>
      <c r="G64" s="100"/>
      <c r="H64" s="100"/>
      <c r="I64" s="100"/>
      <c r="J64" s="100"/>
    </row>
    <row r="65" spans="1:10" ht="12.75">
      <c r="A65" s="109" t="s">
        <v>480</v>
      </c>
      <c r="B65" s="109"/>
      <c r="C65" s="109"/>
      <c r="D65" s="109"/>
      <c r="E65" s="109"/>
      <c r="F65" s="109"/>
      <c r="G65" s="109"/>
      <c r="H65" s="109"/>
      <c r="I65" s="109"/>
      <c r="J65" s="109"/>
    </row>
    <row r="66" spans="1:10" ht="12.75">
      <c r="A66" s="109"/>
      <c r="B66" s="109"/>
      <c r="C66" s="109"/>
      <c r="D66" s="109"/>
      <c r="E66" s="109"/>
      <c r="F66" s="109"/>
      <c r="G66" s="109"/>
      <c r="H66" s="109"/>
      <c r="I66" s="109"/>
      <c r="J66" s="109"/>
    </row>
    <row r="67" spans="1:10" ht="26.25" customHeight="1">
      <c r="A67" s="127"/>
      <c r="B67" s="101"/>
      <c r="C67" s="301" t="s">
        <v>550</v>
      </c>
      <c r="D67" s="301"/>
      <c r="E67" s="127"/>
      <c r="F67" s="109"/>
      <c r="G67" s="109"/>
      <c r="H67" s="121"/>
      <c r="I67" s="121"/>
      <c r="J67" s="109"/>
    </row>
    <row r="68" spans="1:10" ht="18" customHeight="1">
      <c r="A68" s="127"/>
      <c r="B68" s="101"/>
      <c r="C68" s="122" t="s">
        <v>548</v>
      </c>
      <c r="D68" s="122" t="s">
        <v>549</v>
      </c>
      <c r="E68" s="99"/>
      <c r="F68" s="109"/>
      <c r="G68" s="109"/>
      <c r="H68" s="122"/>
      <c r="I68" s="109"/>
      <c r="J68" s="109"/>
    </row>
    <row r="69" spans="1:10" ht="18" customHeight="1">
      <c r="A69" s="128" t="s">
        <v>481</v>
      </c>
      <c r="B69" s="128"/>
      <c r="C69" s="113">
        <v>101648</v>
      </c>
      <c r="D69" s="113">
        <v>72054</v>
      </c>
      <c r="E69" s="99"/>
      <c r="F69" s="109"/>
      <c r="G69" s="109"/>
      <c r="H69" s="114"/>
      <c r="I69" s="109"/>
      <c r="J69" s="109"/>
    </row>
    <row r="70" spans="1:10" ht="18" customHeight="1">
      <c r="A70" s="128" t="s">
        <v>482</v>
      </c>
      <c r="B70" s="128"/>
      <c r="C70" s="113">
        <v>30139</v>
      </c>
      <c r="D70" s="113">
        <v>29707</v>
      </c>
      <c r="E70" s="99"/>
      <c r="F70" s="109"/>
      <c r="G70" s="109"/>
      <c r="H70" s="114"/>
      <c r="I70" s="109"/>
      <c r="J70" s="109"/>
    </row>
    <row r="71" spans="1:10" ht="18" customHeight="1">
      <c r="A71" s="128" t="s">
        <v>483</v>
      </c>
      <c r="B71" s="128"/>
      <c r="C71" s="113">
        <v>14937</v>
      </c>
      <c r="D71" s="113">
        <v>12903</v>
      </c>
      <c r="E71" s="99"/>
      <c r="F71" s="109"/>
      <c r="G71" s="109"/>
      <c r="H71" s="114"/>
      <c r="I71" s="109"/>
      <c r="J71" s="109"/>
    </row>
    <row r="72" spans="1:10" ht="18" customHeight="1" thickBot="1">
      <c r="A72" s="128" t="s">
        <v>484</v>
      </c>
      <c r="B72" s="128"/>
      <c r="C72" s="116">
        <v>195</v>
      </c>
      <c r="D72" s="115">
        <v>1393</v>
      </c>
      <c r="E72" s="99"/>
      <c r="F72" s="109"/>
      <c r="G72" s="109"/>
      <c r="H72" s="114"/>
      <c r="I72" s="109"/>
      <c r="J72" s="109"/>
    </row>
    <row r="73" spans="1:10" ht="18" customHeight="1" thickBot="1">
      <c r="A73" s="127" t="s">
        <v>485</v>
      </c>
      <c r="B73" s="128"/>
      <c r="C73" s="126">
        <v>146919</v>
      </c>
      <c r="D73" s="126">
        <v>116057</v>
      </c>
      <c r="E73" s="99"/>
      <c r="F73" s="109"/>
      <c r="G73" s="109"/>
      <c r="H73" s="122"/>
      <c r="I73" s="109"/>
      <c r="J73" s="109"/>
    </row>
    <row r="74" spans="1:10" ht="8.25" customHeight="1">
      <c r="A74" s="109"/>
      <c r="B74" s="109"/>
      <c r="C74" s="109"/>
      <c r="D74" s="109"/>
      <c r="E74" s="109"/>
      <c r="F74" s="109"/>
      <c r="G74" s="109"/>
      <c r="H74" s="109"/>
      <c r="I74" s="109"/>
      <c r="J74" s="109"/>
    </row>
    <row r="75" spans="1:10" ht="7.5" customHeight="1">
      <c r="A75" s="109"/>
      <c r="B75" s="109"/>
      <c r="C75" s="109"/>
      <c r="D75" s="109"/>
      <c r="E75" s="109"/>
      <c r="F75" s="109"/>
      <c r="G75" s="109"/>
      <c r="H75" s="109"/>
      <c r="I75" s="109"/>
      <c r="J75" s="109"/>
    </row>
    <row r="76" spans="1:10" ht="12.75">
      <c r="A76" s="109" t="s">
        <v>486</v>
      </c>
      <c r="B76" s="109"/>
      <c r="C76" s="109"/>
      <c r="D76" s="109"/>
      <c r="E76" s="109"/>
      <c r="F76" s="109"/>
      <c r="G76" s="109"/>
      <c r="H76" s="109"/>
      <c r="I76" s="109"/>
      <c r="J76" s="109"/>
    </row>
    <row r="77" spans="1:10" ht="21" customHeight="1">
      <c r="A77" s="298" t="s">
        <v>472</v>
      </c>
      <c r="B77" s="298"/>
      <c r="C77" s="298"/>
      <c r="D77" s="298"/>
      <c r="E77" s="298"/>
      <c r="F77" s="298"/>
      <c r="G77" s="298"/>
      <c r="H77" s="298"/>
      <c r="I77" s="298"/>
      <c r="J77" s="298"/>
    </row>
    <row r="78" spans="1:10" ht="11.25" customHeight="1">
      <c r="A78" s="100"/>
      <c r="B78" s="100"/>
      <c r="C78" s="100"/>
      <c r="D78" s="100"/>
      <c r="E78" s="100"/>
      <c r="F78" s="100"/>
      <c r="G78" s="100"/>
      <c r="H78" s="100"/>
      <c r="I78" s="100"/>
      <c r="J78" s="100"/>
    </row>
    <row r="79" spans="1:10" ht="12.75">
      <c r="A79" s="109" t="s">
        <v>487</v>
      </c>
      <c r="B79" s="109"/>
      <c r="C79" s="109"/>
      <c r="D79" s="109"/>
      <c r="E79" s="109"/>
      <c r="F79" s="109"/>
      <c r="G79" s="109"/>
      <c r="H79" s="109"/>
      <c r="I79" s="109"/>
      <c r="J79" s="109"/>
    </row>
    <row r="80" spans="1:10" ht="24.75" customHeight="1">
      <c r="A80" s="298" t="s">
        <v>551</v>
      </c>
      <c r="B80" s="298"/>
      <c r="C80" s="298"/>
      <c r="D80" s="298"/>
      <c r="E80" s="298"/>
      <c r="F80" s="298"/>
      <c r="G80" s="298"/>
      <c r="H80" s="298"/>
      <c r="I80" s="298"/>
      <c r="J80" s="298"/>
    </row>
    <row r="81" spans="1:10" ht="4.5" customHeight="1">
      <c r="A81" s="100"/>
      <c r="B81" s="100"/>
      <c r="C81" s="100"/>
      <c r="D81" s="100"/>
      <c r="E81" s="100"/>
      <c r="F81" s="100"/>
      <c r="G81" s="100"/>
      <c r="H81" s="100"/>
      <c r="I81" s="100"/>
      <c r="J81" s="100"/>
    </row>
    <row r="82" spans="1:10" ht="32.25" customHeight="1">
      <c r="A82" s="305" t="s">
        <v>488</v>
      </c>
      <c r="B82" s="305"/>
      <c r="C82" s="305"/>
      <c r="D82" s="305"/>
      <c r="E82" s="305"/>
      <c r="F82" s="305"/>
      <c r="G82" s="305"/>
      <c r="H82" s="305"/>
      <c r="I82" s="305"/>
      <c r="J82" s="305"/>
    </row>
    <row r="83" spans="1:10" ht="29.25" customHeight="1">
      <c r="A83" s="298" t="s">
        <v>552</v>
      </c>
      <c r="B83" s="298"/>
      <c r="C83" s="298"/>
      <c r="D83" s="298"/>
      <c r="E83" s="298"/>
      <c r="F83" s="298"/>
      <c r="G83" s="298"/>
      <c r="H83" s="298"/>
      <c r="I83" s="298"/>
      <c r="J83" s="298"/>
    </row>
    <row r="84" spans="1:10" ht="5.25" customHeight="1">
      <c r="A84" s="134"/>
      <c r="B84" s="134"/>
      <c r="C84" s="134"/>
      <c r="D84" s="134"/>
      <c r="E84" s="134"/>
      <c r="F84" s="134"/>
      <c r="G84" s="134"/>
      <c r="H84" s="134"/>
      <c r="I84" s="134"/>
      <c r="J84" s="134"/>
    </row>
    <row r="85" spans="1:10" ht="26.25" customHeight="1">
      <c r="A85" s="299" t="s">
        <v>489</v>
      </c>
      <c r="B85" s="299"/>
      <c r="C85" s="299"/>
      <c r="D85" s="299"/>
      <c r="E85" s="299"/>
      <c r="F85" s="299"/>
      <c r="G85" s="299"/>
      <c r="H85" s="299"/>
      <c r="I85" s="299"/>
      <c r="J85" s="299"/>
    </row>
    <row r="86" spans="1:10" ht="3" customHeight="1">
      <c r="A86" s="109"/>
      <c r="B86" s="109"/>
      <c r="C86" s="109"/>
      <c r="D86" s="109"/>
      <c r="E86" s="109"/>
      <c r="F86" s="109"/>
      <c r="G86" s="109"/>
      <c r="H86" s="109"/>
      <c r="I86" s="109"/>
      <c r="J86" s="109"/>
    </row>
    <row r="87" spans="1:10" ht="12.75">
      <c r="A87" s="101" t="s">
        <v>490</v>
      </c>
      <c r="B87" s="109"/>
      <c r="C87" s="109"/>
      <c r="D87" s="109"/>
      <c r="E87" s="109"/>
      <c r="F87" s="109"/>
      <c r="G87" s="109"/>
      <c r="H87" s="109"/>
      <c r="I87" s="109"/>
      <c r="J87" s="109"/>
    </row>
    <row r="88" spans="1:10" ht="12.75">
      <c r="A88" s="101"/>
      <c r="B88" s="109"/>
      <c r="C88" s="109"/>
      <c r="D88" s="109"/>
      <c r="E88" s="109"/>
      <c r="F88" s="109"/>
      <c r="G88" s="109"/>
      <c r="H88" s="109"/>
      <c r="I88" s="109"/>
      <c r="J88" s="109"/>
    </row>
    <row r="89" spans="1:9" s="99" customFormat="1" ht="30" customHeight="1">
      <c r="A89" s="112"/>
      <c r="B89" s="112"/>
      <c r="C89" s="301" t="s">
        <v>550</v>
      </c>
      <c r="D89" s="301"/>
      <c r="E89" s="121"/>
      <c r="H89" s="121"/>
      <c r="I89" s="121"/>
    </row>
    <row r="90" spans="1:4" s="99" customFormat="1" ht="18.75" customHeight="1">
      <c r="A90" s="112"/>
      <c r="B90" s="112"/>
      <c r="C90" s="120" t="s">
        <v>548</v>
      </c>
      <c r="D90" s="120" t="s">
        <v>549</v>
      </c>
    </row>
    <row r="91" spans="1:4" s="99" customFormat="1" ht="18.75" customHeight="1">
      <c r="A91" s="100" t="s">
        <v>491</v>
      </c>
      <c r="B91" s="112"/>
      <c r="C91" s="104">
        <v>30</v>
      </c>
      <c r="D91" s="104">
        <v>25</v>
      </c>
    </row>
    <row r="92" spans="1:4" s="99" customFormat="1" ht="18.75" customHeight="1" thickBot="1">
      <c r="A92" s="100" t="s">
        <v>492</v>
      </c>
      <c r="B92" s="112"/>
      <c r="C92" s="130">
        <v>20</v>
      </c>
      <c r="D92" s="130">
        <v>20</v>
      </c>
    </row>
    <row r="93" spans="1:4" s="99" customFormat="1" ht="18.75" customHeight="1" thickBot="1">
      <c r="A93" s="132" t="s">
        <v>485</v>
      </c>
      <c r="B93" s="112"/>
      <c r="C93" s="133">
        <v>50</v>
      </c>
      <c r="D93" s="133">
        <v>45</v>
      </c>
    </row>
    <row r="94" spans="1:9" s="99" customFormat="1" ht="12.75">
      <c r="A94" s="112"/>
      <c r="B94" s="112"/>
      <c r="C94" s="122"/>
      <c r="D94" s="122"/>
      <c r="F94" s="128"/>
      <c r="G94" s="122"/>
      <c r="H94" s="112"/>
      <c r="I94" s="122"/>
    </row>
    <row r="95" spans="1:10" ht="12.75">
      <c r="A95" s="141"/>
      <c r="B95" s="141"/>
      <c r="C95" s="135"/>
      <c r="D95" s="135"/>
      <c r="E95" s="109"/>
      <c r="F95" s="149"/>
      <c r="G95" s="135"/>
      <c r="H95" s="141"/>
      <c r="I95" s="135"/>
      <c r="J95" s="109"/>
    </row>
    <row r="96" spans="1:10" ht="36.75" customHeight="1">
      <c r="A96" s="299" t="s">
        <v>493</v>
      </c>
      <c r="B96" s="299"/>
      <c r="C96" s="299"/>
      <c r="D96" s="299"/>
      <c r="E96" s="299"/>
      <c r="F96" s="299"/>
      <c r="G96" s="299"/>
      <c r="H96" s="299"/>
      <c r="I96" s="299"/>
      <c r="J96" s="299"/>
    </row>
    <row r="97" spans="1:10" ht="26.25" customHeight="1">
      <c r="A97" s="114"/>
      <c r="B97" s="122"/>
      <c r="C97" s="301" t="s">
        <v>550</v>
      </c>
      <c r="D97" s="301"/>
      <c r="E97" s="121"/>
      <c r="F97" s="301"/>
      <c r="G97" s="301"/>
      <c r="H97" s="136"/>
      <c r="I97" s="136"/>
      <c r="J97" s="136"/>
    </row>
    <row r="98" spans="1:10" ht="12.75">
      <c r="A98" s="114"/>
      <c r="B98" s="122"/>
      <c r="C98" s="122" t="s">
        <v>548</v>
      </c>
      <c r="D98" s="122" t="s">
        <v>549</v>
      </c>
      <c r="E98" s="99"/>
      <c r="F98" s="110"/>
      <c r="G98" s="110"/>
      <c r="H98" s="109"/>
      <c r="I98" s="109"/>
      <c r="J98" s="109"/>
    </row>
    <row r="99" spans="1:10" ht="17.25" customHeight="1">
      <c r="A99" s="112" t="s">
        <v>494</v>
      </c>
      <c r="B99" s="112"/>
      <c r="C99" s="113">
        <v>13673</v>
      </c>
      <c r="D99" s="113">
        <v>11143</v>
      </c>
      <c r="E99" s="99"/>
      <c r="F99" s="109"/>
      <c r="G99" s="109"/>
      <c r="H99" s="109"/>
      <c r="I99" s="109"/>
      <c r="J99" s="109"/>
    </row>
    <row r="100" spans="1:10" ht="17.25" customHeight="1" thickBot="1">
      <c r="A100" s="112" t="s">
        <v>495</v>
      </c>
      <c r="B100" s="112"/>
      <c r="C100" s="115">
        <v>2253</v>
      </c>
      <c r="D100" s="115">
        <v>1896</v>
      </c>
      <c r="E100" s="99"/>
      <c r="F100" s="109"/>
      <c r="G100" s="109"/>
      <c r="H100" s="109"/>
      <c r="I100" s="109"/>
      <c r="J100" s="109"/>
    </row>
    <row r="101" spans="1:10" ht="17.25" customHeight="1" thickBot="1">
      <c r="A101" s="112"/>
      <c r="B101" s="112"/>
      <c r="C101" s="126">
        <v>15926</v>
      </c>
      <c r="D101" s="126">
        <v>13039</v>
      </c>
      <c r="E101" s="99"/>
      <c r="F101" s="109"/>
      <c r="G101" s="109"/>
      <c r="H101" s="109"/>
      <c r="I101" s="109"/>
      <c r="J101" s="109"/>
    </row>
    <row r="102" spans="1:10" ht="17.25" customHeight="1" thickBot="1">
      <c r="A102" s="112" t="s">
        <v>496</v>
      </c>
      <c r="B102" s="112"/>
      <c r="C102" s="116">
        <v>-691</v>
      </c>
      <c r="D102" s="116">
        <v>-490</v>
      </c>
      <c r="E102" s="99"/>
      <c r="F102" s="109"/>
      <c r="G102" s="109"/>
      <c r="H102" s="109"/>
      <c r="I102" s="109"/>
      <c r="J102" s="109"/>
    </row>
    <row r="103" spans="1:10" ht="17.25" customHeight="1" thickBot="1">
      <c r="A103" s="112" t="s">
        <v>497</v>
      </c>
      <c r="B103" s="112"/>
      <c r="C103" s="126">
        <v>15235</v>
      </c>
      <c r="D103" s="126">
        <v>12549</v>
      </c>
      <c r="E103" s="99"/>
      <c r="F103" s="109"/>
      <c r="G103" s="109"/>
      <c r="H103" s="109"/>
      <c r="I103" s="109"/>
      <c r="J103" s="109"/>
    </row>
    <row r="104" spans="1:10" ht="10.5" customHeight="1">
      <c r="A104" s="112"/>
      <c r="B104" s="112"/>
      <c r="C104" s="114"/>
      <c r="D104" s="114"/>
      <c r="E104" s="99"/>
      <c r="F104" s="114"/>
      <c r="G104" s="114"/>
      <c r="H104" s="109"/>
      <c r="I104" s="109"/>
      <c r="J104" s="109"/>
    </row>
    <row r="105" spans="1:10" ht="25.5" customHeight="1">
      <c r="A105" s="112" t="s">
        <v>498</v>
      </c>
      <c r="B105" s="112"/>
      <c r="C105" s="114"/>
      <c r="D105" s="114"/>
      <c r="E105" s="99"/>
      <c r="F105" s="109"/>
      <c r="G105" s="109"/>
      <c r="H105" s="109"/>
      <c r="I105" s="109"/>
      <c r="J105" s="109"/>
    </row>
    <row r="106" spans="1:10" ht="17.25" customHeight="1">
      <c r="A106" s="112" t="s">
        <v>499</v>
      </c>
      <c r="B106" s="112"/>
      <c r="C106" s="113">
        <v>9409</v>
      </c>
      <c r="D106" s="113">
        <v>7719</v>
      </c>
      <c r="E106" s="99"/>
      <c r="F106" s="109"/>
      <c r="G106" s="109"/>
      <c r="H106" s="109"/>
      <c r="I106" s="109"/>
      <c r="J106" s="109"/>
    </row>
    <row r="107" spans="1:10" ht="17.25" customHeight="1" thickBot="1">
      <c r="A107" s="112" t="s">
        <v>500</v>
      </c>
      <c r="B107" s="112"/>
      <c r="C107" s="115">
        <v>4264</v>
      </c>
      <c r="D107" s="115">
        <v>3424</v>
      </c>
      <c r="E107" s="99"/>
      <c r="F107" s="109"/>
      <c r="G107" s="109"/>
      <c r="H107" s="109"/>
      <c r="I107" s="109"/>
      <c r="J107" s="109"/>
    </row>
    <row r="108" spans="1:10" ht="17.25" customHeight="1" thickBot="1">
      <c r="A108" s="112"/>
      <c r="B108" s="112"/>
      <c r="C108" s="126">
        <v>13673</v>
      </c>
      <c r="D108" s="126">
        <v>11143</v>
      </c>
      <c r="E108" s="99"/>
      <c r="F108" s="109"/>
      <c r="G108" s="109"/>
      <c r="H108" s="109"/>
      <c r="I108" s="109"/>
      <c r="J108" s="109"/>
    </row>
    <row r="109" spans="1:10" ht="16.5" customHeight="1">
      <c r="A109" s="137"/>
      <c r="B109" s="109"/>
      <c r="C109" s="109"/>
      <c r="D109" s="109"/>
      <c r="E109" s="109"/>
      <c r="F109" s="109"/>
      <c r="G109" s="109"/>
      <c r="H109" s="109"/>
      <c r="I109" s="109"/>
      <c r="J109" s="109"/>
    </row>
    <row r="110" spans="1:10" s="99" customFormat="1" ht="19.5" customHeight="1">
      <c r="A110" s="298" t="s">
        <v>553</v>
      </c>
      <c r="B110" s="298"/>
      <c r="C110" s="298"/>
      <c r="D110" s="298"/>
      <c r="E110" s="298"/>
      <c r="F110" s="298"/>
      <c r="G110" s="298"/>
      <c r="H110" s="298"/>
      <c r="I110" s="298"/>
      <c r="J110" s="298"/>
    </row>
    <row r="111" spans="1:10" s="99" customFormat="1" ht="18" customHeight="1">
      <c r="A111" s="298" t="s">
        <v>551</v>
      </c>
      <c r="B111" s="298"/>
      <c r="C111" s="298"/>
      <c r="D111" s="298"/>
      <c r="E111" s="298"/>
      <c r="F111" s="298"/>
      <c r="G111" s="298"/>
      <c r="H111" s="298"/>
      <c r="I111" s="298"/>
      <c r="J111" s="298"/>
    </row>
    <row r="112" spans="1:10" s="99" customFormat="1" ht="33" customHeight="1">
      <c r="A112" s="298" t="s">
        <v>552</v>
      </c>
      <c r="B112" s="298"/>
      <c r="C112" s="298"/>
      <c r="D112" s="298"/>
      <c r="E112" s="298"/>
      <c r="F112" s="298"/>
      <c r="G112" s="298"/>
      <c r="H112" s="298"/>
      <c r="I112" s="298"/>
      <c r="J112" s="298"/>
    </row>
    <row r="113" spans="1:10" s="99" customFormat="1" ht="38.25" customHeight="1">
      <c r="A113" s="298" t="s">
        <v>554</v>
      </c>
      <c r="B113" s="298"/>
      <c r="C113" s="298"/>
      <c r="D113" s="298"/>
      <c r="E113" s="298"/>
      <c r="F113" s="298"/>
      <c r="G113" s="298"/>
      <c r="H113" s="298"/>
      <c r="I113" s="298"/>
      <c r="J113" s="298"/>
    </row>
    <row r="114" spans="1:10" ht="12.75">
      <c r="A114" s="109"/>
      <c r="B114" s="109"/>
      <c r="C114" s="109"/>
      <c r="D114" s="109"/>
      <c r="E114" s="109"/>
      <c r="F114" s="109"/>
      <c r="G114" s="109"/>
      <c r="H114" s="109"/>
      <c r="I114" s="109"/>
      <c r="J114" s="109"/>
    </row>
    <row r="115" spans="1:10" ht="12.75">
      <c r="A115" s="109"/>
      <c r="B115" s="109"/>
      <c r="C115" s="109"/>
      <c r="D115" s="109"/>
      <c r="E115" s="109"/>
      <c r="F115" s="109"/>
      <c r="G115" s="109"/>
      <c r="H115" s="109"/>
      <c r="I115" s="109"/>
      <c r="J115" s="109"/>
    </row>
    <row r="116" spans="1:10" ht="12.75">
      <c r="A116" s="109" t="s">
        <v>501</v>
      </c>
      <c r="B116" s="109"/>
      <c r="C116" s="109"/>
      <c r="D116" s="109"/>
      <c r="E116" s="109"/>
      <c r="F116" s="109"/>
      <c r="G116" s="109"/>
      <c r="H116" s="109"/>
      <c r="I116" s="109"/>
      <c r="J116" s="109"/>
    </row>
    <row r="117" spans="1:10" ht="12.75">
      <c r="A117" s="109"/>
      <c r="B117" s="109"/>
      <c r="C117" s="109"/>
      <c r="D117" s="109"/>
      <c r="E117" s="109"/>
      <c r="F117" s="109"/>
      <c r="G117" s="109"/>
      <c r="H117" s="109"/>
      <c r="I117" s="109"/>
      <c r="J117" s="109"/>
    </row>
    <row r="118" spans="1:10" ht="33" customHeight="1">
      <c r="A118" s="128"/>
      <c r="B118" s="99"/>
      <c r="C118" s="301" t="s">
        <v>550</v>
      </c>
      <c r="D118" s="301"/>
      <c r="E118" s="128"/>
      <c r="F118" s="304"/>
      <c r="G118" s="304"/>
      <c r="H118" s="138"/>
      <c r="I118" s="109"/>
      <c r="J118" s="109"/>
    </row>
    <row r="119" spans="1:10" ht="15.75" customHeight="1">
      <c r="A119" s="127" t="s">
        <v>502</v>
      </c>
      <c r="B119" s="99"/>
      <c r="C119" s="120" t="s">
        <v>548</v>
      </c>
      <c r="D119" s="120" t="s">
        <v>549</v>
      </c>
      <c r="E119" s="128"/>
      <c r="F119" s="109"/>
      <c r="G119" s="109"/>
      <c r="H119" s="109"/>
      <c r="I119" s="109"/>
      <c r="J119" s="109"/>
    </row>
    <row r="120" spans="1:10" ht="15.75" customHeight="1">
      <c r="A120" s="128" t="s">
        <v>503</v>
      </c>
      <c r="B120" s="99"/>
      <c r="C120" s="105">
        <v>14443</v>
      </c>
      <c r="D120" s="105">
        <v>9276</v>
      </c>
      <c r="E120" s="128"/>
      <c r="F120" s="109"/>
      <c r="G120" s="109"/>
      <c r="H120" s="109"/>
      <c r="I120" s="109"/>
      <c r="J120" s="109"/>
    </row>
    <row r="121" spans="1:10" ht="15.75" customHeight="1" thickBot="1">
      <c r="A121" s="128" t="s">
        <v>504</v>
      </c>
      <c r="B121" s="99"/>
      <c r="C121" s="129">
        <v>-3008</v>
      </c>
      <c r="D121" s="130">
        <v>40</v>
      </c>
      <c r="E121" s="128"/>
      <c r="F121" s="109"/>
      <c r="G121" s="109"/>
      <c r="H121" s="109"/>
      <c r="I121" s="109"/>
      <c r="J121" s="109"/>
    </row>
    <row r="122" spans="1:10" ht="15.75" customHeight="1" thickBot="1">
      <c r="A122" s="127" t="s">
        <v>505</v>
      </c>
      <c r="B122" s="99"/>
      <c r="C122" s="131">
        <v>11435</v>
      </c>
      <c r="D122" s="131">
        <v>9316</v>
      </c>
      <c r="E122" s="128"/>
      <c r="F122" s="109"/>
      <c r="G122" s="109"/>
      <c r="H122" s="109"/>
      <c r="I122" s="109"/>
      <c r="J122" s="109"/>
    </row>
    <row r="123" spans="1:10" ht="15.75" customHeight="1">
      <c r="A123" s="128"/>
      <c r="B123" s="99"/>
      <c r="C123" s="120"/>
      <c r="D123" s="128"/>
      <c r="E123" s="128"/>
      <c r="F123" s="109"/>
      <c r="G123" s="109"/>
      <c r="H123" s="109"/>
      <c r="I123" s="109"/>
      <c r="J123" s="109"/>
    </row>
    <row r="124" spans="1:10" ht="15.75" customHeight="1" thickBot="1">
      <c r="A124" s="127" t="s">
        <v>506</v>
      </c>
      <c r="B124" s="99"/>
      <c r="C124" s="131">
        <v>63412</v>
      </c>
      <c r="D124" s="131">
        <v>50049</v>
      </c>
      <c r="E124" s="128"/>
      <c r="F124" s="109"/>
      <c r="G124" s="109"/>
      <c r="H124" s="109"/>
      <c r="I124" s="109"/>
      <c r="J124" s="109"/>
    </row>
    <row r="125" spans="1:10" ht="15.75" customHeight="1">
      <c r="A125" s="128" t="s">
        <v>507</v>
      </c>
      <c r="B125" s="99"/>
      <c r="C125" s="105">
        <v>11414</v>
      </c>
      <c r="D125" s="105">
        <v>9009</v>
      </c>
      <c r="E125" s="128"/>
      <c r="F125" s="109"/>
      <c r="G125" s="109"/>
      <c r="H125" s="109"/>
      <c r="I125" s="109"/>
      <c r="J125" s="109"/>
    </row>
    <row r="126" spans="1:10" ht="15.75" customHeight="1" thickBot="1">
      <c r="A126" s="128" t="s">
        <v>508</v>
      </c>
      <c r="B126" s="99"/>
      <c r="C126" s="104">
        <v>21</v>
      </c>
      <c r="D126" s="104">
        <v>307</v>
      </c>
      <c r="E126" s="128"/>
      <c r="F126" s="109"/>
      <c r="G126" s="109"/>
      <c r="H126" s="109"/>
      <c r="I126" s="109"/>
      <c r="J126" s="109"/>
    </row>
    <row r="127" spans="1:10" ht="15.75" customHeight="1" thickBot="1">
      <c r="A127" s="127" t="s">
        <v>505</v>
      </c>
      <c r="B127" s="99"/>
      <c r="C127" s="106">
        <v>11435</v>
      </c>
      <c r="D127" s="106">
        <v>9316</v>
      </c>
      <c r="E127" s="128"/>
      <c r="F127" s="109"/>
      <c r="G127" s="109"/>
      <c r="H127" s="109"/>
      <c r="I127" s="109"/>
      <c r="J127" s="109"/>
    </row>
    <row r="128" spans="1:10" ht="12.75">
      <c r="A128" s="108"/>
      <c r="B128" s="99"/>
      <c r="C128" s="99"/>
      <c r="D128" s="99"/>
      <c r="E128" s="99"/>
      <c r="F128" s="99"/>
      <c r="G128" s="99"/>
      <c r="H128" s="109"/>
      <c r="I128" s="109"/>
      <c r="J128" s="109"/>
    </row>
    <row r="129" spans="1:10" ht="33.75" customHeight="1">
      <c r="A129" s="298" t="s">
        <v>555</v>
      </c>
      <c r="B129" s="298"/>
      <c r="C129" s="298"/>
      <c r="D129" s="298"/>
      <c r="E129" s="298"/>
      <c r="F129" s="298"/>
      <c r="G129" s="298"/>
      <c r="H129" s="298"/>
      <c r="I129" s="298"/>
      <c r="J129" s="298"/>
    </row>
    <row r="130" spans="1:10" ht="12.75">
      <c r="A130" s="109"/>
      <c r="B130" s="109"/>
      <c r="C130" s="109"/>
      <c r="D130" s="109"/>
      <c r="E130" s="109"/>
      <c r="F130" s="109"/>
      <c r="G130" s="109"/>
      <c r="H130" s="109"/>
      <c r="I130" s="109"/>
      <c r="J130" s="109"/>
    </row>
    <row r="131" spans="1:10" ht="12.75">
      <c r="A131" s="302" t="s">
        <v>509</v>
      </c>
      <c r="B131" s="302"/>
      <c r="C131" s="302"/>
      <c r="D131" s="302"/>
      <c r="E131" s="302"/>
      <c r="F131" s="302"/>
      <c r="G131" s="109"/>
      <c r="H131" s="109"/>
      <c r="I131" s="109"/>
      <c r="J131" s="109"/>
    </row>
    <row r="132" spans="1:12" ht="30" customHeight="1" thickBot="1">
      <c r="A132" s="128"/>
      <c r="B132" s="303" t="s">
        <v>570</v>
      </c>
      <c r="C132" s="303"/>
      <c r="D132" s="303"/>
      <c r="E132" s="109"/>
      <c r="F132" s="109"/>
      <c r="G132" s="109"/>
      <c r="H132" s="109"/>
      <c r="I132" s="136"/>
      <c r="J132" s="136"/>
      <c r="K132" s="103"/>
      <c r="L132" s="103"/>
    </row>
    <row r="133" spans="1:10" ht="64.5" thickBot="1">
      <c r="A133" s="128"/>
      <c r="B133" s="139" t="s">
        <v>510</v>
      </c>
      <c r="C133" s="140" t="s">
        <v>569</v>
      </c>
      <c r="D133" s="140" t="s">
        <v>511</v>
      </c>
      <c r="E133" s="109"/>
      <c r="F133" s="109"/>
      <c r="G133" s="109"/>
      <c r="H133" s="109"/>
      <c r="I133" s="141"/>
      <c r="J133" s="109"/>
    </row>
    <row r="134" spans="1:11" ht="15">
      <c r="A134" s="121" t="s">
        <v>556</v>
      </c>
      <c r="B134" s="128"/>
      <c r="C134" s="128"/>
      <c r="D134" s="128"/>
      <c r="E134" s="99"/>
      <c r="F134" s="109"/>
      <c r="G134" s="109"/>
      <c r="H134" s="109"/>
      <c r="I134" s="149"/>
      <c r="J134" s="109"/>
      <c r="K134" s="102"/>
    </row>
    <row r="135" spans="1:11" ht="20.25" customHeight="1">
      <c r="A135" s="112" t="s">
        <v>512</v>
      </c>
      <c r="B135" s="104">
        <v>22</v>
      </c>
      <c r="C135" s="104" t="s">
        <v>515</v>
      </c>
      <c r="D135" s="104">
        <v>22</v>
      </c>
      <c r="E135" s="99"/>
      <c r="F135" s="109"/>
      <c r="G135" s="109"/>
      <c r="H135" s="109"/>
      <c r="I135" s="149"/>
      <c r="J135" s="109"/>
      <c r="K135" s="102"/>
    </row>
    <row r="136" spans="1:11" ht="27.75" customHeight="1">
      <c r="A136" s="112" t="s">
        <v>513</v>
      </c>
      <c r="B136" s="104">
        <v>48</v>
      </c>
      <c r="C136" s="104">
        <v>-5</v>
      </c>
      <c r="D136" s="104">
        <v>43</v>
      </c>
      <c r="E136" s="99"/>
      <c r="F136" s="109"/>
      <c r="G136" s="109"/>
      <c r="H136" s="109"/>
      <c r="I136" s="149"/>
      <c r="J136" s="109"/>
      <c r="K136" s="102"/>
    </row>
    <row r="137" spans="1:11" ht="20.25" customHeight="1">
      <c r="A137" s="112" t="s">
        <v>557</v>
      </c>
      <c r="B137" s="104" t="s">
        <v>515</v>
      </c>
      <c r="C137" s="104">
        <v>108</v>
      </c>
      <c r="D137" s="104">
        <v>108</v>
      </c>
      <c r="E137" s="99"/>
      <c r="F137" s="109"/>
      <c r="G137" s="109"/>
      <c r="H137" s="109"/>
      <c r="I137" s="149"/>
      <c r="J137" s="109"/>
      <c r="K137" s="102"/>
    </row>
    <row r="138" spans="1:11" ht="26.25" customHeight="1">
      <c r="A138" s="112" t="s">
        <v>514</v>
      </c>
      <c r="B138" s="104" t="s">
        <v>515</v>
      </c>
      <c r="C138" s="104">
        <v>515</v>
      </c>
      <c r="D138" s="104">
        <v>515</v>
      </c>
      <c r="E138" s="99"/>
      <c r="F138" s="109"/>
      <c r="G138" s="109"/>
      <c r="H138" s="109"/>
      <c r="I138" s="149"/>
      <c r="J138" s="109"/>
      <c r="K138" s="102"/>
    </row>
    <row r="139" spans="1:11" ht="44.25" customHeight="1">
      <c r="A139" s="112" t="s">
        <v>516</v>
      </c>
      <c r="B139" s="104">
        <v>205</v>
      </c>
      <c r="C139" s="105">
        <v>2075</v>
      </c>
      <c r="D139" s="105">
        <v>2280</v>
      </c>
      <c r="E139" s="99"/>
      <c r="F139" s="109"/>
      <c r="G139" s="109"/>
      <c r="H139" s="109"/>
      <c r="I139" s="149"/>
      <c r="J139" s="109"/>
      <c r="K139" s="102"/>
    </row>
    <row r="140" spans="1:11" ht="20.25" customHeight="1">
      <c r="A140" s="112" t="s">
        <v>517</v>
      </c>
      <c r="B140" s="104">
        <v>5</v>
      </c>
      <c r="C140" s="104">
        <v>-1</v>
      </c>
      <c r="D140" s="104">
        <v>4</v>
      </c>
      <c r="E140" s="99"/>
      <c r="F140" s="109"/>
      <c r="G140" s="109"/>
      <c r="H140" s="109"/>
      <c r="I140" s="149"/>
      <c r="J140" s="109"/>
      <c r="K140" s="102"/>
    </row>
    <row r="141" spans="1:11" ht="20.25" customHeight="1">
      <c r="A141" s="112" t="s">
        <v>558</v>
      </c>
      <c r="B141" s="104" t="s">
        <v>515</v>
      </c>
      <c r="C141" s="104">
        <v>295</v>
      </c>
      <c r="D141" s="104">
        <v>295</v>
      </c>
      <c r="E141" s="99"/>
      <c r="F141" s="109"/>
      <c r="G141" s="109"/>
      <c r="H141" s="109"/>
      <c r="I141" s="149"/>
      <c r="J141" s="109"/>
      <c r="K141" s="102"/>
    </row>
    <row r="142" spans="1:11" ht="25.5" customHeight="1" thickBot="1">
      <c r="A142" s="112" t="s">
        <v>518</v>
      </c>
      <c r="B142" s="104">
        <v>316</v>
      </c>
      <c r="C142" s="104">
        <v>21</v>
      </c>
      <c r="D142" s="104">
        <v>337</v>
      </c>
      <c r="E142" s="104"/>
      <c r="F142" s="109"/>
      <c r="G142" s="109"/>
      <c r="H142" s="109"/>
      <c r="I142" s="149"/>
      <c r="J142" s="109"/>
      <c r="K142" s="102"/>
    </row>
    <row r="143" spans="1:11" ht="20.25" customHeight="1" thickBot="1">
      <c r="A143" s="128"/>
      <c r="B143" s="107">
        <v>596</v>
      </c>
      <c r="C143" s="106">
        <v>3008</v>
      </c>
      <c r="D143" s="106">
        <v>3604</v>
      </c>
      <c r="E143" s="120"/>
      <c r="F143" s="109"/>
      <c r="G143" s="109"/>
      <c r="H143" s="109"/>
      <c r="I143" s="149"/>
      <c r="J143" s="109"/>
      <c r="K143" s="102"/>
    </row>
    <row r="144" spans="1:11" ht="15">
      <c r="A144" s="141"/>
      <c r="B144" s="119"/>
      <c r="C144" s="119"/>
      <c r="D144" s="119"/>
      <c r="E144" s="109"/>
      <c r="F144" s="109"/>
      <c r="G144" s="109"/>
      <c r="H144" s="109"/>
      <c r="I144" s="149"/>
      <c r="J144" s="109"/>
      <c r="K144" s="102"/>
    </row>
    <row r="145" spans="1:10" ht="12.75">
      <c r="A145" s="109"/>
      <c r="B145" s="109"/>
      <c r="C145" s="109"/>
      <c r="D145" s="109"/>
      <c r="E145" s="109"/>
      <c r="F145" s="109"/>
      <c r="G145" s="109"/>
      <c r="H145" s="109"/>
      <c r="I145" s="109"/>
      <c r="J145" s="109"/>
    </row>
    <row r="146" spans="1:10" ht="12.75">
      <c r="A146" s="109"/>
      <c r="B146" s="109"/>
      <c r="C146" s="109"/>
      <c r="D146" s="109"/>
      <c r="E146" s="109"/>
      <c r="F146" s="109"/>
      <c r="G146" s="109"/>
      <c r="H146" s="109"/>
      <c r="I146" s="109"/>
      <c r="J146" s="109"/>
    </row>
    <row r="147" spans="1:10" ht="43.5" customHeight="1">
      <c r="A147" s="299" t="s">
        <v>519</v>
      </c>
      <c r="B147" s="299"/>
      <c r="C147" s="299"/>
      <c r="D147" s="299"/>
      <c r="E147" s="299"/>
      <c r="F147" s="299"/>
      <c r="G147" s="299"/>
      <c r="H147" s="299"/>
      <c r="I147" s="299"/>
      <c r="J147" s="299"/>
    </row>
    <row r="148" spans="1:10" ht="69" customHeight="1">
      <c r="A148" s="298" t="s">
        <v>559</v>
      </c>
      <c r="B148" s="298"/>
      <c r="C148" s="298"/>
      <c r="D148" s="298"/>
      <c r="E148" s="298"/>
      <c r="F148" s="298"/>
      <c r="G148" s="298"/>
      <c r="H148" s="298"/>
      <c r="I148" s="298"/>
      <c r="J148" s="298"/>
    </row>
    <row r="149" spans="1:10" ht="9.75" customHeight="1">
      <c r="A149" s="100"/>
      <c r="B149" s="100"/>
      <c r="C149" s="100"/>
      <c r="D149" s="100"/>
      <c r="E149" s="100"/>
      <c r="F149" s="100"/>
      <c r="G149" s="100"/>
      <c r="H149" s="100"/>
      <c r="I149" s="100"/>
      <c r="J149" s="100"/>
    </row>
    <row r="150" spans="1:10" ht="12.75">
      <c r="A150" s="109" t="s">
        <v>520</v>
      </c>
      <c r="B150" s="109"/>
      <c r="C150" s="109"/>
      <c r="D150" s="109"/>
      <c r="E150" s="109"/>
      <c r="F150" s="109"/>
      <c r="G150" s="109"/>
      <c r="H150" s="109"/>
      <c r="I150" s="109"/>
      <c r="J150" s="109"/>
    </row>
    <row r="151" spans="1:10" ht="12.75">
      <c r="A151" s="298" t="s">
        <v>472</v>
      </c>
      <c r="B151" s="298"/>
      <c r="C151" s="298"/>
      <c r="D151" s="298"/>
      <c r="E151" s="298"/>
      <c r="F151" s="298"/>
      <c r="G151" s="298"/>
      <c r="H151" s="298"/>
      <c r="I151" s="298"/>
      <c r="J151" s="298"/>
    </row>
    <row r="152" spans="1:10" ht="8.25" customHeight="1">
      <c r="A152" s="100"/>
      <c r="B152" s="100"/>
      <c r="C152" s="100"/>
      <c r="D152" s="100"/>
      <c r="E152" s="100"/>
      <c r="F152" s="100"/>
      <c r="G152" s="100"/>
      <c r="H152" s="100"/>
      <c r="I152" s="100"/>
      <c r="J152" s="100"/>
    </row>
    <row r="153" spans="1:10" ht="12.75">
      <c r="A153" s="109" t="s">
        <v>521</v>
      </c>
      <c r="B153" s="109"/>
      <c r="C153" s="109"/>
      <c r="D153" s="109"/>
      <c r="E153" s="109"/>
      <c r="F153" s="109"/>
      <c r="G153" s="109"/>
      <c r="H153" s="109"/>
      <c r="I153" s="109"/>
      <c r="J153" s="109"/>
    </row>
    <row r="154" spans="1:10" ht="76.5" customHeight="1">
      <c r="A154" s="298" t="s">
        <v>560</v>
      </c>
      <c r="B154" s="298"/>
      <c r="C154" s="298"/>
      <c r="D154" s="298"/>
      <c r="E154" s="298"/>
      <c r="F154" s="298"/>
      <c r="G154" s="298"/>
      <c r="H154" s="298"/>
      <c r="I154" s="298"/>
      <c r="J154" s="298"/>
    </row>
    <row r="155" spans="1:10" ht="12.75">
      <c r="A155" s="298"/>
      <c r="B155" s="298"/>
      <c r="C155" s="298"/>
      <c r="D155" s="298"/>
      <c r="E155" s="298"/>
      <c r="F155" s="298"/>
      <c r="G155" s="298"/>
      <c r="H155" s="298"/>
      <c r="I155" s="298"/>
      <c r="J155" s="298"/>
    </row>
    <row r="156" spans="1:10" ht="12.75" customHeight="1">
      <c r="A156" s="298" t="s">
        <v>522</v>
      </c>
      <c r="B156" s="298"/>
      <c r="C156" s="298"/>
      <c r="D156" s="298"/>
      <c r="E156" s="298"/>
      <c r="F156" s="298"/>
      <c r="G156" s="298"/>
      <c r="H156" s="298"/>
      <c r="I156" s="298"/>
      <c r="J156" s="298"/>
    </row>
    <row r="157" spans="1:10" ht="12.75">
      <c r="A157" s="108"/>
      <c r="B157" s="109"/>
      <c r="C157" s="109"/>
      <c r="D157" s="109"/>
      <c r="E157" s="109"/>
      <c r="F157" s="109"/>
      <c r="G157" s="109"/>
      <c r="H157" s="109"/>
      <c r="I157" s="109"/>
      <c r="J157" s="109"/>
    </row>
    <row r="158" spans="1:10" ht="12.75">
      <c r="A158" s="150"/>
      <c r="B158" s="150"/>
      <c r="C158" s="301" t="s">
        <v>561</v>
      </c>
      <c r="D158" s="301"/>
      <c r="E158" s="109"/>
      <c r="F158" s="301" t="s">
        <v>562</v>
      </c>
      <c r="G158" s="301"/>
      <c r="H158" s="109"/>
      <c r="I158" s="109"/>
      <c r="J158" s="109"/>
    </row>
    <row r="159" spans="1:10" ht="25.5">
      <c r="A159" s="109"/>
      <c r="B159" s="109"/>
      <c r="C159" s="110" t="s">
        <v>523</v>
      </c>
      <c r="D159" s="111" t="s">
        <v>524</v>
      </c>
      <c r="E159" s="109"/>
      <c r="F159" s="110" t="s">
        <v>523</v>
      </c>
      <c r="G159" s="111" t="s">
        <v>524</v>
      </c>
      <c r="H159" s="109"/>
      <c r="I159" s="109"/>
      <c r="J159" s="109"/>
    </row>
    <row r="160" spans="1:10" ht="45.75" customHeight="1">
      <c r="A160" s="300" t="s">
        <v>571</v>
      </c>
      <c r="B160" s="300"/>
      <c r="C160" s="113">
        <v>375440</v>
      </c>
      <c r="D160" s="114">
        <v>37.26</v>
      </c>
      <c r="E160" s="109"/>
      <c r="F160" s="113">
        <v>375440</v>
      </c>
      <c r="G160" s="114">
        <v>37.26</v>
      </c>
      <c r="H160" s="109"/>
      <c r="I160" s="109"/>
      <c r="J160" s="109"/>
    </row>
    <row r="161" spans="1:10" ht="20.25" customHeight="1">
      <c r="A161" s="300" t="s">
        <v>525</v>
      </c>
      <c r="B161" s="300"/>
      <c r="C161" s="113">
        <v>264812</v>
      </c>
      <c r="D161" s="114">
        <v>26.28</v>
      </c>
      <c r="E161" s="109"/>
      <c r="F161" s="113">
        <v>264812</v>
      </c>
      <c r="G161" s="114">
        <v>26.28</v>
      </c>
      <c r="H161" s="109"/>
      <c r="I161" s="109"/>
      <c r="J161" s="109"/>
    </row>
    <row r="162" spans="1:10" ht="39.75" customHeight="1">
      <c r="A162" s="300" t="s">
        <v>572</v>
      </c>
      <c r="B162" s="300"/>
      <c r="C162" s="113">
        <v>150844</v>
      </c>
      <c r="D162" s="114">
        <v>14.97</v>
      </c>
      <c r="E162" s="109"/>
      <c r="F162" s="113">
        <v>150844</v>
      </c>
      <c r="G162" s="114">
        <v>14.97</v>
      </c>
      <c r="H162" s="109"/>
      <c r="I162" s="109"/>
      <c r="J162" s="109"/>
    </row>
    <row r="163" spans="1:10" ht="12.75">
      <c r="A163" s="300" t="s">
        <v>526</v>
      </c>
      <c r="B163" s="300"/>
      <c r="C163" s="113">
        <v>118855</v>
      </c>
      <c r="D163" s="114">
        <v>11.8</v>
      </c>
      <c r="E163" s="109"/>
      <c r="F163" s="113">
        <v>118855</v>
      </c>
      <c r="G163" s="114">
        <v>11.8</v>
      </c>
      <c r="H163" s="109"/>
      <c r="I163" s="109"/>
      <c r="J163" s="109"/>
    </row>
    <row r="164" spans="1:10" ht="12.75">
      <c r="A164" s="300" t="s">
        <v>527</v>
      </c>
      <c r="B164" s="300"/>
      <c r="C164" s="113">
        <v>53981</v>
      </c>
      <c r="D164" s="114">
        <v>5.36</v>
      </c>
      <c r="E164" s="109"/>
      <c r="F164" s="113">
        <v>53981</v>
      </c>
      <c r="G164" s="114">
        <v>5.36</v>
      </c>
      <c r="H164" s="109"/>
      <c r="I164" s="109"/>
      <c r="J164" s="109"/>
    </row>
    <row r="165" spans="1:10" ht="26.25" customHeight="1" thickBot="1">
      <c r="A165" s="300" t="s">
        <v>528</v>
      </c>
      <c r="B165" s="300"/>
      <c r="C165" s="115">
        <v>43726</v>
      </c>
      <c r="D165" s="116">
        <v>4.33</v>
      </c>
      <c r="E165" s="109"/>
      <c r="F165" s="115">
        <v>43726</v>
      </c>
      <c r="G165" s="116">
        <v>4.33</v>
      </c>
      <c r="H165" s="109"/>
      <c r="I165" s="109"/>
      <c r="J165" s="109"/>
    </row>
    <row r="166" spans="1:10" ht="13.5" thickBot="1">
      <c r="A166" s="149"/>
      <c r="B166" s="149"/>
      <c r="C166" s="117">
        <v>1007658</v>
      </c>
      <c r="D166" s="118">
        <v>100</v>
      </c>
      <c r="E166" s="109"/>
      <c r="F166" s="117">
        <v>1007658</v>
      </c>
      <c r="G166" s="118">
        <v>100</v>
      </c>
      <c r="H166" s="109"/>
      <c r="I166" s="109"/>
      <c r="J166" s="109"/>
    </row>
    <row r="167" spans="1:10" ht="13.5" thickTop="1">
      <c r="A167" s="108"/>
      <c r="B167" s="109"/>
      <c r="C167" s="109"/>
      <c r="D167" s="109"/>
      <c r="E167" s="109"/>
      <c r="F167" s="109"/>
      <c r="G167" s="109"/>
      <c r="H167" s="109"/>
      <c r="I167" s="109"/>
      <c r="J167" s="109"/>
    </row>
    <row r="168" spans="1:10" ht="12.75">
      <c r="A168" s="109"/>
      <c r="B168" s="109"/>
      <c r="C168" s="109"/>
      <c r="D168" s="109"/>
      <c r="E168" s="109"/>
      <c r="F168" s="109"/>
      <c r="G168" s="109"/>
      <c r="H168" s="109"/>
      <c r="I168" s="109"/>
      <c r="J168" s="109"/>
    </row>
    <row r="169" spans="1:10" ht="12.75">
      <c r="A169" s="109" t="s">
        <v>529</v>
      </c>
      <c r="B169" s="109"/>
      <c r="C169" s="109"/>
      <c r="D169" s="109"/>
      <c r="E169" s="109"/>
      <c r="F169" s="109"/>
      <c r="G169" s="109"/>
      <c r="H169" s="109"/>
      <c r="I169" s="109"/>
      <c r="J169" s="109"/>
    </row>
    <row r="170" spans="1:10" ht="12.75">
      <c r="A170" s="298" t="s">
        <v>472</v>
      </c>
      <c r="B170" s="298"/>
      <c r="C170" s="298"/>
      <c r="D170" s="298"/>
      <c r="E170" s="298"/>
      <c r="F170" s="298"/>
      <c r="G170" s="298"/>
      <c r="H170" s="298"/>
      <c r="I170" s="298"/>
      <c r="J170" s="298"/>
    </row>
    <row r="171" spans="1:10" ht="12.75">
      <c r="A171" s="100"/>
      <c r="B171" s="100"/>
      <c r="C171" s="100"/>
      <c r="D171" s="100"/>
      <c r="E171" s="100"/>
      <c r="F171" s="100"/>
      <c r="G171" s="100"/>
      <c r="H171" s="100"/>
      <c r="I171" s="100"/>
      <c r="J171" s="100"/>
    </row>
    <row r="172" spans="1:10" ht="12.75">
      <c r="A172" s="109" t="s">
        <v>530</v>
      </c>
      <c r="B172" s="109"/>
      <c r="C172" s="109"/>
      <c r="D172" s="109"/>
      <c r="E172" s="109"/>
      <c r="F172" s="109"/>
      <c r="G172" s="109"/>
      <c r="H172" s="109"/>
      <c r="I172" s="109"/>
      <c r="J172" s="109"/>
    </row>
    <row r="173" spans="1:10" ht="15.75" customHeight="1">
      <c r="A173" s="298" t="s">
        <v>563</v>
      </c>
      <c r="B173" s="298"/>
      <c r="C173" s="298"/>
      <c r="D173" s="298"/>
      <c r="E173" s="298"/>
      <c r="F173" s="298"/>
      <c r="G173" s="298"/>
      <c r="H173" s="298"/>
      <c r="I173" s="298"/>
      <c r="J173" s="298"/>
    </row>
    <row r="174" spans="1:10" ht="15.75" customHeight="1">
      <c r="A174" s="298"/>
      <c r="B174" s="298"/>
      <c r="C174" s="298"/>
      <c r="D174" s="298"/>
      <c r="E174" s="298"/>
      <c r="F174" s="298"/>
      <c r="G174" s="298"/>
      <c r="H174" s="298"/>
      <c r="I174" s="298"/>
      <c r="J174" s="298"/>
    </row>
    <row r="175" spans="1:10" ht="12.75">
      <c r="A175" s="109"/>
      <c r="B175" s="109"/>
      <c r="C175" s="109"/>
      <c r="D175" s="109"/>
      <c r="E175" s="109"/>
      <c r="F175" s="109"/>
      <c r="G175" s="109"/>
      <c r="H175" s="109"/>
      <c r="I175" s="109"/>
      <c r="J175" s="109"/>
    </row>
    <row r="176" spans="1:10" ht="12.75">
      <c r="A176" s="109"/>
      <c r="B176" s="109"/>
      <c r="C176" s="109"/>
      <c r="D176" s="109"/>
      <c r="E176" s="109"/>
      <c r="F176" s="109"/>
      <c r="G176" s="109"/>
      <c r="H176" s="109"/>
      <c r="I176" s="109"/>
      <c r="J176" s="109"/>
    </row>
    <row r="177" spans="1:10" ht="12.75">
      <c r="A177" s="109" t="s">
        <v>531</v>
      </c>
      <c r="B177" s="109"/>
      <c r="C177" s="109"/>
      <c r="D177" s="109"/>
      <c r="E177" s="109"/>
      <c r="F177" s="109"/>
      <c r="G177" s="109"/>
      <c r="H177" s="109"/>
      <c r="I177" s="109"/>
      <c r="J177" s="109"/>
    </row>
    <row r="178" spans="1:10" ht="12.75" customHeight="1">
      <c r="A178" s="298" t="s">
        <v>532</v>
      </c>
      <c r="B178" s="298"/>
      <c r="C178" s="298"/>
      <c r="D178" s="298"/>
      <c r="E178" s="298"/>
      <c r="F178" s="298"/>
      <c r="G178" s="298"/>
      <c r="H178" s="298"/>
      <c r="I178" s="298"/>
      <c r="J178" s="298"/>
    </row>
    <row r="179" spans="1:10" ht="12.75">
      <c r="A179" s="109"/>
      <c r="B179" s="109"/>
      <c r="C179" s="109"/>
      <c r="D179" s="109"/>
      <c r="E179" s="109"/>
      <c r="F179" s="109"/>
      <c r="G179" s="109"/>
      <c r="H179" s="109"/>
      <c r="I179" s="109"/>
      <c r="J179" s="109"/>
    </row>
    <row r="180" spans="1:10" ht="12.75">
      <c r="A180" s="109" t="s">
        <v>533</v>
      </c>
      <c r="B180" s="109"/>
      <c r="C180" s="109"/>
      <c r="D180" s="109"/>
      <c r="E180" s="109"/>
      <c r="F180" s="109"/>
      <c r="G180" s="109"/>
      <c r="H180" s="109"/>
      <c r="I180" s="109"/>
      <c r="J180" s="109"/>
    </row>
    <row r="181" spans="1:10" ht="12.75">
      <c r="A181" s="298" t="s">
        <v>472</v>
      </c>
      <c r="B181" s="298"/>
      <c r="C181" s="298"/>
      <c r="D181" s="298"/>
      <c r="E181" s="298"/>
      <c r="F181" s="298"/>
      <c r="G181" s="298"/>
      <c r="H181" s="298"/>
      <c r="I181" s="298"/>
      <c r="J181" s="298"/>
    </row>
    <row r="182" spans="1:10" ht="12.75">
      <c r="A182" s="100"/>
      <c r="B182" s="100"/>
      <c r="C182" s="100"/>
      <c r="D182" s="100"/>
      <c r="E182" s="100"/>
      <c r="F182" s="100"/>
      <c r="G182" s="100"/>
      <c r="H182" s="100"/>
      <c r="I182" s="100"/>
      <c r="J182" s="100"/>
    </row>
    <row r="183" spans="1:10" ht="12.75">
      <c r="A183" s="109" t="s">
        <v>534</v>
      </c>
      <c r="B183" s="109"/>
      <c r="C183" s="109"/>
      <c r="D183" s="109"/>
      <c r="E183" s="109"/>
      <c r="F183" s="109"/>
      <c r="G183" s="109"/>
      <c r="H183" s="109"/>
      <c r="I183" s="109"/>
      <c r="J183" s="109"/>
    </row>
    <row r="184" spans="1:10" ht="21" customHeight="1">
      <c r="A184" s="298" t="s">
        <v>574</v>
      </c>
      <c r="B184" s="298"/>
      <c r="C184" s="298"/>
      <c r="D184" s="298"/>
      <c r="E184" s="298"/>
      <c r="F184" s="298"/>
      <c r="G184" s="298"/>
      <c r="H184" s="298"/>
      <c r="I184" s="298"/>
      <c r="J184" s="298"/>
    </row>
    <row r="185" spans="1:10" ht="12.75">
      <c r="A185" s="109"/>
      <c r="B185" s="109"/>
      <c r="C185" s="109"/>
      <c r="D185" s="109"/>
      <c r="E185" s="109"/>
      <c r="F185" s="109"/>
      <c r="G185" s="109"/>
      <c r="H185" s="109"/>
      <c r="I185" s="109"/>
      <c r="J185" s="109"/>
    </row>
    <row r="186" spans="1:10" ht="12.75">
      <c r="A186" s="109" t="s">
        <v>535</v>
      </c>
      <c r="B186" s="109"/>
      <c r="C186" s="109"/>
      <c r="D186" s="109"/>
      <c r="E186" s="109"/>
      <c r="F186" s="109"/>
      <c r="G186" s="109"/>
      <c r="H186" s="109"/>
      <c r="I186" s="109"/>
      <c r="J186" s="109"/>
    </row>
    <row r="187" spans="1:10" ht="20.25" customHeight="1">
      <c r="A187" s="298" t="s">
        <v>564</v>
      </c>
      <c r="B187" s="298"/>
      <c r="C187" s="298"/>
      <c r="D187" s="298"/>
      <c r="E187" s="298"/>
      <c r="F187" s="298"/>
      <c r="G187" s="298"/>
      <c r="H187" s="298"/>
      <c r="I187" s="298"/>
      <c r="J187" s="298"/>
    </row>
    <row r="188" spans="1:10" ht="18" customHeight="1">
      <c r="A188" s="298" t="s">
        <v>565</v>
      </c>
      <c r="B188" s="298"/>
      <c r="C188" s="298"/>
      <c r="D188" s="298"/>
      <c r="E188" s="298"/>
      <c r="F188" s="298"/>
      <c r="G188" s="298"/>
      <c r="H188" s="298"/>
      <c r="I188" s="298"/>
      <c r="J188" s="298"/>
    </row>
    <row r="189" spans="1:10" ht="19.5" customHeight="1">
      <c r="A189" s="298" t="s">
        <v>566</v>
      </c>
      <c r="B189" s="298"/>
      <c r="C189" s="298"/>
      <c r="D189" s="298"/>
      <c r="E189" s="298"/>
      <c r="F189" s="298"/>
      <c r="G189" s="298"/>
      <c r="H189" s="298"/>
      <c r="I189" s="298"/>
      <c r="J189" s="298"/>
    </row>
    <row r="190" spans="1:10" ht="12.75">
      <c r="A190" s="100"/>
      <c r="B190" s="100"/>
      <c r="C190" s="100"/>
      <c r="D190" s="100"/>
      <c r="E190" s="100"/>
      <c r="F190" s="100"/>
      <c r="G190" s="100"/>
      <c r="H190" s="100"/>
      <c r="I190" s="100"/>
      <c r="J190" s="100"/>
    </row>
    <row r="191" spans="1:10" ht="12.75">
      <c r="A191" s="100"/>
      <c r="B191" s="100"/>
      <c r="C191" s="100"/>
      <c r="D191" s="100"/>
      <c r="E191" s="100"/>
      <c r="F191" s="100"/>
      <c r="G191" s="100"/>
      <c r="H191" s="100"/>
      <c r="I191" s="100"/>
      <c r="J191" s="100"/>
    </row>
    <row r="192" spans="1:10" ht="36.75" customHeight="1">
      <c r="A192" s="299" t="s">
        <v>536</v>
      </c>
      <c r="B192" s="299"/>
      <c r="C192" s="299"/>
      <c r="D192" s="299"/>
      <c r="E192" s="299"/>
      <c r="F192" s="299"/>
      <c r="G192" s="299"/>
      <c r="H192" s="299"/>
      <c r="I192" s="299"/>
      <c r="J192" s="299"/>
    </row>
    <row r="193" spans="1:10" ht="12.75">
      <c r="A193" s="298" t="s">
        <v>472</v>
      </c>
      <c r="B193" s="298"/>
      <c r="C193" s="298"/>
      <c r="D193" s="298"/>
      <c r="E193" s="298"/>
      <c r="F193" s="298"/>
      <c r="G193" s="298"/>
      <c r="H193" s="298"/>
      <c r="I193" s="298"/>
      <c r="J193" s="298"/>
    </row>
    <row r="194" spans="1:10" ht="12.75">
      <c r="A194" s="100"/>
      <c r="B194" s="100"/>
      <c r="C194" s="100"/>
      <c r="D194" s="100"/>
      <c r="E194" s="100"/>
      <c r="F194" s="100"/>
      <c r="G194" s="100"/>
      <c r="H194" s="100"/>
      <c r="I194" s="100"/>
      <c r="J194" s="100"/>
    </row>
    <row r="195" spans="1:10" ht="12.75">
      <c r="A195" s="109" t="s">
        <v>537</v>
      </c>
      <c r="B195" s="109"/>
      <c r="C195" s="109"/>
      <c r="D195" s="109"/>
      <c r="E195" s="109"/>
      <c r="F195" s="109"/>
      <c r="G195" s="109"/>
      <c r="H195" s="109"/>
      <c r="I195" s="109"/>
      <c r="J195" s="109"/>
    </row>
    <row r="196" spans="1:10" ht="12.75">
      <c r="A196" s="298" t="s">
        <v>472</v>
      </c>
      <c r="B196" s="298"/>
      <c r="C196" s="298"/>
      <c r="D196" s="298"/>
      <c r="E196" s="298"/>
      <c r="F196" s="298"/>
      <c r="G196" s="298"/>
      <c r="H196" s="298"/>
      <c r="I196" s="298"/>
      <c r="J196" s="298"/>
    </row>
    <row r="197" spans="1:10" ht="12.75">
      <c r="A197" s="100"/>
      <c r="B197" s="100"/>
      <c r="C197" s="100"/>
      <c r="D197" s="100"/>
      <c r="E197" s="100"/>
      <c r="F197" s="100"/>
      <c r="G197" s="100"/>
      <c r="H197" s="100"/>
      <c r="I197" s="100"/>
      <c r="J197" s="100"/>
    </row>
    <row r="198" spans="1:10" ht="12.75">
      <c r="A198" s="109"/>
      <c r="B198" s="109"/>
      <c r="C198" s="109"/>
      <c r="D198" s="109"/>
      <c r="E198" s="109"/>
      <c r="F198" s="109"/>
      <c r="G198" s="109"/>
      <c r="H198" s="109"/>
      <c r="I198" s="109"/>
      <c r="J198" s="109"/>
    </row>
    <row r="199" spans="1:10" ht="12.75">
      <c r="A199" s="109" t="s">
        <v>538</v>
      </c>
      <c r="B199" s="109"/>
      <c r="C199" s="109"/>
      <c r="D199" s="109"/>
      <c r="E199" s="109"/>
      <c r="F199" s="109"/>
      <c r="G199" s="109"/>
      <c r="H199" s="109"/>
      <c r="I199" s="109"/>
      <c r="J199" s="109"/>
    </row>
    <row r="200" spans="1:10" ht="12.75">
      <c r="A200" s="109"/>
      <c r="B200" s="109"/>
      <c r="C200" s="109"/>
      <c r="D200" s="109"/>
      <c r="E200" s="109"/>
      <c r="F200" s="109"/>
      <c r="G200" s="109"/>
      <c r="H200" s="109"/>
      <c r="I200" s="109"/>
      <c r="J200" s="109"/>
    </row>
    <row r="201" spans="1:10" ht="12.75">
      <c r="A201" s="142" t="s">
        <v>539</v>
      </c>
      <c r="B201" s="109"/>
      <c r="C201" s="109"/>
      <c r="D201" s="109"/>
      <c r="E201" s="109"/>
      <c r="F201" s="109"/>
      <c r="G201" s="109"/>
      <c r="H201" s="109"/>
      <c r="I201" s="109"/>
      <c r="J201" s="109"/>
    </row>
    <row r="202" spans="1:10" ht="27" customHeight="1">
      <c r="A202" s="121"/>
      <c r="B202" s="121"/>
      <c r="C202" s="301" t="s">
        <v>550</v>
      </c>
      <c r="D202" s="301"/>
      <c r="E202" s="121"/>
      <c r="F202" s="301"/>
      <c r="G202" s="301"/>
      <c r="H202" s="136"/>
      <c r="I202" s="136"/>
      <c r="J202" s="109"/>
    </row>
    <row r="203" spans="1:10" ht="12.75">
      <c r="A203" s="121"/>
      <c r="B203" s="121"/>
      <c r="C203" s="122" t="s">
        <v>548</v>
      </c>
      <c r="D203" s="122" t="s">
        <v>549</v>
      </c>
      <c r="E203" s="99"/>
      <c r="F203" s="122"/>
      <c r="G203" s="122"/>
      <c r="H203" s="135"/>
      <c r="I203" s="109"/>
      <c r="J203" s="109"/>
    </row>
    <row r="204" spans="1:10" ht="18.75" customHeight="1">
      <c r="A204" s="112" t="s">
        <v>540</v>
      </c>
      <c r="B204" s="123"/>
      <c r="C204" s="124"/>
      <c r="D204" s="124"/>
      <c r="E204" s="99"/>
      <c r="F204" s="124"/>
      <c r="G204" s="124"/>
      <c r="H204" s="143"/>
      <c r="I204" s="109"/>
      <c r="J204" s="144"/>
    </row>
    <row r="205" spans="1:10" ht="18.75" customHeight="1">
      <c r="A205" s="112" t="s">
        <v>567</v>
      </c>
      <c r="B205" s="123"/>
      <c r="C205" s="113">
        <v>18990</v>
      </c>
      <c r="D205" s="113">
        <v>18232</v>
      </c>
      <c r="E205" s="99"/>
      <c r="F205" s="145"/>
      <c r="G205" s="113"/>
      <c r="H205" s="143"/>
      <c r="I205" s="109"/>
      <c r="J205" s="144"/>
    </row>
    <row r="206" spans="1:10" ht="18.75" customHeight="1">
      <c r="A206" s="112" t="s">
        <v>483</v>
      </c>
      <c r="B206" s="123"/>
      <c r="C206" s="113">
        <v>14937</v>
      </c>
      <c r="D206" s="113">
        <v>12903</v>
      </c>
      <c r="E206" s="99"/>
      <c r="F206" s="109"/>
      <c r="G206" s="109"/>
      <c r="H206" s="143"/>
      <c r="I206" s="109"/>
      <c r="J206" s="146"/>
    </row>
    <row r="207" spans="1:10" ht="18.75" customHeight="1">
      <c r="A207" s="112" t="s">
        <v>481</v>
      </c>
      <c r="B207" s="123"/>
      <c r="C207" s="113">
        <v>5744</v>
      </c>
      <c r="D207" s="113">
        <v>6028</v>
      </c>
      <c r="E207" s="99"/>
      <c r="F207" s="109"/>
      <c r="G207" s="109"/>
      <c r="H207" s="143"/>
      <c r="I207" s="109"/>
      <c r="J207" s="109"/>
    </row>
    <row r="208" spans="1:10" ht="18.75" customHeight="1" thickBot="1">
      <c r="A208" s="112" t="s">
        <v>484</v>
      </c>
      <c r="B208" s="123"/>
      <c r="C208" s="116">
        <v>176</v>
      </c>
      <c r="D208" s="115">
        <v>1387</v>
      </c>
      <c r="E208" s="99"/>
      <c r="F208" s="109"/>
      <c r="G208" s="109"/>
      <c r="H208" s="143"/>
      <c r="I208" s="109"/>
      <c r="J208" s="109"/>
    </row>
    <row r="209" spans="1:10" ht="18.75" customHeight="1" thickBot="1">
      <c r="A209" s="125" t="s">
        <v>541</v>
      </c>
      <c r="B209" s="123"/>
      <c r="C209" s="126">
        <v>39847</v>
      </c>
      <c r="D209" s="126">
        <v>38550</v>
      </c>
      <c r="E209" s="99"/>
      <c r="F209" s="109"/>
      <c r="G209" s="109"/>
      <c r="H209" s="147"/>
      <c r="I209" s="109"/>
      <c r="J209" s="109"/>
    </row>
    <row r="210" spans="1:10" ht="18.75" customHeight="1">
      <c r="A210" s="112" t="s">
        <v>542</v>
      </c>
      <c r="B210" s="123"/>
      <c r="C210" s="114"/>
      <c r="D210" s="114"/>
      <c r="E210" s="99"/>
      <c r="F210" s="109"/>
      <c r="G210" s="109"/>
      <c r="H210" s="143"/>
      <c r="I210" s="109"/>
      <c r="J210" s="109"/>
    </row>
    <row r="211" spans="1:10" ht="18.75" customHeight="1">
      <c r="A211" s="112" t="s">
        <v>481</v>
      </c>
      <c r="B211" s="123"/>
      <c r="C211" s="113">
        <v>95904</v>
      </c>
      <c r="D211" s="113">
        <v>66026</v>
      </c>
      <c r="E211" s="99"/>
      <c r="F211" s="109"/>
      <c r="G211" s="109"/>
      <c r="H211" s="143"/>
      <c r="I211" s="109"/>
      <c r="J211" s="109"/>
    </row>
    <row r="212" spans="1:10" ht="18.75" customHeight="1">
      <c r="A212" s="112" t="s">
        <v>482</v>
      </c>
      <c r="B212" s="123"/>
      <c r="C212" s="113">
        <v>11149</v>
      </c>
      <c r="D212" s="113">
        <v>11475</v>
      </c>
      <c r="E212" s="99"/>
      <c r="F212" s="109"/>
      <c r="G212" s="109"/>
      <c r="H212" s="143"/>
      <c r="I212" s="109"/>
      <c r="J212" s="109"/>
    </row>
    <row r="213" spans="1:10" ht="18.75" customHeight="1">
      <c r="A213" s="112" t="s">
        <v>484</v>
      </c>
      <c r="B213" s="123"/>
      <c r="C213" s="114">
        <v>19</v>
      </c>
      <c r="D213" s="114">
        <v>6</v>
      </c>
      <c r="E213" s="99"/>
      <c r="F213" s="109"/>
      <c r="G213" s="109"/>
      <c r="H213" s="143"/>
      <c r="I213" s="109"/>
      <c r="J213" s="109"/>
    </row>
    <row r="214" spans="1:10" ht="18.75" customHeight="1" thickBot="1">
      <c r="A214" s="125" t="s">
        <v>543</v>
      </c>
      <c r="B214" s="123"/>
      <c r="C214" s="126">
        <v>107072</v>
      </c>
      <c r="D214" s="126">
        <v>77507</v>
      </c>
      <c r="E214" s="99"/>
      <c r="F214" s="109"/>
      <c r="G214" s="109"/>
      <c r="H214" s="147"/>
      <c r="I214" s="109"/>
      <c r="J214" s="109"/>
    </row>
    <row r="215" spans="1:10" ht="18.75" customHeight="1" thickBot="1">
      <c r="A215" s="121" t="s">
        <v>544</v>
      </c>
      <c r="B215" s="123"/>
      <c r="C215" s="126">
        <v>146919</v>
      </c>
      <c r="D215" s="126">
        <v>116057</v>
      </c>
      <c r="E215" s="99"/>
      <c r="F215" s="109"/>
      <c r="G215" s="109"/>
      <c r="H215" s="148"/>
      <c r="I215" s="109"/>
      <c r="J215" s="109"/>
    </row>
    <row r="216" spans="1:10" ht="12.75">
      <c r="A216" s="99"/>
      <c r="B216" s="99"/>
      <c r="C216" s="99"/>
      <c r="D216" s="99"/>
      <c r="E216" s="99"/>
      <c r="F216" s="99"/>
      <c r="G216" s="99"/>
      <c r="H216" s="109"/>
      <c r="I216" s="109"/>
      <c r="J216" s="109"/>
    </row>
    <row r="217" spans="1:10" ht="47.25" customHeight="1">
      <c r="A217" s="297" t="s">
        <v>545</v>
      </c>
      <c r="B217" s="297"/>
      <c r="C217" s="297"/>
      <c r="D217" s="297"/>
      <c r="E217" s="297"/>
      <c r="F217" s="297"/>
      <c r="G217" s="297"/>
      <c r="H217" s="297"/>
      <c r="I217" s="297"/>
      <c r="J217" s="297"/>
    </row>
    <row r="218" spans="1:10" ht="39" customHeight="1">
      <c r="A218" s="298" t="s">
        <v>568</v>
      </c>
      <c r="B218" s="298"/>
      <c r="C218" s="298"/>
      <c r="D218" s="298"/>
      <c r="E218" s="298"/>
      <c r="F218" s="298"/>
      <c r="G218" s="298"/>
      <c r="H218" s="298"/>
      <c r="I218" s="298"/>
      <c r="J218" s="298"/>
    </row>
  </sheetData>
  <sheetProtection/>
  <mergeCells count="58">
    <mergeCell ref="A1:J30"/>
    <mergeCell ref="A48:J48"/>
    <mergeCell ref="A50:J50"/>
    <mergeCell ref="A54:J54"/>
    <mergeCell ref="A57:J57"/>
    <mergeCell ref="A59:J59"/>
    <mergeCell ref="A60:J60"/>
    <mergeCell ref="A62:J62"/>
    <mergeCell ref="A63:J63"/>
    <mergeCell ref="C67:D67"/>
    <mergeCell ref="C89:D89"/>
    <mergeCell ref="A96:J96"/>
    <mergeCell ref="F97:G97"/>
    <mergeCell ref="A77:J77"/>
    <mergeCell ref="A80:J80"/>
    <mergeCell ref="A82:J82"/>
    <mergeCell ref="A83:J83"/>
    <mergeCell ref="A85:J85"/>
    <mergeCell ref="A110:J110"/>
    <mergeCell ref="A111:J111"/>
    <mergeCell ref="A112:J112"/>
    <mergeCell ref="A113:J113"/>
    <mergeCell ref="C118:D118"/>
    <mergeCell ref="F118:G118"/>
    <mergeCell ref="A148:J148"/>
    <mergeCell ref="A151:J151"/>
    <mergeCell ref="A154:J154"/>
    <mergeCell ref="A155:J155"/>
    <mergeCell ref="A129:J129"/>
    <mergeCell ref="A131:F131"/>
    <mergeCell ref="B132:D132"/>
    <mergeCell ref="A147:J147"/>
    <mergeCell ref="A156:J156"/>
    <mergeCell ref="C158:D158"/>
    <mergeCell ref="F158:G158"/>
    <mergeCell ref="A160:B160"/>
    <mergeCell ref="A161:B161"/>
    <mergeCell ref="A162:B162"/>
    <mergeCell ref="A163:B163"/>
    <mergeCell ref="A164:B164"/>
    <mergeCell ref="A165:B165"/>
    <mergeCell ref="A170:J170"/>
    <mergeCell ref="A218:J218"/>
    <mergeCell ref="C97:D97"/>
    <mergeCell ref="A193:J193"/>
    <mergeCell ref="A196:J196"/>
    <mergeCell ref="C202:D202"/>
    <mergeCell ref="F202:G202"/>
    <mergeCell ref="A217:J217"/>
    <mergeCell ref="A187:J187"/>
    <mergeCell ref="A188:J188"/>
    <mergeCell ref="A189:J189"/>
    <mergeCell ref="A192:J192"/>
    <mergeCell ref="A173:J173"/>
    <mergeCell ref="A174:J174"/>
    <mergeCell ref="A178:J178"/>
    <mergeCell ref="A181:J181"/>
    <mergeCell ref="A184:J184"/>
  </mergeCells>
  <printOptions/>
  <pageMargins left="0.7086614173228347" right="0.7086614173228347" top="0.7480314960629921" bottom="0.7480314960629921" header="0.31496062992125984" footer="0.31496062992125984"/>
  <pageSetup fitToHeight="0" horizontalDpi="600" verticalDpi="600" orientation="landscape" paperSize="8"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HANFA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Mijo Jozić</dc:creator>
  <cp:keywords/>
  <dc:description/>
  <cp:lastModifiedBy>Marina Briški - Vuljak</cp:lastModifiedBy>
  <cp:lastPrinted>2024-03-21T12:49:12Z</cp:lastPrinted>
  <dcterms:created xsi:type="dcterms:W3CDTF">2008-10-17T11:51:54Z</dcterms:created>
  <dcterms:modified xsi:type="dcterms:W3CDTF">2024-04-04T09:45:25Z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0x010100344FDEB290808B45B3B5F53C1E4A5ED500579C0F676539DC4FABB9EC64CE42C1F1</vt:lpwstr>
  </property>
  <property fmtid="{D5CDD505-2E9C-101B-9397-08002B2CF9AE}" pid="3" name="VrstaPredmeta">
    <vt:lpwstr>-</vt:lpwstr>
  </property>
  <property fmtid="{D5CDD505-2E9C-101B-9397-08002B2CF9AE}" pid="4" name="TipPredmeta">
    <vt:lpwstr>-</vt:lpwstr>
  </property>
  <property fmtid="{D5CDD505-2E9C-101B-9397-08002B2CF9AE}" pid="5" name="KategorijaPoslovanja">
    <vt:lpwstr>;#-;#</vt:lpwstr>
  </property>
  <property fmtid="{D5CDD505-2E9C-101B-9397-08002B2CF9AE}" pid="6" name="Godina">
    <vt:lpwstr>-</vt:lpwstr>
  </property>
  <property fmtid="{D5CDD505-2E9C-101B-9397-08002B2CF9AE}" pid="7" name="Za arhivu">
    <vt:lpwstr/>
  </property>
  <property fmtid="{D5CDD505-2E9C-101B-9397-08002B2CF9AE}" pid="8" name="Izreka">
    <vt:lpwstr/>
  </property>
  <property fmtid="{D5CDD505-2E9C-101B-9397-08002B2CF9AE}" pid="9" name="NaslovTocke">
    <vt:lpwstr/>
  </property>
  <property fmtid="{D5CDD505-2E9C-101B-9397-08002B2CF9AE}" pid="10" name="BrKolegija">
    <vt:lpwstr>14</vt:lpwstr>
  </property>
  <property fmtid="{D5CDD505-2E9C-101B-9397-08002B2CF9AE}" pid="11" name="Prezentira">
    <vt:lpwstr/>
  </property>
  <property fmtid="{D5CDD505-2E9C-101B-9397-08002B2CF9AE}" pid="12" name="VrstaDokumenta">
    <vt:lpwstr>-</vt:lpwstr>
  </property>
  <property fmtid="{D5CDD505-2E9C-101B-9397-08002B2CF9AE}" pid="13" name="Dileme">
    <vt:lpwstr/>
  </property>
  <property fmtid="{D5CDD505-2E9C-101B-9397-08002B2CF9AE}" pid="14" name="StatusDokumenta">
    <vt:lpwstr>-</vt:lpwstr>
  </property>
  <property fmtid="{D5CDD505-2E9C-101B-9397-08002B2CF9AE}" pid="15" name="PrijedlogPostupanja">
    <vt:lpwstr/>
  </property>
  <property fmtid="{D5CDD505-2E9C-101B-9397-08002B2CF9AE}" pid="16" name="Izradio">
    <vt:lpwstr/>
  </property>
  <property fmtid="{D5CDD505-2E9C-101B-9397-08002B2CF9AE}" pid="17" name="Sazetak">
    <vt:lpwstr/>
  </property>
  <property fmtid="{D5CDD505-2E9C-101B-9397-08002B2CF9AE}" pid="18" name="NamjenaDokumenta">
    <vt:lpwstr>;#Interno;#</vt:lpwstr>
  </property>
</Properties>
</file>