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4\2024 02 29 INGRA TFI Q4 2023\"/>
    </mc:Choice>
  </mc:AlternateContent>
  <xr:revisionPtr revIDLastSave="0" documentId="13_ncr:1_{C2349917-4772-4F14-8834-406956F22F7C}"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Bilješke!$A$1:$AO$262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<sst xmlns="http://schemas.openxmlformats.org/spreadsheetml/2006/main" count="807" uniqueCount="663">
  <si>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</si>
  <si>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</si>
  <si>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</si>
  <si>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</si>
  <si>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</si>
  <si>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</si>
  <si>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</si>
  <si>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</si>
  <si>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</si>
  <si>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</si>
  <si>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</si>
  <si>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</si>
  <si>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</si>
  <si>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</si>
  <si>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</si>
  <si>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</si>
  <si>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</si>
  <si>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</si>
  <si>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</si>
  <si>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</si>
  <si>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</si>
  <si>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</si>
  <si>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</si>
  <si>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</si>
  <si>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</si>
  <si>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</si>
  <si>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</si>
  <si>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</si>
  <si>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</si>
  <si>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</si>
  <si>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</si>
  <si>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</si>
  <si>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</si>
  <si>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</si>
  <si>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</si>
  <si>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</si>
  <si>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</si>
  <si>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</si>
  <si>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</si>
  <si>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</si>
  <si>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</si>
  <si>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</si>
  <si>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</si>
  <si>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</si>
  <si>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</si>
  <si>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</si>
  <si>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</si>
  <si>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</si>
  <si>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</si>
  <si>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</si>
  <si>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</si>
  <si>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</si>
  <si>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</si>
  <si>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</si>
  <si>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</si>
  <si>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</si>
  <si>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</si>
  <si>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</si>
  <si>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</si>
  <si>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</si>
  <si>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</si>
  <si>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</si>
  <si>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</si>
  <si>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</si>
  <si>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</si>
  <si>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</si>
  <si>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</si>
  <si>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</si>
  <si>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</si>
  <si>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</si>
  <si>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</si>
  <si>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</si>
  <si>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</si>
  <si>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</si>
  <si>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</si>
  <si>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</si>
  <si>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</si>
  <si>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</si>
  <si>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</si>
  <si>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</si>
  <si>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</si>
  <si>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</si>
  <si>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</si>
  <si>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</si>
  <si>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</si>
  <si>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</si>
  <si>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</si>
  <si>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</si>
  <si>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</si>
  <si>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</si>
  <si>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</si>
  <si>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</si>
  <si>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</si>
  <si>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</si>
  <si>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</si>
  <si>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</si>
  <si>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</si>
  <si>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</si>
  <si>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</si>
  <si>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</si>
  <si>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</si>
  <si>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</si>
  <si>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</si>
  <si>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</si>
  <si>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</si>
  <si>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</si>
  <si>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</si>
  <si>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</si>
  <si>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</si>
  <si>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</si>
  <si>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</si>
  <si>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</si>
  <si>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</si>
  <si>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</si>
  <si>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</si>
  <si>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</si>
  <si>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</si>
  <si>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</si>
  <si>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</si>
  <si>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</si>
  <si>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</si>
  <si>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</si>
  <si>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</si>
  <si>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</si>
  <si>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</si>
  <si>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</si>
  <si>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</si>
  <si>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</si>
  <si>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</si>
  <si>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</si>
  <si>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</si>
  <si>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</si>
  <si>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</si>
  <si>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</si>
  <si>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</si>
  <si>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</si>
  <si>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</si>
  <si>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</si>
  <si>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</si>
  <si>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</si>
  <si>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</si>
  <si>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</si>
  <si>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</si>
  <si>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</si>
  <si>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</si>
  <si>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</si>
  <si>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</si>
  <si>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</si>
  <si>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</si>
  <si>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</si>
  <si>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</si>
  <si>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</si>
  <si>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</si>
  <si>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</si>
  <si>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</si>
  <si>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</si>
  <si>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</si>
  <si>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</si>
  <si>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</si>
  <si>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</si>
  <si>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</si>
  <si>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</si>
  <si>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</si>
  <si>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</si>
  <si>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</si>
  <si>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</si>
  <si>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</si>
  <si>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</si>
  <si>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</si>
  <si>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</si>
  <si>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</si>
  <si>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</si>
  <si>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</si>
  <si>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</si>
  <si>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</si>
  <si>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</si>
  <si>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</si>
  <si>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</si>
  <si>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</si>
  <si>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</si>
  <si>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</si>
  <si>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</si>
  <si>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</si>
  <si>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</si>
  <si>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</si>
  <si>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</si>
  <si>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</si>
  <si>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</si>
  <si>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</si>
  <si>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</si>
  <si>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</si>
  <si>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</si>
  <si>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</si>
  <si>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</si>
  <si>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</si>
  <si>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</si>
  <si>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</si>
  <si>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</si>
  <si>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</si>
  <si>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</si>
  <si>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</si>
  <si>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</si>
  <si>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</si>
  <si>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</si>
  <si>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</si>
  <si>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</si>
  <si>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</si>
  <si>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</si>
  <si>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</si>
  <si>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</si>
  <si>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</si>
  <si>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</si>
  <si>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</si>
  <si>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</si>
  <si>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</si>
  <si>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</si>
  <si>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</si>
  <si>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</si>
  <si>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</si>
  <si>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</si>
  <si>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</si>
  <si>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</si>
  <si>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</si>
  <si>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</si>
  <si>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</si>
  <si>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</si>
  <si>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</si>
  <si>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</si>
  <si>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</si>
  <si>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</si>
  <si>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</si>
  <si>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</si>
  <si>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</si>
  <si>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</si>
  <si>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</si>
  <si>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</si>
  <si>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</si>
  <si>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</si>
  <si>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</si>
  <si>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</si>
  <si>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</si>
  <si>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</si>
  <si>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</si>
  <si>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</si>
  <si>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</si>
  <si>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</si>
  <si>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</si>
  <si>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</si>
  <si>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</si>
  <si>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</si>
  <si>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</si>
  <si>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</si>
  <si>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</si>
  <si>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</si>
  <si>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</si>
  <si>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</si>
  <si>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</si>
  <si>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</si>
  <si>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</si>
  <si>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</si>
  <si>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</si>
  <si>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</si>
  <si>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</si>
  <si>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</si>
  <si>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</si>
  <si>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</si>
  <si>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</si>
  <si>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</si>
  <si>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</si>
  <si>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</si>
  <si>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</si>
  <si>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</si>
  <si>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</si>
  <si>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</si>
  <si>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</si>
  <si>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</si>
  <si>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</si>
  <si>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</si>
  <si>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</si>
  <si>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</si>
  <si>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</si>
  <si>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</si>
  <si>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</si>
  <si>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</si>
  <si>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</si>
  <si>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</si>
  <si>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</si>
  <si>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</si>
  <si>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</si>
  <si>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</si>
  <si>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</si>
  <si>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</si>
  <si>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</si>
  <si>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</si>
  <si>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</si>
  <si>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</si>
  <si>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</si>
  <si>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</si>
  <si>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</si>
  <si>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</si>
  <si>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</si>
  <si>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</si>
  <si>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</si>
  <si>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</si>
  <si>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</si>
  <si>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</si>
  <si>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</si>
  <si>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</si>
  <si>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</si>
  <si>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</si>
  <si>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</si>
  <si>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</si>
  <si>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</si>
  <si>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</si>
  <si>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</si>
  <si>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</si>
  <si>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</si>
  <si>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</si>
  <si>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</si>
  <si>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</si>
  <si>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</si>
  <si>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</si>
  <si>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</si>
  <si>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</si>
  <si>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</si>
  <si>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</si>
  <si>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</si>
  <si>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</si>
  <si>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</si>
  <si>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</si>
  <si>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</si>
  <si>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</si>
  <si>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</si>
  <si>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</si>
  <si>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</si>
  <si>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</si>
  <si>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</si>
  <si>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</si>
  <si>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</si>
  <si>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</si>
  <si>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</si>
  <si>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</si>
  <si>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</si>
  <si>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</si>
  <si>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</si>
  <si>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</si>
  <si>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</si>
  <si>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</si>
  <si>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</si>
  <si>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</si>
  <si>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</si>
  <si>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</si>
  <si>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</si>
  <si>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</si>
  <si>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</si>
  <si>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</si>
  <si>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</si>
  <si>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</si>
  <si>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</si>
  <si>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</si>
  <si>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</si>
  <si>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</si>
  <si>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</si>
  <si>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</si>
  <si>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</si>
  <si>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</si>
  <si>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</si>
  <si>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</si>
  <si>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</si>
  <si>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</si>
  <si>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</si>
  <si>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</si>
  <si>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</si>
  <si>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</si>
  <si>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</si>
  <si>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</si>
  <si>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</si>
  <si>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</si>
  <si>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</si>
  <si>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</si>
  <si>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</si>
  <si>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</si>
  <si>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</si>
  <si>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</si>
  <si>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</si>
  <si>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</si>
  <si>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</si>
  <si>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</si>
  <si>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</si>
  <si>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</si>
  <si>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</si>
  <si>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</si>
  <si>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</si>
  <si>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</si>
  <si>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</si>
  <si>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</si>
  <si>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</si>
  <si>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</si>
  <si>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</si>
  <si>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</si>
  <si>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</si>
  <si>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</si>
  <si>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</si>
  <si>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</si>
  <si>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</si>
  <si>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</si>
  <si>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</si>
  <si>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</si>
  <si>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</si>
  <si>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</si>
  <si>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</si>
  <si>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</si>
  <si>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</si>
  <si>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</si>
  <si>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</si>
  <si>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</si>
  <si>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</si>
  <si>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</si>
  <si>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</si>
  <si>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</si>
  <si>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</si>
  <si>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</si>
  <si>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</si>
  <si>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</si>
  <si>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</si>
  <si>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</si>
  <si>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</si>
  <si>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</si>
  <si>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</si>
  <si>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</si>
  <si>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</si>
  <si>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</si>
  <si>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</si>
  <si>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</si>
  <si>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</si>
  <si>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</si>
  <si>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</si>
  <si>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</si>
  <si>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</si>
  <si>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</si>
  <si>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</si>
  <si>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</si>
  <si>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</si>
  <si>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</si>
  <si>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</si>
  <si>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</si>
  <si>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</si>
  <si>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</si>
  <si>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</si>
  <si>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</si>
  <si>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</si>
  <si>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</si>
  <si>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</si>
  <si>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</si>
  <si>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</si>
  <si>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</si>
  <si>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</si>
  <si>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</si>
  <si>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</si>
  <si>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</si>
  <si>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</si>
  <si>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Obveznik: Ingra d.d.</t>
  </si>
  <si>
    <t>ir@ingra.hr</t>
  </si>
  <si>
    <t>stanje na dan 31.12.2023.</t>
  </si>
  <si>
    <t>u razdoblju 01.01.2023. do 31.12.2023.</t>
  </si>
  <si>
    <t xml:space="preserve">BILJEŠKE UZ FINANCIJSKE IZVJEŠTAJE - TFI
(koji se sastavljaju za tromjesečna razdoblja)
Naziv izdavatelja:   INGRA d.d.
OIB:   14049708426
Izvještajno razdoblje: 01.01.2023. - 31.12.2023.
Bilješke uz financijske izvještaje za tromjesečna razdoblja uključuju:
</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</si>
  <si>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</si>
  <si>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</si>
  <si>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</si>
  <si>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</si>
  <si>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</si>
  <si>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</si>
  <si>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</si>
  <si>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</si>
  <si>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</si>
  <si>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</si>
  <si>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</si>
  <si>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</si>
  <si>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</si>
  <si>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</si>
  <si>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</si>
  <si>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</si>
  <si>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</si>
  <si>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</si>
  <si>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</si>
  <si>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</si>
  <si>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</si>
  <si>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</si>
  <si>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</si>
  <si>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2022.</t>
  </si>
  <si>
    <t>2023.</t>
  </si>
  <si>
    <t xml:space="preserve">Pristup godišnjim financijskim izvještajima omogućen je na internet stranicama Zagrebačke burze www.zse.hr </t>
  </si>
  <si>
    <t>Računovodstvene politike ostale su nepromijenjene u odnosu na godišnje revidirane financijske izvještaje.</t>
  </si>
  <si>
    <t>Najznačajniji prihodi i rashodi</t>
  </si>
  <si>
    <t>EUR '000</t>
  </si>
  <si>
    <t>Prihodi od izvođenja projekata /i/</t>
  </si>
  <si>
    <t>Ukupni prihodi od prodaje</t>
  </si>
  <si>
    <t>Ostali poslovni prihodi</t>
  </si>
  <si>
    <t>Ukupni ostali poslovni prihodi</t>
  </si>
  <si>
    <t xml:space="preserve">Ukupni poslovni prihodi </t>
  </si>
  <si>
    <t xml:space="preserve">/i/ Odnosi se na dva ugovora za izvođenje dijela građevinskih i montažerskih radova u okviru izgradnje vodnokomunalne infrastrukture aglomeracija. </t>
  </si>
  <si>
    <t>Ključne značajke bilance</t>
  </si>
  <si>
    <t>Materijalna imovina</t>
  </si>
  <si>
    <t>31. prosinca 2022.</t>
  </si>
  <si>
    <t>31. prosinca 2023.</t>
  </si>
  <si>
    <t>Zemljišta</t>
  </si>
  <si>
    <t>Poslovna zgrada - leasing</t>
  </si>
  <si>
    <t>Postrojenja i oprema</t>
  </si>
  <si>
    <t>Automobili leasing</t>
  </si>
  <si>
    <t>Ostala imovina</t>
  </si>
  <si>
    <t>Imovina u izgradnji /ii/</t>
  </si>
  <si>
    <t>Ukupno materijalna imovina</t>
  </si>
  <si>
    <t>/i/ Najvećim dijelom odnosi se na projekt izgradnje sunčane elektrane.</t>
  </si>
  <si>
    <t>Ulaganja u vrijednosne papire</t>
  </si>
  <si>
    <t>Obveznice ovisnog društva LANIŠTE d.o.o.</t>
  </si>
  <si>
    <t>Obveznice banke</t>
  </si>
  <si>
    <t>Ostale obveznice</t>
  </si>
  <si>
    <t>Ulaganja u fondove</t>
  </si>
  <si>
    <t>Ukupno ulaganja u vrijednosne papire</t>
  </si>
  <si>
    <t>Dugoročne financijske obveze</t>
  </si>
  <si>
    <t>Obveze za najam</t>
  </si>
  <si>
    <t>(Kratkoročni dio dugoročnih najmova)</t>
  </si>
  <si>
    <t>Obveze za primljene zajmove</t>
  </si>
  <si>
    <t>(Kratkoročni dio primljenih zajmova)</t>
  </si>
  <si>
    <t>Obveze po osnovi PSN-a</t>
  </si>
  <si>
    <t>-</t>
  </si>
  <si>
    <t>(Kratkoročni dio dugoročnih obveza po osnovi PSN)</t>
  </si>
  <si>
    <t>Obveze za sudužništva</t>
  </si>
  <si>
    <t>Ukupne dugoročne financijske obveze</t>
  </si>
  <si>
    <t>Kratkoročne financijske obveze</t>
  </si>
  <si>
    <t>Kratkoročni dio dugoročnih najmova</t>
  </si>
  <si>
    <t>Kratkoročni dio primljenih zajmova</t>
  </si>
  <si>
    <t>Kratkoročni dio dugoročnih obveza po osnovi PSN</t>
  </si>
  <si>
    <t>Kratkoročni primljeni zajmovi</t>
  </si>
  <si>
    <t>Ukupne kratkoročne financijske obveze</t>
  </si>
  <si>
    <t>Izračun neto duga prikazan je u nastavku:</t>
  </si>
  <si>
    <t>Kratkoročne financijske obveze /i/</t>
  </si>
  <si>
    <t>Ukupne financijske obveze</t>
  </si>
  <si>
    <t>Umanjeno za novac i novčane ekvivalente</t>
  </si>
  <si>
    <t>Neto dug</t>
  </si>
  <si>
    <t>Informacije o otkupu vlastitih dionica</t>
  </si>
  <si>
    <t>Društvo je dana 29. kolovoza 2023. godine u transakciji izvršenoj na Zagrebačkoj burzi d.d. steklo 447.295 vlastitih dionica koje dionice se kao nematerijalizirani vrijednosni papiri u Središnjem klirinškom depozitarnom društvu d.d. vode pod oznakom INGR-R-A, ISIN: HRINGRRA0001. Dionice su stečene po cijeni od 3,10 eura (slovima: tri eura i deset centi) po dionici.</t>
  </si>
  <si>
    <t>Nakon navedenog stjecanja, Društvo drži ukupno 447.295 vlastitih dionica koje čine 3,30% temeljnog kapitala Društva.</t>
  </si>
  <si>
    <t xml:space="preserve">Izdavatelj: INGRA d.d. </t>
  </si>
  <si>
    <t>Adresa: Alexandera von Humboldta 4b, 10000 Zagreb</t>
  </si>
  <si>
    <t>MBS: 080020443</t>
  </si>
  <si>
    <t>OIB: 14049708426</t>
  </si>
  <si>
    <t xml:space="preserve">Tržište: Zagrebačka burza d.d. – Redovito tržište </t>
  </si>
  <si>
    <t>LEI: 7478000040JHIQLL5W26</t>
  </si>
  <si>
    <t>Matična država članica: Hrvatska</t>
  </si>
  <si>
    <t xml:space="preserve">ISIN: HRINGRRA0001 </t>
  </si>
  <si>
    <t>Burzovna oznaka: INGR</t>
  </si>
  <si>
    <t xml:space="preserve">Računovodstvene politike ostale su nepromijenjene u odnosu na prethodno razdoblje. </t>
  </si>
  <si>
    <t>Vanbilančne obveze</t>
  </si>
  <si>
    <t xml:space="preserve"> 31. prosinca 2023.</t>
  </si>
  <si>
    <t>Financijske obveze - garancije</t>
  </si>
  <si>
    <t>Financijske obveze - sudužništva/jamstva</t>
  </si>
  <si>
    <t>Najznačajniji poslovni rashodi</t>
  </si>
  <si>
    <t>Troškovi sirovina i materijala</t>
  </si>
  <si>
    <t>Usluge kooperanata</t>
  </si>
  <si>
    <t>Ostale vanjske usluge</t>
  </si>
  <si>
    <t>Usluge na održavanju imovine</t>
  </si>
  <si>
    <t>Komunalne usluge</t>
  </si>
  <si>
    <t>Premija osiguranja</t>
  </si>
  <si>
    <t>Najam imovine</t>
  </si>
  <si>
    <t>Energija i gorivo</t>
  </si>
  <si>
    <t>Reprezentacija i marketing</t>
  </si>
  <si>
    <t>Bankarske usluge</t>
  </si>
  <si>
    <t>Telekomunikacijske usluge</t>
  </si>
  <si>
    <t>Troškovi prijevoza</t>
  </si>
  <si>
    <t>Ukupno materijalni troškovi</t>
  </si>
  <si>
    <t>Financijski prihodi i rashodi</t>
  </si>
  <si>
    <t>Kamatni prihodi po osnovi ulaganja u dužničke instrumente /i/</t>
  </si>
  <si>
    <t>Prihodi od ostalih kamata</t>
  </si>
  <si>
    <t>Prihodi od fer vrednovanja financijske imovine kroz P&amp;L</t>
  </si>
  <si>
    <t>Prihodi od pozitivnih tečajnih razlika</t>
  </si>
  <si>
    <t>Ukupni financijski prihodi</t>
  </si>
  <si>
    <t>Kamate po osnovi izdanih obveznica</t>
  </si>
  <si>
    <t>Kamate po osnovi primljenih zajmova</t>
  </si>
  <si>
    <t>Kamatni rashodi po osnovi najmova</t>
  </si>
  <si>
    <t>Zatezne kamate</t>
  </si>
  <si>
    <t>Rashodi od negativnih tečajnih razlika</t>
  </si>
  <si>
    <t>Ukupni financijski rashodi</t>
  </si>
  <si>
    <t>Financijski rashodi – neto</t>
  </si>
  <si>
    <r>
      <t xml:space="preserve">/i/ </t>
    </r>
    <r>
      <rPr>
        <sz val="11"/>
        <rFont val="Trebuchet MS"/>
        <family val="2"/>
        <charset val="238"/>
      </rPr>
      <t>Smanjenje u odnosu na prethodnu godinu uzrokovano je unosom obveznica društva LANIŠTE d.o.o. u temeljni kapital ovisnog društva tijekom 2022. godine.</t>
    </r>
    <r>
      <rPr>
        <sz val="10"/>
        <rFont val="Trebuchet MS"/>
        <family val="2"/>
        <charset val="238"/>
      </rPr>
      <t xml:space="preserve"> </t>
    </r>
  </si>
  <si>
    <t>Pregled obveza na dan 31. prosinca 2023. godine:</t>
  </si>
  <si>
    <t>Kamatna stopa</t>
  </si>
  <si>
    <t>Nominalni iznos</t>
  </si>
  <si>
    <t>Dospijeće</t>
  </si>
  <si>
    <t>Način otplate glavnice</t>
  </si>
  <si>
    <t xml:space="preserve">Knjigovodstveni iznos </t>
  </si>
  <si>
    <t>Vrste osiguranja</t>
  </si>
  <si>
    <t>Obveze za dugoročne zajmove prema povezanim društvima</t>
  </si>
  <si>
    <t>5,75%, promjenjiva</t>
  </si>
  <si>
    <t>2031.</t>
  </si>
  <si>
    <t>Kvartalni anuiteti</t>
  </si>
  <si>
    <t>Zalog na poslovnoj zgradi</t>
  </si>
  <si>
    <t>Obveze za kratkoročne zajmove prema povezanim društvima</t>
  </si>
  <si>
    <t>Revolving</t>
  </si>
  <si>
    <t>Sudužništvo Matice Ingre d.d.</t>
  </si>
  <si>
    <t>Obveze za najam prema leasing društvima</t>
  </si>
  <si>
    <t>3,5% - 4,0%</t>
  </si>
  <si>
    <t>2025. - 2027.</t>
  </si>
  <si>
    <t>Mjesečni anuiteti</t>
  </si>
  <si>
    <t>Vlasništvo nad automobilima</t>
  </si>
  <si>
    <t>Obveze za najam prema povezanim društvima</t>
  </si>
  <si>
    <t>2040.</t>
  </si>
  <si>
    <t>Neosigurano</t>
  </si>
  <si>
    <t>Sudužništva/jamstva</t>
  </si>
  <si>
    <t>n/p</t>
  </si>
  <si>
    <t>Prosječan broj zaposlenih utvrđen kao prosjek stanja zaposlenih na dan 1. siječnja i krajem svakog tromjesečja u 2023. godini: 13 (2022. godina: 13).</t>
  </si>
  <si>
    <t>Odgođeni porezi</t>
  </si>
  <si>
    <t>Kretanje odgođene porezne imovine tijekom promatranog razdoblja bilo je kako slijedi:</t>
  </si>
  <si>
    <t>Stanje na dan 31. prosinca 2022.</t>
  </si>
  <si>
    <t>Priznato kao prihod u računu dobiti i gubitka</t>
  </si>
  <si>
    <t>Priznato kao rashod u računu dobiti i gubitka</t>
  </si>
  <si>
    <t>Stanje na dan 31. prosinca 2023.</t>
  </si>
  <si>
    <t>Kretanje odgođene porezne obveze tijekom promatranog razdoblja bilo je kako slijedi:</t>
  </si>
  <si>
    <t>Priznato kao rashod u ostaloj sveobuhvatnoj dobiti</t>
  </si>
  <si>
    <t>INGRA NEKRETNINE d.o.o.</t>
  </si>
  <si>
    <t xml:space="preserve">ALEXANDERA VON HUMBOLDTA 4B, ZAGREB </t>
  </si>
  <si>
    <t>Ulaganja u ovisna društva</t>
  </si>
  <si>
    <t>Ulaganja u ovisna društva prikazana su u nastavku:</t>
  </si>
  <si>
    <t>Udio u kapitalu</t>
  </si>
  <si>
    <t>%</t>
  </si>
  <si>
    <t>OIB: 00620908601</t>
  </si>
  <si>
    <t xml:space="preserve">Društvo INGRA NEKRETNINE d.o.o. imatelj je svih udjela u društvu Lanište d.o.o. </t>
  </si>
  <si>
    <t>Tijekom 2023. godine izvršena je dokapitalizacija ovisnog društva unosom nekretnina.</t>
  </si>
  <si>
    <t>IZVJEŠTAJ O FINANCIJSKOM POLOŽAJU</t>
  </si>
  <si>
    <t>Naziv pozicije u GFI POD izvještaju</t>
  </si>
  <si>
    <t>AOP</t>
  </si>
  <si>
    <t>Naziv pozicije u MSFI izvještaju</t>
  </si>
  <si>
    <t>Objašnjenje</t>
  </si>
  <si>
    <t>Rezerviranja</t>
  </si>
  <si>
    <t>Rezerviranja (dugoročna)</t>
  </si>
  <si>
    <t xml:space="preserve">Sukladno MSFI-jevima, rezerviranja se, kao i svi drugi oblici obveza, klasificiraju na kratkoročnu i dugoročnu poziciju. U GFI POD izvještaju ne postoji takva klasifikacija. </t>
  </si>
  <si>
    <t>Rezerviranja (kratkoročna)</t>
  </si>
  <si>
    <t>Potraživanja (kratkoročna)</t>
  </si>
  <si>
    <t xml:space="preserve">Potraživanja od kupaca i ostala potraživanja </t>
  </si>
  <si>
    <t>Sukladno MSFI-jevima, ugovorna imovina zasebno se iskazuje u MSFI izvještajima, dok GFI POD izvještaj nema takvu poziciju. Isto vrijedi i za potraživanje za porez na dobit.</t>
  </si>
  <si>
    <t>Potraživanja za porez na dobit</t>
  </si>
  <si>
    <t>Ugovorna imovina</t>
  </si>
  <si>
    <t>Odgođeno plaćanje troškova i prihodi budućeg razdoblja</t>
  </si>
  <si>
    <t>Kratkoročne obveze</t>
  </si>
  <si>
    <t>Kratkoročne obveze (neuključujući rezerviranja)</t>
  </si>
  <si>
    <t>Ostali poslovni prihodi s poduzetnicima unutar grupe, Ostali poslovni prihodi (izvan grupe)</t>
  </si>
  <si>
    <t>005, 006</t>
  </si>
  <si>
    <t>Sukladno MSFI-jevima, određene transakcije mogu se iskazivati u temeljnim izvještajima na neto osnovi na poziciji Ostali dobici/gubici, uz obveznu detaljnu razradu takve pozicije u bilješkama financijskih izvještaja ako se radi o značajnom iznosu. U GFI POD izvještajima ne postoji takva pozicija pa se u skladu s time tako netirani iznos za potrebe izrade GFI POD izvještaja razdvaja na dobitke (koji se prikazuju na poziciji Ostali prihodi) i gubitke (koji se iskazuju na poziciji Ostali poslovni rashodi).</t>
  </si>
  <si>
    <t>Materijalni troškovi, ostali troškovi, ostali poslovni rashodi, Druga rezerviranja</t>
  </si>
  <si>
    <t>009, 018, 028, 029</t>
  </si>
  <si>
    <t>Trošak materijala, trošak usluga, ostali poslovni rashodi</t>
  </si>
  <si>
    <t>Ostali dobici / (gubici) - neto</t>
  </si>
  <si>
    <t>Troškovi osobllja</t>
  </si>
  <si>
    <t>Troškovi osoblja</t>
  </si>
  <si>
    <t>Sukladno MSFI-jevima, ako se za oblik izvještavanja računa dobiti i gubitka izabere prikaz po naravi, tada se svi rashodi vezano za zaposlenike moraju iskazivati u jednoj poziciji, uključivo troškove i prihode po osnovi rezerviranja (osim u iznimnim slučajevima kada je trošak osoblja vezan za restrukturiranje sukladno MRS-u 37).</t>
  </si>
  <si>
    <t>Rezerviranja za mirovine, otpremnine i slične obveze</t>
  </si>
  <si>
    <t>Rezerviranja za otpremnine</t>
  </si>
  <si>
    <t>DODATNO</t>
  </si>
  <si>
    <t>Objašnjeno u konsolidiranim izvještajima.</t>
  </si>
  <si>
    <t>Značajne usklade između revidiranih godišnjih izvještaja (MSFI izvještaja) i GFI-POD izvještaja</t>
  </si>
  <si>
    <t>Nepredvidive obveze</t>
  </si>
  <si>
    <t>Protiv Društva se u svojstvu tuženika na dan izvještaja o financijskom položaju vodi nekoliko sudskih procesa. Financijski učinci najznačajnijih sudskih procesa iznose približno 3,7 milijuna eura (iznos ne uključuje zatezne kamate i sudske troškove).</t>
  </si>
  <si>
    <t>Razlika se odnosi se na ukalkulirane obveze prema dobavljačima. Navedene obveze se u MSFI izvještajima iskazuje kao dio obveza prema dobavljačima i ostalih obveza, dok se u GFI POD izvještaju takva obveza iskazuje odvojeno, kao ukalkulirani trošak (odgođeno plaćanje troškova).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</si>
</sst>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name val="Trebuchet MS"/>
      <family val="2"/>
      <charset val="238"/>
    </font>
    <font>
      <sz val="9"/>
      <color rgb="FF000000"/>
      <name val="Trebuchet MS"/>
      <family val="2"/>
      <charset val="238"/>
    </font>
    <font>
      <b/>
      <sz val="9"/>
      <color rgb="FF000000"/>
      <name val="Trebuchet MS"/>
      <family val="2"/>
      <charset val="238"/>
    </font>
    <font>
      <sz val="11"/>
      <name val="Trebuchet MS"/>
      <family val="2"/>
      <charset val="238"/>
    </font>
    <font>
      <i/>
      <sz val="11"/>
      <name val="Trebuchet MS"/>
      <family val="2"/>
      <charset val="238"/>
    </font>
    <font>
      <sz val="9"/>
      <name val="Trebuchet MS"/>
      <family val="2"/>
      <charset val="238"/>
    </font>
    <font>
      <sz val="12"/>
      <name val="Trebuchet MS"/>
      <family val="2"/>
      <charset val="238"/>
    </font>
    <font>
      <b/>
      <sz val="9"/>
      <name val="Trebuchet MS"/>
      <family val="2"/>
      <charset val="238"/>
    </font>
    <font>
      <sz val="10"/>
      <name val="Trebuchet MS"/>
      <family val="2"/>
      <charset val="238"/>
    </font>
    <font>
      <sz val="8.5"/>
      <name val="Trebuchet MS"/>
      <family val="2"/>
      <charset val="238"/>
    </font>
    <font>
      <b/>
      <sz val="8.5"/>
      <color rgb="FF000000"/>
      <name val="Trebuchet MS"/>
      <family val="2"/>
      <charset val="238"/>
    </font>
    <font>
      <sz val="8.5"/>
      <color rgb="FF000000"/>
      <name val="Trebuchet MS"/>
      <family val="2"/>
      <charset val="238"/>
    </font>
    <font>
      <b/>
      <sz val="9"/>
      <color rgb="FFFFFFFF"/>
      <name val="Trebuchet MS"/>
      <family val="2"/>
      <charset val="238"/>
    </font>
    <font>
      <b/>
      <sz val="1"/>
      <name val="Trebuchet MS"/>
      <family val="2"/>
      <charset val="238"/>
    </font>
    <font>
      <sz val="11"/>
      <color rgb="FF000000"/>
      <name val="Trebuchet MS"/>
      <family val="2"/>
      <charset val="238"/>
    </font>
    <font>
      <b/>
      <sz val="8"/>
      <color rgb="FF000000"/>
      <name val="Trebuchet MS"/>
      <family val="2"/>
      <charset val="238"/>
    </font>
    <font>
      <sz val="8"/>
      <color rgb="FF000000"/>
      <name val="Trebuchet MS"/>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double">
        <color indexed="64"/>
      </bottom>
      <diagonal/>
    </border>
    <border>
      <left/>
      <right/>
      <top/>
      <bottom style="medium">
        <color rgb="FF000000"/>
      </bottom>
      <diagonal/>
    </border>
    <border>
      <left/>
      <right/>
      <top style="medium">
        <color indexed="64"/>
      </top>
      <bottom style="double">
        <color indexed="64"/>
      </bottom>
      <diagonal/>
    </border>
    <border>
      <left/>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6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 fillId="0" borderId="0" xfId="0" applyFont="1" applyAlignment="1">
      <alignment horizontal="left" vertical="top"/>
    </xf>
    <xf numFmtId="0" fontId="35" fillId="0" borderId="0" xfId="0" applyFont="1" applyAlignment="1">
      <alignment vertical="center"/>
    </xf>
    <xf numFmtId="0" fontId="36" fillId="0" borderId="0" xfId="0" applyFont="1" applyAlignment="1">
      <alignment vertical="center"/>
    </xf>
    <xf numFmtId="0" fontId="37" fillId="0" borderId="39" xfId="0" applyFont="1" applyBorder="1" applyAlignment="1">
      <alignment horizontal="right" vertical="center" wrapText="1"/>
    </xf>
    <xf numFmtId="0" fontId="30" fillId="0" borderId="0" xfId="0" applyFont="1"/>
    <xf numFmtId="0" fontId="30" fillId="0" borderId="0" xfId="0" applyFont="1" applyAlignment="1">
      <alignment wrapText="1"/>
    </xf>
    <xf numFmtId="0" fontId="30" fillId="0" borderId="0" xfId="0" applyFont="1" applyAlignment="1">
      <alignment vertical="top" wrapText="1"/>
    </xf>
    <xf numFmtId="0" fontId="36" fillId="0" borderId="0" xfId="0" applyFont="1" applyAlignment="1">
      <alignment vertical="center" wrapText="1"/>
    </xf>
    <xf numFmtId="3" fontId="36" fillId="0" borderId="39" xfId="0" applyNumberFormat="1" applyFont="1" applyBorder="1" applyAlignment="1">
      <alignment horizontal="right" vertical="center" wrapText="1"/>
    </xf>
    <xf numFmtId="0" fontId="30" fillId="0" borderId="0" xfId="0" applyFont="1" applyAlignment="1">
      <alignment vertical="center" wrapText="1"/>
    </xf>
    <xf numFmtId="0" fontId="37" fillId="0" borderId="0" xfId="0" applyFont="1" applyAlignment="1">
      <alignment vertical="center" wrapText="1"/>
    </xf>
    <xf numFmtId="3" fontId="37" fillId="0" borderId="0" xfId="0" applyNumberFormat="1" applyFont="1" applyAlignment="1">
      <alignment horizontal="right" vertical="center" wrapText="1"/>
    </xf>
    <xf numFmtId="0" fontId="36" fillId="0" borderId="39" xfId="0" applyFont="1" applyBorder="1" applyAlignment="1">
      <alignment horizontal="right" vertical="center" wrapText="1"/>
    </xf>
    <xf numFmtId="0" fontId="37" fillId="0" borderId="0" xfId="0" applyFont="1" applyAlignment="1">
      <alignment horizontal="right" vertical="center" wrapText="1"/>
    </xf>
    <xf numFmtId="3" fontId="37" fillId="0" borderId="40" xfId="0" applyNumberFormat="1" applyFont="1" applyBorder="1" applyAlignment="1">
      <alignment horizontal="right" vertical="center" wrapText="1"/>
    </xf>
    <xf numFmtId="0" fontId="38" fillId="0" borderId="0" xfId="0" applyFont="1" applyAlignment="1">
      <alignment horizontal="justify" vertical="center"/>
    </xf>
    <xf numFmtId="0" fontId="39" fillId="0" borderId="0" xfId="0" applyFont="1" applyAlignment="1">
      <alignment horizontal="justify" vertical="center"/>
    </xf>
    <xf numFmtId="0" fontId="2" fillId="0" borderId="0" xfId="0" applyFont="1" applyAlignment="1">
      <alignment vertical="center" wrapText="1"/>
    </xf>
    <xf numFmtId="0" fontId="36" fillId="0" borderId="0" xfId="0" applyFont="1" applyAlignment="1">
      <alignment horizontal="right" vertical="center" wrapText="1"/>
    </xf>
    <xf numFmtId="3" fontId="36" fillId="0" borderId="0" xfId="0" applyNumberFormat="1" applyFont="1" applyAlignment="1">
      <alignment horizontal="right" vertical="center"/>
    </xf>
    <xf numFmtId="3" fontId="40" fillId="0" borderId="0" xfId="0" applyNumberFormat="1" applyFont="1" applyAlignment="1">
      <alignment horizontal="right" vertical="center"/>
    </xf>
    <xf numFmtId="0" fontId="40" fillId="0" borderId="0" xfId="0" applyFont="1" applyAlignment="1">
      <alignment horizontal="right" vertical="center"/>
    </xf>
    <xf numFmtId="0" fontId="40" fillId="0" borderId="0" xfId="0" applyFont="1" applyAlignment="1">
      <alignment horizontal="right" vertical="center" wrapText="1"/>
    </xf>
    <xf numFmtId="0" fontId="30" fillId="0" borderId="0" xfId="0" applyFont="1" applyAlignment="1">
      <alignment vertical="center"/>
    </xf>
    <xf numFmtId="3" fontId="37" fillId="0" borderId="42" xfId="0" applyNumberFormat="1" applyFont="1" applyBorder="1" applyAlignment="1">
      <alignment horizontal="right" vertical="center"/>
    </xf>
    <xf numFmtId="3" fontId="36" fillId="0" borderId="0" xfId="0" applyNumberFormat="1" applyFont="1" applyAlignment="1">
      <alignment horizontal="right" vertical="center" wrapText="1"/>
    </xf>
    <xf numFmtId="0" fontId="37" fillId="0" borderId="0" xfId="0" applyFont="1" applyAlignment="1">
      <alignment vertical="center"/>
    </xf>
    <xf numFmtId="3" fontId="37" fillId="0" borderId="42" xfId="0" applyNumberFormat="1" applyFont="1" applyBorder="1" applyAlignment="1">
      <alignment horizontal="right" vertical="center" wrapText="1"/>
    </xf>
    <xf numFmtId="0" fontId="41" fillId="0" borderId="0" xfId="0" applyFont="1" applyAlignment="1">
      <alignment horizontal="justify" vertical="center"/>
    </xf>
    <xf numFmtId="3" fontId="40" fillId="0" borderId="39" xfId="0" applyNumberFormat="1" applyFont="1" applyBorder="1" applyAlignment="1">
      <alignment horizontal="right" vertical="center"/>
    </xf>
    <xf numFmtId="3" fontId="42" fillId="0" borderId="43" xfId="0" applyNumberFormat="1" applyFont="1" applyBorder="1" applyAlignment="1">
      <alignment horizontal="right" vertical="center"/>
    </xf>
    <xf numFmtId="0" fontId="42" fillId="0" borderId="43" xfId="0" applyFont="1" applyBorder="1" applyAlignment="1">
      <alignment horizontal="right" vertical="center"/>
    </xf>
    <xf numFmtId="3" fontId="42" fillId="0" borderId="40" xfId="0" applyNumberFormat="1" applyFont="1" applyBorder="1" applyAlignment="1">
      <alignment horizontal="right" vertical="center"/>
    </xf>
    <xf numFmtId="0" fontId="43" fillId="0" borderId="0" xfId="0" applyFont="1"/>
    <xf numFmtId="0" fontId="38" fillId="0" borderId="0" xfId="0" applyFont="1" applyAlignment="1">
      <alignment vertical="center"/>
    </xf>
    <xf numFmtId="0" fontId="44" fillId="0" borderId="0" xfId="0" applyFont="1" applyAlignment="1">
      <alignment vertical="center" wrapText="1"/>
    </xf>
    <xf numFmtId="0" fontId="45"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horizontal="center" vertical="center" wrapText="1"/>
    </xf>
    <xf numFmtId="3" fontId="46" fillId="0" borderId="0" xfId="0" applyNumberFormat="1" applyFont="1" applyAlignment="1">
      <alignment horizontal="right" vertical="center" wrapText="1"/>
    </xf>
    <xf numFmtId="0" fontId="46" fillId="0" borderId="0" xfId="0" applyFont="1" applyAlignment="1">
      <alignment horizontal="right" vertical="center" wrapText="1"/>
    </xf>
    <xf numFmtId="10" fontId="46" fillId="0" borderId="0" xfId="0" applyNumberFormat="1" applyFont="1" applyAlignment="1">
      <alignment horizontal="center" vertical="center" wrapText="1"/>
    </xf>
    <xf numFmtId="0" fontId="46" fillId="0" borderId="0" xfId="0" applyFont="1" applyAlignment="1">
      <alignment horizontal="justify" vertical="center" wrapText="1"/>
    </xf>
    <xf numFmtId="0" fontId="47" fillId="16" borderId="0" xfId="0" applyFont="1" applyFill="1" applyAlignment="1">
      <alignment horizontal="justify" vertical="center" wrapText="1"/>
    </xf>
    <xf numFmtId="0" fontId="47" fillId="16" borderId="0" xfId="0" applyFont="1" applyFill="1" applyAlignment="1">
      <alignment horizontal="right" vertical="center" wrapText="1"/>
    </xf>
    <xf numFmtId="0" fontId="42" fillId="0" borderId="0" xfId="0" applyFont="1" applyAlignment="1">
      <alignment horizontal="right" vertical="center"/>
    </xf>
    <xf numFmtId="0" fontId="48" fillId="0" borderId="0" xfId="0" applyFont="1" applyAlignment="1">
      <alignment vertical="center"/>
    </xf>
    <xf numFmtId="0" fontId="37" fillId="0" borderId="39" xfId="0" applyFont="1" applyBorder="1" applyAlignment="1">
      <alignment horizontal="center" vertical="center" wrapText="1"/>
    </xf>
    <xf numFmtId="0" fontId="49" fillId="0" borderId="0" xfId="0" applyFont="1" applyAlignment="1">
      <alignment vertical="center" wrapText="1"/>
    </xf>
    <xf numFmtId="0" fontId="50"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vertical="center"/>
    </xf>
    <xf numFmtId="0" fontId="51" fillId="0" borderId="39" xfId="0" applyFont="1" applyBorder="1" applyAlignment="1">
      <alignment vertical="center" wrapText="1"/>
    </xf>
    <xf numFmtId="0" fontId="51" fillId="0" borderId="39" xfId="0" applyFont="1" applyBorder="1" applyAlignment="1">
      <alignment horizontal="center" vertical="center"/>
    </xf>
    <xf numFmtId="0" fontId="51" fillId="0" borderId="39" xfId="0" applyFont="1" applyBorder="1" applyAlignment="1">
      <alignment vertical="center"/>
    </xf>
    <xf numFmtId="0" fontId="51" fillId="0" borderId="39" xfId="0" applyFont="1" applyBorder="1" applyAlignment="1">
      <alignment horizontal="center" vertical="center" wrapText="1"/>
    </xf>
    <xf numFmtId="0" fontId="6" fillId="0" borderId="0" xfId="0" applyFont="1"/>
    <xf numFmtId="0" fontId="2" fillId="0" borderId="0" xfId="0"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vertical="center"/>
    </xf>
    <xf numFmtId="0" fontId="37" fillId="0" borderId="0" xfId="0" applyFont="1" applyAlignment="1">
      <alignment horizontal="center" vertical="center" wrapText="1"/>
    </xf>
    <xf numFmtId="0" fontId="37" fillId="0" borderId="41" xfId="0" applyFont="1" applyBorder="1" applyAlignment="1">
      <alignment horizontal="center" vertical="center" wrapText="1"/>
    </xf>
    <xf numFmtId="0" fontId="30" fillId="0" borderId="0" xfId="0" applyFont="1" applyAlignment="1">
      <alignment wrapText="1"/>
    </xf>
    <xf numFmtId="3" fontId="36" fillId="0" borderId="0" xfId="0" applyNumberFormat="1" applyFont="1" applyAlignment="1">
      <alignment horizontal="right" vertical="center" wrapText="1"/>
    </xf>
    <xf numFmtId="0" fontId="30" fillId="0" borderId="0" xfId="0" applyFont="1" applyAlignment="1">
      <alignment vertical="center" wrapText="1"/>
    </xf>
    <xf numFmtId="0" fontId="36" fillId="0" borderId="0" xfId="0" applyFont="1" applyAlignment="1">
      <alignment horizontal="right" vertical="center" wrapText="1"/>
    </xf>
    <xf numFmtId="0" fontId="50" fillId="0" borderId="0" xfId="0" applyFont="1" applyAlignment="1">
      <alignment vertical="center"/>
    </xf>
    <xf numFmtId="0" fontId="30" fillId="0" borderId="0" xfId="0" applyFont="1"/>
    <xf numFmtId="0" fontId="2" fillId="0" borderId="0" xfId="0" applyFont="1" applyAlignment="1">
      <alignment vertical="center" wrapText="1"/>
    </xf>
    <xf numFmtId="0" fontId="51" fillId="0" borderId="0" xfId="0" applyFont="1" applyAlignment="1">
      <alignment vertical="center" wrapText="1"/>
    </xf>
    <xf numFmtId="0" fontId="51" fillId="0" borderId="39" xfId="0" applyFont="1" applyBorder="1" applyAlignment="1">
      <alignment vertical="center" wrapText="1"/>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27" zoomScaleNormal="100" zoomScaleSheetLayoutView="100" workbookViewId="0">
      <selection activeCell="E8" sqref="E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84" t="s">
        <v>307</v>
      </c>
      <c r="B1" s="185"/>
      <c r="C1" s="185"/>
      <c r="D1" s="78"/>
      <c r="E1" s="78"/>
      <c r="F1" s="78"/>
      <c r="G1" s="78"/>
      <c r="H1" s="78"/>
      <c r="I1" s="78"/>
      <c r="J1" s="79"/>
    </row>
    <row r="2" spans="1:20" ht="14.45" customHeight="1" x14ac:dyDescent="0.25">
      <c r="A2" s="186" t="s">
        <v>323</v>
      </c>
      <c r="B2" s="187"/>
      <c r="C2" s="187"/>
      <c r="D2" s="187"/>
      <c r="E2" s="187"/>
      <c r="F2" s="187"/>
      <c r="G2" s="187"/>
      <c r="H2" s="187"/>
      <c r="I2" s="187"/>
      <c r="J2" s="188"/>
      <c r="N2" s="81">
        <v>1</v>
      </c>
    </row>
    <row r="3" spans="1:20" x14ac:dyDescent="0.25">
      <c r="A3" s="83"/>
      <c r="B3" s="84"/>
      <c r="C3" s="84"/>
      <c r="D3" s="84"/>
      <c r="E3" s="84"/>
      <c r="F3" s="84"/>
      <c r="G3" s="84"/>
      <c r="H3" s="84"/>
      <c r="I3" s="84"/>
      <c r="J3" s="85"/>
      <c r="N3" s="81">
        <v>2</v>
      </c>
    </row>
    <row r="4" spans="1:20" ht="33.6" customHeight="1" x14ac:dyDescent="0.25">
      <c r="A4" s="189" t="s">
        <v>308</v>
      </c>
      <c r="B4" s="190"/>
      <c r="C4" s="190"/>
      <c r="D4" s="190"/>
      <c r="E4" s="191">
        <v>44927</v>
      </c>
      <c r="F4" s="192"/>
      <c r="G4" s="86" t="s">
        <v>0</v>
      </c>
      <c r="H4" s="191">
        <v>45291</v>
      </c>
      <c r="I4" s="192"/>
      <c r="J4" s="87"/>
      <c r="N4" s="81">
        <v>3</v>
      </c>
    </row>
    <row r="5" spans="1:20" s="80" customFormat="1" ht="10.15" customHeight="1" x14ac:dyDescent="0.25">
      <c r="A5" s="193"/>
      <c r="B5" s="194"/>
      <c r="C5" s="194"/>
      <c r="D5" s="194"/>
      <c r="E5" s="194"/>
      <c r="F5" s="194"/>
      <c r="G5" s="194"/>
      <c r="H5" s="194"/>
      <c r="I5" s="194"/>
      <c r="J5" s="195"/>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203" t="s">
        <v>331</v>
      </c>
      <c r="B10" s="204"/>
      <c r="C10" s="204"/>
      <c r="D10" s="204"/>
      <c r="E10" s="204"/>
      <c r="F10" s="204"/>
      <c r="G10" s="204"/>
      <c r="H10" s="204"/>
      <c r="I10" s="204"/>
      <c r="J10" s="95"/>
    </row>
    <row r="11" spans="1:20" ht="24.6" customHeight="1" x14ac:dyDescent="0.25">
      <c r="A11" s="205" t="s">
        <v>309</v>
      </c>
      <c r="B11" s="206"/>
      <c r="C11" s="198" t="s">
        <v>448</v>
      </c>
      <c r="D11" s="199"/>
      <c r="E11" s="96"/>
      <c r="F11" s="207" t="s">
        <v>332</v>
      </c>
      <c r="G11" s="197"/>
      <c r="H11" s="208" t="s">
        <v>450</v>
      </c>
      <c r="I11" s="209"/>
      <c r="J11" s="97"/>
    </row>
    <row r="12" spans="1:20" ht="14.45" customHeight="1" x14ac:dyDescent="0.25">
      <c r="A12" s="98"/>
      <c r="B12" s="77"/>
      <c r="C12" s="77"/>
      <c r="D12" s="77"/>
      <c r="E12" s="201"/>
      <c r="F12" s="201"/>
      <c r="G12" s="201"/>
      <c r="H12" s="201"/>
      <c r="I12" s="99"/>
      <c r="J12" s="97"/>
    </row>
    <row r="13" spans="1:20" ht="21" customHeight="1" x14ac:dyDescent="0.25">
      <c r="A13" s="196" t="s">
        <v>324</v>
      </c>
      <c r="B13" s="197"/>
      <c r="C13" s="198" t="s">
        <v>451</v>
      </c>
      <c r="D13" s="199"/>
      <c r="E13" s="200"/>
      <c r="F13" s="201"/>
      <c r="G13" s="201"/>
      <c r="H13" s="201"/>
      <c r="I13" s="99"/>
      <c r="J13" s="97"/>
    </row>
    <row r="14" spans="1:20" ht="10.9" customHeight="1" x14ac:dyDescent="0.25">
      <c r="A14" s="96"/>
      <c r="B14" s="99"/>
      <c r="C14" s="77"/>
      <c r="D14" s="77"/>
      <c r="E14" s="202"/>
      <c r="F14" s="202"/>
      <c r="G14" s="202"/>
      <c r="H14" s="202"/>
      <c r="I14" s="77"/>
      <c r="J14" s="100"/>
    </row>
    <row r="15" spans="1:20" ht="22.9" customHeight="1" x14ac:dyDescent="0.25">
      <c r="A15" s="196" t="s">
        <v>310</v>
      </c>
      <c r="B15" s="197"/>
      <c r="C15" s="198" t="s">
        <v>452</v>
      </c>
      <c r="D15" s="199"/>
      <c r="E15" s="216"/>
      <c r="F15" s="217"/>
      <c r="G15" s="101" t="s">
        <v>333</v>
      </c>
      <c r="H15" s="208" t="s">
        <v>449</v>
      </c>
      <c r="I15" s="209"/>
      <c r="J15" s="102"/>
    </row>
    <row r="16" spans="1:20" ht="10.9" customHeight="1" x14ac:dyDescent="0.25">
      <c r="A16" s="96"/>
      <c r="B16" s="99"/>
      <c r="C16" s="77"/>
      <c r="D16" s="77"/>
      <c r="E16" s="202"/>
      <c r="F16" s="202"/>
      <c r="G16" s="202"/>
      <c r="H16" s="202"/>
      <c r="I16" s="77"/>
      <c r="J16" s="100"/>
    </row>
    <row r="17" spans="1:10" ht="22.9" customHeight="1" x14ac:dyDescent="0.25">
      <c r="A17" s="103"/>
      <c r="B17" s="101" t="s">
        <v>334</v>
      </c>
      <c r="C17" s="198" t="s">
        <v>453</v>
      </c>
      <c r="D17" s="199"/>
      <c r="E17" s="104"/>
      <c r="F17" s="104"/>
      <c r="G17" s="104"/>
      <c r="H17" s="104"/>
      <c r="I17" s="104"/>
      <c r="J17" s="102"/>
    </row>
    <row r="18" spans="1:10" x14ac:dyDescent="0.25">
      <c r="A18" s="210"/>
      <c r="B18" s="211"/>
      <c r="C18" s="202"/>
      <c r="D18" s="202"/>
      <c r="E18" s="202"/>
      <c r="F18" s="202"/>
      <c r="G18" s="202"/>
      <c r="H18" s="202"/>
      <c r="I18" s="77"/>
      <c r="J18" s="100"/>
    </row>
    <row r="19" spans="1:10" x14ac:dyDescent="0.25">
      <c r="A19" s="205" t="s">
        <v>311</v>
      </c>
      <c r="B19" s="212"/>
      <c r="C19" s="213" t="s">
        <v>454</v>
      </c>
      <c r="D19" s="214"/>
      <c r="E19" s="214"/>
      <c r="F19" s="214"/>
      <c r="G19" s="214"/>
      <c r="H19" s="214"/>
      <c r="I19" s="214"/>
      <c r="J19" s="215"/>
    </row>
    <row r="20" spans="1:10" x14ac:dyDescent="0.25">
      <c r="A20" s="98"/>
      <c r="B20" s="77"/>
      <c r="C20" s="105"/>
      <c r="D20" s="77"/>
      <c r="E20" s="202"/>
      <c r="F20" s="202"/>
      <c r="G20" s="202"/>
      <c r="H20" s="202"/>
      <c r="I20" s="77"/>
      <c r="J20" s="100"/>
    </row>
    <row r="21" spans="1:10" x14ac:dyDescent="0.25">
      <c r="A21" s="205" t="s">
        <v>312</v>
      </c>
      <c r="B21" s="212"/>
      <c r="C21" s="208">
        <v>10000</v>
      </c>
      <c r="D21" s="209"/>
      <c r="E21" s="202"/>
      <c r="F21" s="202"/>
      <c r="G21" s="213" t="s">
        <v>455</v>
      </c>
      <c r="H21" s="214"/>
      <c r="I21" s="214"/>
      <c r="J21" s="215"/>
    </row>
    <row r="22" spans="1:10" x14ac:dyDescent="0.25">
      <c r="A22" s="98"/>
      <c r="B22" s="77"/>
      <c r="C22" s="77"/>
      <c r="D22" s="77"/>
      <c r="E22" s="202"/>
      <c r="F22" s="202"/>
      <c r="G22" s="202"/>
      <c r="H22" s="202"/>
      <c r="I22" s="77"/>
      <c r="J22" s="100"/>
    </row>
    <row r="23" spans="1:10" x14ac:dyDescent="0.25">
      <c r="A23" s="205" t="s">
        <v>313</v>
      </c>
      <c r="B23" s="212"/>
      <c r="C23" s="213" t="s">
        <v>456</v>
      </c>
      <c r="D23" s="214"/>
      <c r="E23" s="214"/>
      <c r="F23" s="214"/>
      <c r="G23" s="214"/>
      <c r="H23" s="214"/>
      <c r="I23" s="214"/>
      <c r="J23" s="215"/>
    </row>
    <row r="24" spans="1:10" x14ac:dyDescent="0.25">
      <c r="A24" s="98"/>
      <c r="B24" s="77"/>
      <c r="C24" s="77"/>
      <c r="D24" s="77"/>
      <c r="E24" s="202"/>
      <c r="F24" s="202"/>
      <c r="G24" s="202"/>
      <c r="H24" s="202"/>
      <c r="I24" s="77"/>
      <c r="J24" s="100"/>
    </row>
    <row r="25" spans="1:10" x14ac:dyDescent="0.25">
      <c r="A25" s="205" t="s">
        <v>314</v>
      </c>
      <c r="B25" s="212"/>
      <c r="C25" s="219" t="s">
        <v>462</v>
      </c>
      <c r="D25" s="220"/>
      <c r="E25" s="220"/>
      <c r="F25" s="220"/>
      <c r="G25" s="220"/>
      <c r="H25" s="220"/>
      <c r="I25" s="220"/>
      <c r="J25" s="221"/>
    </row>
    <row r="26" spans="1:10" x14ac:dyDescent="0.25">
      <c r="A26" s="98"/>
      <c r="B26" s="77"/>
      <c r="C26" s="105"/>
      <c r="D26" s="77"/>
      <c r="E26" s="202"/>
      <c r="F26" s="202"/>
      <c r="G26" s="202"/>
      <c r="H26" s="202"/>
      <c r="I26" s="77"/>
      <c r="J26" s="100"/>
    </row>
    <row r="27" spans="1:10" x14ac:dyDescent="0.25">
      <c r="A27" s="205" t="s">
        <v>315</v>
      </c>
      <c r="B27" s="212"/>
      <c r="C27" s="219" t="s">
        <v>460</v>
      </c>
      <c r="D27" s="220"/>
      <c r="E27" s="220"/>
      <c r="F27" s="220"/>
      <c r="G27" s="220"/>
      <c r="H27" s="220"/>
      <c r="I27" s="220"/>
      <c r="J27" s="221"/>
    </row>
    <row r="28" spans="1:10" ht="13.9" customHeight="1" x14ac:dyDescent="0.25">
      <c r="A28" s="98"/>
      <c r="B28" s="77"/>
      <c r="C28" s="105"/>
      <c r="D28" s="77"/>
      <c r="E28" s="202"/>
      <c r="F28" s="202"/>
      <c r="G28" s="202"/>
      <c r="H28" s="202"/>
      <c r="I28" s="77"/>
      <c r="J28" s="100"/>
    </row>
    <row r="29" spans="1:10" ht="22.9" customHeight="1" x14ac:dyDescent="0.25">
      <c r="A29" s="196" t="s">
        <v>325</v>
      </c>
      <c r="B29" s="212"/>
      <c r="C29" s="44">
        <v>14</v>
      </c>
      <c r="D29" s="106"/>
      <c r="E29" s="218"/>
      <c r="F29" s="218"/>
      <c r="G29" s="218"/>
      <c r="H29" s="218"/>
      <c r="I29" s="107"/>
      <c r="J29" s="108"/>
    </row>
    <row r="30" spans="1:10" x14ac:dyDescent="0.25">
      <c r="A30" s="98"/>
      <c r="B30" s="77"/>
      <c r="C30" s="77"/>
      <c r="D30" s="77"/>
      <c r="E30" s="202"/>
      <c r="F30" s="202"/>
      <c r="G30" s="202"/>
      <c r="H30" s="202"/>
      <c r="I30" s="107"/>
      <c r="J30" s="108"/>
    </row>
    <row r="31" spans="1:10" x14ac:dyDescent="0.25">
      <c r="A31" s="205" t="s">
        <v>316</v>
      </c>
      <c r="B31" s="212"/>
      <c r="C31" s="45" t="s">
        <v>336</v>
      </c>
      <c r="D31" s="222" t="s">
        <v>335</v>
      </c>
      <c r="E31" s="223"/>
      <c r="F31" s="223"/>
      <c r="G31" s="223"/>
      <c r="H31" s="77"/>
      <c r="I31" s="109" t="s">
        <v>336</v>
      </c>
      <c r="J31" s="110" t="s">
        <v>337</v>
      </c>
    </row>
    <row r="32" spans="1:10" x14ac:dyDescent="0.25">
      <c r="A32" s="205"/>
      <c r="B32" s="212"/>
      <c r="C32" s="111"/>
      <c r="D32" s="86"/>
      <c r="E32" s="217"/>
      <c r="F32" s="217"/>
      <c r="G32" s="217"/>
      <c r="H32" s="217"/>
      <c r="I32" s="107"/>
      <c r="J32" s="108"/>
    </row>
    <row r="33" spans="1:10" x14ac:dyDescent="0.25">
      <c r="A33" s="205" t="s">
        <v>326</v>
      </c>
      <c r="B33" s="212"/>
      <c r="C33" s="44" t="s">
        <v>339</v>
      </c>
      <c r="D33" s="222" t="s">
        <v>338</v>
      </c>
      <c r="E33" s="223"/>
      <c r="F33" s="223"/>
      <c r="G33" s="223"/>
      <c r="H33" s="104"/>
      <c r="I33" s="109" t="s">
        <v>339</v>
      </c>
      <c r="J33" s="110" t="s">
        <v>340</v>
      </c>
    </row>
    <row r="34" spans="1:10" x14ac:dyDescent="0.25">
      <c r="A34" s="98"/>
      <c r="B34" s="77"/>
      <c r="C34" s="77"/>
      <c r="D34" s="77"/>
      <c r="E34" s="202"/>
      <c r="F34" s="202"/>
      <c r="G34" s="202"/>
      <c r="H34" s="202"/>
      <c r="I34" s="77"/>
      <c r="J34" s="100"/>
    </row>
    <row r="35" spans="1:10" x14ac:dyDescent="0.25">
      <c r="A35" s="222" t="s">
        <v>327</v>
      </c>
      <c r="B35" s="223"/>
      <c r="C35" s="223"/>
      <c r="D35" s="223"/>
      <c r="E35" s="223" t="s">
        <v>317</v>
      </c>
      <c r="F35" s="223"/>
      <c r="G35" s="223"/>
      <c r="H35" s="223"/>
      <c r="I35" s="223"/>
      <c r="J35" s="112" t="s">
        <v>318</v>
      </c>
    </row>
    <row r="36" spans="1:10" x14ac:dyDescent="0.25">
      <c r="A36" s="98"/>
      <c r="B36" s="77"/>
      <c r="C36" s="77"/>
      <c r="D36" s="77"/>
      <c r="E36" s="202"/>
      <c r="F36" s="202"/>
      <c r="G36" s="202"/>
      <c r="H36" s="202"/>
      <c r="I36" s="77"/>
      <c r="J36" s="108"/>
    </row>
    <row r="37" spans="1:10" x14ac:dyDescent="0.25">
      <c r="A37" s="224"/>
      <c r="B37" s="225"/>
      <c r="C37" s="225"/>
      <c r="D37" s="225"/>
      <c r="E37" s="224"/>
      <c r="F37" s="225"/>
      <c r="G37" s="225"/>
      <c r="H37" s="225"/>
      <c r="I37" s="226"/>
      <c r="J37" s="76"/>
    </row>
    <row r="38" spans="1:10" x14ac:dyDescent="0.25">
      <c r="A38" s="98"/>
      <c r="B38" s="77"/>
      <c r="C38" s="105"/>
      <c r="D38" s="227"/>
      <c r="E38" s="227"/>
      <c r="F38" s="227"/>
      <c r="G38" s="227"/>
      <c r="H38" s="227"/>
      <c r="I38" s="227"/>
      <c r="J38" s="100"/>
    </row>
    <row r="39" spans="1:10" x14ac:dyDescent="0.25">
      <c r="A39" s="224"/>
      <c r="B39" s="225"/>
      <c r="C39" s="225"/>
      <c r="D39" s="226"/>
      <c r="E39" s="224"/>
      <c r="F39" s="225"/>
      <c r="G39" s="225"/>
      <c r="H39" s="225"/>
      <c r="I39" s="226"/>
      <c r="J39" s="44"/>
    </row>
    <row r="40" spans="1:10" x14ac:dyDescent="0.25">
      <c r="A40" s="98"/>
      <c r="B40" s="77"/>
      <c r="C40" s="105"/>
      <c r="D40" s="113"/>
      <c r="E40" s="227"/>
      <c r="F40" s="227"/>
      <c r="G40" s="227"/>
      <c r="H40" s="227"/>
      <c r="I40" s="99"/>
      <c r="J40" s="100"/>
    </row>
    <row r="41" spans="1:10" x14ac:dyDescent="0.25">
      <c r="A41" s="224"/>
      <c r="B41" s="225"/>
      <c r="C41" s="225"/>
      <c r="D41" s="226"/>
      <c r="E41" s="224"/>
      <c r="F41" s="225"/>
      <c r="G41" s="225"/>
      <c r="H41" s="225"/>
      <c r="I41" s="226"/>
      <c r="J41" s="44"/>
    </row>
    <row r="42" spans="1:10" x14ac:dyDescent="0.25">
      <c r="A42" s="98"/>
      <c r="B42" s="77"/>
      <c r="C42" s="105"/>
      <c r="D42" s="113"/>
      <c r="E42" s="227"/>
      <c r="F42" s="227"/>
      <c r="G42" s="227"/>
      <c r="H42" s="227"/>
      <c r="I42" s="99"/>
      <c r="J42" s="100"/>
    </row>
    <row r="43" spans="1:10" x14ac:dyDescent="0.25">
      <c r="A43" s="224"/>
      <c r="B43" s="225"/>
      <c r="C43" s="225"/>
      <c r="D43" s="226"/>
      <c r="E43" s="224"/>
      <c r="F43" s="225"/>
      <c r="G43" s="225"/>
      <c r="H43" s="225"/>
      <c r="I43" s="226"/>
      <c r="J43" s="44"/>
    </row>
    <row r="44" spans="1:10" x14ac:dyDescent="0.25">
      <c r="A44" s="114"/>
      <c r="B44" s="105"/>
      <c r="C44" s="228"/>
      <c r="D44" s="228"/>
      <c r="E44" s="202"/>
      <c r="F44" s="202"/>
      <c r="G44" s="228"/>
      <c r="H44" s="228"/>
      <c r="I44" s="228"/>
      <c r="J44" s="100"/>
    </row>
    <row r="45" spans="1:10" x14ac:dyDescent="0.25">
      <c r="A45" s="224"/>
      <c r="B45" s="225"/>
      <c r="C45" s="225"/>
      <c r="D45" s="226"/>
      <c r="E45" s="224"/>
      <c r="F45" s="225"/>
      <c r="G45" s="225"/>
      <c r="H45" s="225"/>
      <c r="I45" s="226"/>
      <c r="J45" s="44"/>
    </row>
    <row r="46" spans="1:10" x14ac:dyDescent="0.25">
      <c r="A46" s="114"/>
      <c r="B46" s="105"/>
      <c r="C46" s="105"/>
      <c r="D46" s="77"/>
      <c r="E46" s="202"/>
      <c r="F46" s="202"/>
      <c r="G46" s="228"/>
      <c r="H46" s="228"/>
      <c r="I46" s="77"/>
      <c r="J46" s="100"/>
    </row>
    <row r="47" spans="1:10" x14ac:dyDescent="0.25">
      <c r="A47" s="224"/>
      <c r="B47" s="225"/>
      <c r="C47" s="225"/>
      <c r="D47" s="226"/>
      <c r="E47" s="224"/>
      <c r="F47" s="225"/>
      <c r="G47" s="225"/>
      <c r="H47" s="225"/>
      <c r="I47" s="226"/>
      <c r="J47" s="44"/>
    </row>
    <row r="48" spans="1:10" x14ac:dyDescent="0.25">
      <c r="A48" s="114"/>
      <c r="B48" s="105"/>
      <c r="C48" s="105"/>
      <c r="D48" s="77"/>
      <c r="E48" s="202"/>
      <c r="F48" s="202"/>
      <c r="G48" s="228"/>
      <c r="H48" s="228"/>
      <c r="I48" s="77"/>
      <c r="J48" s="115" t="s">
        <v>341</v>
      </c>
    </row>
    <row r="49" spans="1:10" x14ac:dyDescent="0.25">
      <c r="A49" s="114"/>
      <c r="B49" s="105"/>
      <c r="C49" s="105"/>
      <c r="D49" s="77"/>
      <c r="E49" s="202"/>
      <c r="F49" s="202"/>
      <c r="G49" s="228"/>
      <c r="H49" s="228"/>
      <c r="I49" s="77"/>
      <c r="J49" s="115" t="s">
        <v>342</v>
      </c>
    </row>
    <row r="50" spans="1:10" ht="14.45" customHeight="1" x14ac:dyDescent="0.25">
      <c r="A50" s="196" t="s">
        <v>319</v>
      </c>
      <c r="B50" s="207"/>
      <c r="C50" s="208"/>
      <c r="D50" s="209"/>
      <c r="E50" s="233" t="s">
        <v>343</v>
      </c>
      <c r="F50" s="234"/>
      <c r="G50" s="213"/>
      <c r="H50" s="214"/>
      <c r="I50" s="214"/>
      <c r="J50" s="215"/>
    </row>
    <row r="51" spans="1:10" x14ac:dyDescent="0.25">
      <c r="A51" s="114"/>
      <c r="B51" s="105"/>
      <c r="C51" s="228"/>
      <c r="D51" s="228"/>
      <c r="E51" s="202"/>
      <c r="F51" s="202"/>
      <c r="G51" s="235" t="s">
        <v>344</v>
      </c>
      <c r="H51" s="235"/>
      <c r="I51" s="235"/>
      <c r="J51" s="91"/>
    </row>
    <row r="52" spans="1:10" ht="13.9" customHeight="1" x14ac:dyDescent="0.25">
      <c r="A52" s="196" t="s">
        <v>320</v>
      </c>
      <c r="B52" s="207"/>
      <c r="C52" s="213" t="s">
        <v>459</v>
      </c>
      <c r="D52" s="214"/>
      <c r="E52" s="214"/>
      <c r="F52" s="214"/>
      <c r="G52" s="214"/>
      <c r="H52" s="214"/>
      <c r="I52" s="214"/>
      <c r="J52" s="215"/>
    </row>
    <row r="53" spans="1:10" x14ac:dyDescent="0.25">
      <c r="A53" s="98"/>
      <c r="B53" s="77"/>
      <c r="C53" s="218" t="s">
        <v>321</v>
      </c>
      <c r="D53" s="218"/>
      <c r="E53" s="218"/>
      <c r="F53" s="218"/>
      <c r="G53" s="218"/>
      <c r="H53" s="218"/>
      <c r="I53" s="218"/>
      <c r="J53" s="100"/>
    </row>
    <row r="54" spans="1:10" x14ac:dyDescent="0.25">
      <c r="A54" s="196" t="s">
        <v>322</v>
      </c>
      <c r="B54" s="207"/>
      <c r="C54" s="229" t="s">
        <v>458</v>
      </c>
      <c r="D54" s="230"/>
      <c r="E54" s="231"/>
      <c r="F54" s="202"/>
      <c r="G54" s="202"/>
      <c r="H54" s="223"/>
      <c r="I54" s="223"/>
      <c r="J54" s="232"/>
    </row>
    <row r="55" spans="1:10" x14ac:dyDescent="0.25">
      <c r="A55" s="98"/>
      <c r="B55" s="77"/>
      <c r="C55" s="105"/>
      <c r="D55" s="77"/>
      <c r="E55" s="202"/>
      <c r="F55" s="202"/>
      <c r="G55" s="202"/>
      <c r="H55" s="202"/>
      <c r="I55" s="77"/>
      <c r="J55" s="100"/>
    </row>
    <row r="56" spans="1:10" ht="14.45" customHeight="1" x14ac:dyDescent="0.25">
      <c r="A56" s="196" t="s">
        <v>314</v>
      </c>
      <c r="B56" s="207"/>
      <c r="C56" s="236" t="s">
        <v>457</v>
      </c>
      <c r="D56" s="237"/>
      <c r="E56" s="237"/>
      <c r="F56" s="237"/>
      <c r="G56" s="237"/>
      <c r="H56" s="237"/>
      <c r="I56" s="237"/>
      <c r="J56" s="238"/>
    </row>
    <row r="57" spans="1:10" x14ac:dyDescent="0.25">
      <c r="A57" s="98"/>
      <c r="B57" s="77"/>
      <c r="C57" s="77"/>
      <c r="D57" s="77"/>
      <c r="E57" s="202"/>
      <c r="F57" s="202"/>
      <c r="G57" s="202"/>
      <c r="H57" s="202"/>
      <c r="I57" s="77"/>
      <c r="J57" s="100"/>
    </row>
    <row r="58" spans="1:10" x14ac:dyDescent="0.25">
      <c r="A58" s="196" t="s">
        <v>345</v>
      </c>
      <c r="B58" s="207"/>
      <c r="C58" s="236"/>
      <c r="D58" s="237"/>
      <c r="E58" s="237"/>
      <c r="F58" s="237"/>
      <c r="G58" s="237"/>
      <c r="H58" s="237"/>
      <c r="I58" s="237"/>
      <c r="J58" s="238"/>
    </row>
    <row r="59" spans="1:10" ht="14.45" customHeight="1" x14ac:dyDescent="0.25">
      <c r="A59" s="98"/>
      <c r="B59" s="77"/>
      <c r="C59" s="239" t="s">
        <v>346</v>
      </c>
      <c r="D59" s="239"/>
      <c r="E59" s="239"/>
      <c r="F59" s="239"/>
      <c r="G59" s="77"/>
      <c r="H59" s="77"/>
      <c r="I59" s="77"/>
      <c r="J59" s="100"/>
    </row>
    <row r="60" spans="1:10" x14ac:dyDescent="0.25">
      <c r="A60" s="196" t="s">
        <v>347</v>
      </c>
      <c r="B60" s="207"/>
      <c r="C60" s="236"/>
      <c r="D60" s="237"/>
      <c r="E60" s="237"/>
      <c r="F60" s="237"/>
      <c r="G60" s="237"/>
      <c r="H60" s="237"/>
      <c r="I60" s="237"/>
      <c r="J60" s="238"/>
    </row>
    <row r="61" spans="1:10" ht="14.45" customHeight="1" x14ac:dyDescent="0.25">
      <c r="A61" s="116"/>
      <c r="B61" s="117"/>
      <c r="C61" s="240" t="s">
        <v>348</v>
      </c>
      <c r="D61" s="240"/>
      <c r="E61" s="240"/>
      <c r="F61" s="240"/>
      <c r="G61" s="240"/>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zoomScale="80" zoomScaleNormal="100" zoomScaleSheetLayoutView="80" workbookViewId="0">
      <selection activeCell="H134" sqref="H134: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44" t="s">
        <v>1</v>
      </c>
      <c r="B1" s="245"/>
      <c r="C1" s="245"/>
      <c r="D1" s="245"/>
      <c r="E1" s="245"/>
      <c r="F1" s="245"/>
      <c r="G1" s="245"/>
      <c r="H1" s="245"/>
      <c r="I1" s="245"/>
    </row>
    <row r="2" spans="1:9" x14ac:dyDescent="0.2">
      <c r="A2" s="246" t="s">
        <v>463</v>
      </c>
      <c r="B2" s="247"/>
      <c r="C2" s="247"/>
      <c r="D2" s="247"/>
      <c r="E2" s="247"/>
      <c r="F2" s="247"/>
      <c r="G2" s="247"/>
      <c r="H2" s="247"/>
      <c r="I2" s="247"/>
    </row>
    <row r="3" spans="1:9" x14ac:dyDescent="0.2">
      <c r="A3" s="248" t="s">
        <v>447</v>
      </c>
      <c r="B3" s="248"/>
      <c r="C3" s="248"/>
      <c r="D3" s="248"/>
      <c r="E3" s="248"/>
      <c r="F3" s="248"/>
      <c r="G3" s="248"/>
      <c r="H3" s="248"/>
      <c r="I3" s="248"/>
    </row>
    <row r="4" spans="1:9" x14ac:dyDescent="0.2">
      <c r="A4" s="249" t="s">
        <v>461</v>
      </c>
      <c r="B4" s="250"/>
      <c r="C4" s="250"/>
      <c r="D4" s="250"/>
      <c r="E4" s="250"/>
      <c r="F4" s="250"/>
      <c r="G4" s="250"/>
      <c r="H4" s="250"/>
      <c r="I4" s="251"/>
    </row>
    <row r="5" spans="1:9" ht="45" x14ac:dyDescent="0.2">
      <c r="A5" s="254" t="s">
        <v>2</v>
      </c>
      <c r="B5" s="255"/>
      <c r="C5" s="255"/>
      <c r="D5" s="255"/>
      <c r="E5" s="255"/>
      <c r="F5" s="255"/>
      <c r="G5" s="124" t="s">
        <v>101</v>
      </c>
      <c r="H5" s="10" t="s">
        <v>296</v>
      </c>
      <c r="I5" s="10" t="s">
        <v>297</v>
      </c>
    </row>
    <row r="6" spans="1:9" x14ac:dyDescent="0.2">
      <c r="A6" s="252">
        <v>1</v>
      </c>
      <c r="B6" s="253"/>
      <c r="C6" s="253"/>
      <c r="D6" s="253"/>
      <c r="E6" s="253"/>
      <c r="F6" s="253"/>
      <c r="G6" s="123">
        <v>2</v>
      </c>
      <c r="H6" s="10">
        <v>3</v>
      </c>
      <c r="I6" s="10">
        <v>4</v>
      </c>
    </row>
    <row r="7" spans="1:9" x14ac:dyDescent="0.2">
      <c r="A7" s="256"/>
      <c r="B7" s="256"/>
      <c r="C7" s="256"/>
      <c r="D7" s="256"/>
      <c r="E7" s="256"/>
      <c r="F7" s="256"/>
      <c r="G7" s="256"/>
      <c r="H7" s="256"/>
      <c r="I7" s="256"/>
    </row>
    <row r="8" spans="1:9" ht="12.75" customHeight="1" x14ac:dyDescent="0.2">
      <c r="A8" s="257" t="s">
        <v>4</v>
      </c>
      <c r="B8" s="257"/>
      <c r="C8" s="257"/>
      <c r="D8" s="257"/>
      <c r="E8" s="257"/>
      <c r="F8" s="257"/>
      <c r="G8" s="11">
        <v>1</v>
      </c>
      <c r="H8" s="18">
        <v>0</v>
      </c>
      <c r="I8" s="18">
        <v>0</v>
      </c>
    </row>
    <row r="9" spans="1:9" ht="12.75" customHeight="1" x14ac:dyDescent="0.2">
      <c r="A9" s="243" t="s">
        <v>302</v>
      </c>
      <c r="B9" s="243"/>
      <c r="C9" s="243"/>
      <c r="D9" s="243"/>
      <c r="E9" s="243"/>
      <c r="F9" s="243"/>
      <c r="G9" s="12">
        <v>2</v>
      </c>
      <c r="H9" s="120">
        <f>H10+H17+H27+H38+H43</f>
        <v>46003267</v>
      </c>
      <c r="I9" s="120">
        <f>I10+I17+I27+I38+I43</f>
        <v>50289391</v>
      </c>
    </row>
    <row r="10" spans="1:9" ht="12.75" customHeight="1" x14ac:dyDescent="0.2">
      <c r="A10" s="242" t="s">
        <v>5</v>
      </c>
      <c r="B10" s="242"/>
      <c r="C10" s="242"/>
      <c r="D10" s="242"/>
      <c r="E10" s="242"/>
      <c r="F10" s="242"/>
      <c r="G10" s="12">
        <v>3</v>
      </c>
      <c r="H10" s="120">
        <f>H11+H12+H13+H14+H15+H16</f>
        <v>6496</v>
      </c>
      <c r="I10" s="120">
        <f>I11+I12+I13+I14+I15+I16</f>
        <v>113206</v>
      </c>
    </row>
    <row r="11" spans="1:9" ht="12.75" customHeight="1" x14ac:dyDescent="0.2">
      <c r="A11" s="241" t="s">
        <v>6</v>
      </c>
      <c r="B11" s="241"/>
      <c r="C11" s="241"/>
      <c r="D11" s="241"/>
      <c r="E11" s="241"/>
      <c r="F11" s="241"/>
      <c r="G11" s="11">
        <v>4</v>
      </c>
      <c r="H11" s="18">
        <v>0</v>
      </c>
      <c r="I11" s="18">
        <v>0</v>
      </c>
    </row>
    <row r="12" spans="1:9" ht="22.9" customHeight="1" x14ac:dyDescent="0.2">
      <c r="A12" s="241" t="s">
        <v>7</v>
      </c>
      <c r="B12" s="241"/>
      <c r="C12" s="241"/>
      <c r="D12" s="241"/>
      <c r="E12" s="241"/>
      <c r="F12" s="241"/>
      <c r="G12" s="11">
        <v>5</v>
      </c>
      <c r="H12" s="18">
        <v>0</v>
      </c>
      <c r="I12" s="18">
        <v>113206</v>
      </c>
    </row>
    <row r="13" spans="1:9" ht="12.75" customHeight="1" x14ac:dyDescent="0.2">
      <c r="A13" s="241" t="s">
        <v>8</v>
      </c>
      <c r="B13" s="241"/>
      <c r="C13" s="241"/>
      <c r="D13" s="241"/>
      <c r="E13" s="241"/>
      <c r="F13" s="241"/>
      <c r="G13" s="11">
        <v>6</v>
      </c>
      <c r="H13" s="18">
        <v>0</v>
      </c>
      <c r="I13" s="18">
        <v>0</v>
      </c>
    </row>
    <row r="14" spans="1:9" ht="12.75" customHeight="1" x14ac:dyDescent="0.2">
      <c r="A14" s="241" t="s">
        <v>9</v>
      </c>
      <c r="B14" s="241"/>
      <c r="C14" s="241"/>
      <c r="D14" s="241"/>
      <c r="E14" s="241"/>
      <c r="F14" s="241"/>
      <c r="G14" s="11">
        <v>7</v>
      </c>
      <c r="H14" s="18">
        <v>0</v>
      </c>
      <c r="I14" s="18">
        <v>0</v>
      </c>
    </row>
    <row r="15" spans="1:9" ht="12.75" customHeight="1" x14ac:dyDescent="0.2">
      <c r="A15" s="241" t="s">
        <v>10</v>
      </c>
      <c r="B15" s="241"/>
      <c r="C15" s="241"/>
      <c r="D15" s="241"/>
      <c r="E15" s="241"/>
      <c r="F15" s="241"/>
      <c r="G15" s="11">
        <v>8</v>
      </c>
      <c r="H15" s="18">
        <v>6496</v>
      </c>
      <c r="I15" s="18">
        <v>0</v>
      </c>
    </row>
    <row r="16" spans="1:9" ht="12.75" customHeight="1" x14ac:dyDescent="0.2">
      <c r="A16" s="241" t="s">
        <v>11</v>
      </c>
      <c r="B16" s="241"/>
      <c r="C16" s="241"/>
      <c r="D16" s="241"/>
      <c r="E16" s="241"/>
      <c r="F16" s="241"/>
      <c r="G16" s="11">
        <v>9</v>
      </c>
      <c r="H16" s="18">
        <v>0</v>
      </c>
      <c r="I16" s="18">
        <v>0</v>
      </c>
    </row>
    <row r="17" spans="1:9" ht="12.75" customHeight="1" x14ac:dyDescent="0.2">
      <c r="A17" s="242" t="s">
        <v>12</v>
      </c>
      <c r="B17" s="242"/>
      <c r="C17" s="242"/>
      <c r="D17" s="242"/>
      <c r="E17" s="242"/>
      <c r="F17" s="242"/>
      <c r="G17" s="12">
        <v>10</v>
      </c>
      <c r="H17" s="120">
        <f>H18+H19+H20+H21+H22+H23+H24+H25+H26</f>
        <v>3726241</v>
      </c>
      <c r="I17" s="120">
        <f>I18+I19+I20+I21+I22+I23+I24+I25+I26</f>
        <v>3187343</v>
      </c>
    </row>
    <row r="18" spans="1:9" ht="12.75" customHeight="1" x14ac:dyDescent="0.2">
      <c r="A18" s="241" t="s">
        <v>13</v>
      </c>
      <c r="B18" s="241"/>
      <c r="C18" s="241"/>
      <c r="D18" s="241"/>
      <c r="E18" s="241"/>
      <c r="F18" s="241"/>
      <c r="G18" s="11">
        <v>11</v>
      </c>
      <c r="H18" s="18">
        <v>390501</v>
      </c>
      <c r="I18" s="18">
        <v>113802</v>
      </c>
    </row>
    <row r="19" spans="1:9" ht="12.75" customHeight="1" x14ac:dyDescent="0.2">
      <c r="A19" s="241" t="s">
        <v>14</v>
      </c>
      <c r="B19" s="241"/>
      <c r="C19" s="241"/>
      <c r="D19" s="241"/>
      <c r="E19" s="241"/>
      <c r="F19" s="241"/>
      <c r="G19" s="11">
        <v>12</v>
      </c>
      <c r="H19" s="18">
        <v>2358176</v>
      </c>
      <c r="I19" s="18">
        <v>2227153</v>
      </c>
    </row>
    <row r="20" spans="1:9" ht="12.75" customHeight="1" x14ac:dyDescent="0.2">
      <c r="A20" s="241" t="s">
        <v>15</v>
      </c>
      <c r="B20" s="241"/>
      <c r="C20" s="241"/>
      <c r="D20" s="241"/>
      <c r="E20" s="241"/>
      <c r="F20" s="241"/>
      <c r="G20" s="11">
        <v>13</v>
      </c>
      <c r="H20" s="18">
        <v>18359</v>
      </c>
      <c r="I20" s="18">
        <v>22547</v>
      </c>
    </row>
    <row r="21" spans="1:9" ht="12.75" customHeight="1" x14ac:dyDescent="0.2">
      <c r="A21" s="241" t="s">
        <v>16</v>
      </c>
      <c r="B21" s="241"/>
      <c r="C21" s="241"/>
      <c r="D21" s="241"/>
      <c r="E21" s="241"/>
      <c r="F21" s="241"/>
      <c r="G21" s="11">
        <v>14</v>
      </c>
      <c r="H21" s="18">
        <v>133948</v>
      </c>
      <c r="I21" s="18">
        <v>95575</v>
      </c>
    </row>
    <row r="22" spans="1:9" ht="12.75" customHeight="1" x14ac:dyDescent="0.2">
      <c r="A22" s="241" t="s">
        <v>17</v>
      </c>
      <c r="B22" s="241"/>
      <c r="C22" s="241"/>
      <c r="D22" s="241"/>
      <c r="E22" s="241"/>
      <c r="F22" s="241"/>
      <c r="G22" s="11">
        <v>15</v>
      </c>
      <c r="H22" s="18">
        <v>0</v>
      </c>
      <c r="I22" s="18">
        <v>0</v>
      </c>
    </row>
    <row r="23" spans="1:9" ht="12.75" customHeight="1" x14ac:dyDescent="0.2">
      <c r="A23" s="241" t="s">
        <v>18</v>
      </c>
      <c r="B23" s="241"/>
      <c r="C23" s="241"/>
      <c r="D23" s="241"/>
      <c r="E23" s="241"/>
      <c r="F23" s="241"/>
      <c r="G23" s="11">
        <v>16</v>
      </c>
      <c r="H23" s="18">
        <v>692390</v>
      </c>
      <c r="I23" s="18">
        <v>684940</v>
      </c>
    </row>
    <row r="24" spans="1:9" ht="12.75" customHeight="1" x14ac:dyDescent="0.2">
      <c r="A24" s="241" t="s">
        <v>19</v>
      </c>
      <c r="B24" s="241"/>
      <c r="C24" s="241"/>
      <c r="D24" s="241"/>
      <c r="E24" s="241"/>
      <c r="F24" s="241"/>
      <c r="G24" s="11">
        <v>17</v>
      </c>
      <c r="H24" s="18">
        <v>129045</v>
      </c>
      <c r="I24" s="18">
        <v>39504</v>
      </c>
    </row>
    <row r="25" spans="1:9" ht="12.75" customHeight="1" x14ac:dyDescent="0.2">
      <c r="A25" s="241" t="s">
        <v>20</v>
      </c>
      <c r="B25" s="241"/>
      <c r="C25" s="241"/>
      <c r="D25" s="241"/>
      <c r="E25" s="241"/>
      <c r="F25" s="241"/>
      <c r="G25" s="11">
        <v>18</v>
      </c>
      <c r="H25" s="18">
        <v>3822</v>
      </c>
      <c r="I25" s="18">
        <v>3822</v>
      </c>
    </row>
    <row r="26" spans="1:9" ht="12.75" customHeight="1" x14ac:dyDescent="0.2">
      <c r="A26" s="241" t="s">
        <v>21</v>
      </c>
      <c r="B26" s="241"/>
      <c r="C26" s="241"/>
      <c r="D26" s="241"/>
      <c r="E26" s="241"/>
      <c r="F26" s="241"/>
      <c r="G26" s="11">
        <v>19</v>
      </c>
      <c r="H26" s="18">
        <v>0</v>
      </c>
      <c r="I26" s="18">
        <v>0</v>
      </c>
    </row>
    <row r="27" spans="1:9" ht="12.75" customHeight="1" x14ac:dyDescent="0.2">
      <c r="A27" s="242" t="s">
        <v>22</v>
      </c>
      <c r="B27" s="242"/>
      <c r="C27" s="242"/>
      <c r="D27" s="242"/>
      <c r="E27" s="242"/>
      <c r="F27" s="242"/>
      <c r="G27" s="12">
        <v>20</v>
      </c>
      <c r="H27" s="120">
        <f>SUM(H28:H37)</f>
        <v>41955716</v>
      </c>
      <c r="I27" s="120">
        <f>SUM(I28:I37)</f>
        <v>46988842</v>
      </c>
    </row>
    <row r="28" spans="1:9" ht="12.75" customHeight="1" x14ac:dyDescent="0.2">
      <c r="A28" s="241" t="s">
        <v>23</v>
      </c>
      <c r="B28" s="241"/>
      <c r="C28" s="241"/>
      <c r="D28" s="241"/>
      <c r="E28" s="241"/>
      <c r="F28" s="241"/>
      <c r="G28" s="11">
        <v>21</v>
      </c>
      <c r="H28" s="18">
        <v>35475569</v>
      </c>
      <c r="I28" s="18">
        <v>36119569</v>
      </c>
    </row>
    <row r="29" spans="1:9" ht="12.75" customHeight="1" x14ac:dyDescent="0.2">
      <c r="A29" s="241" t="s">
        <v>24</v>
      </c>
      <c r="B29" s="241"/>
      <c r="C29" s="241"/>
      <c r="D29" s="241"/>
      <c r="E29" s="241"/>
      <c r="F29" s="241"/>
      <c r="G29" s="11">
        <v>22</v>
      </c>
      <c r="H29" s="18">
        <v>6106097</v>
      </c>
      <c r="I29" s="18">
        <v>10476548</v>
      </c>
    </row>
    <row r="30" spans="1:9" ht="12.75" customHeight="1" x14ac:dyDescent="0.2">
      <c r="A30" s="241" t="s">
        <v>25</v>
      </c>
      <c r="B30" s="241"/>
      <c r="C30" s="241"/>
      <c r="D30" s="241"/>
      <c r="E30" s="241"/>
      <c r="F30" s="241"/>
      <c r="G30" s="11">
        <v>23</v>
      </c>
      <c r="H30" s="18">
        <v>0</v>
      </c>
      <c r="I30" s="18">
        <v>0</v>
      </c>
    </row>
    <row r="31" spans="1:9" ht="24" customHeight="1" x14ac:dyDescent="0.2">
      <c r="A31" s="241" t="s">
        <v>26</v>
      </c>
      <c r="B31" s="241"/>
      <c r="C31" s="241"/>
      <c r="D31" s="241"/>
      <c r="E31" s="241"/>
      <c r="F31" s="241"/>
      <c r="G31" s="11">
        <v>24</v>
      </c>
      <c r="H31" s="18">
        <v>0</v>
      </c>
      <c r="I31" s="18">
        <v>0</v>
      </c>
    </row>
    <row r="32" spans="1:9" ht="23.45" customHeight="1" x14ac:dyDescent="0.2">
      <c r="A32" s="241" t="s">
        <v>27</v>
      </c>
      <c r="B32" s="241"/>
      <c r="C32" s="241"/>
      <c r="D32" s="241"/>
      <c r="E32" s="241"/>
      <c r="F32" s="241"/>
      <c r="G32" s="11">
        <v>25</v>
      </c>
      <c r="H32" s="18">
        <v>0</v>
      </c>
      <c r="I32" s="18">
        <v>0</v>
      </c>
    </row>
    <row r="33" spans="1:9" ht="21.6" customHeight="1" x14ac:dyDescent="0.2">
      <c r="A33" s="241" t="s">
        <v>28</v>
      </c>
      <c r="B33" s="241"/>
      <c r="C33" s="241"/>
      <c r="D33" s="241"/>
      <c r="E33" s="241"/>
      <c r="F33" s="241"/>
      <c r="G33" s="11">
        <v>26</v>
      </c>
      <c r="H33" s="18">
        <v>0</v>
      </c>
      <c r="I33" s="18">
        <v>0</v>
      </c>
    </row>
    <row r="34" spans="1:9" ht="12.75" customHeight="1" x14ac:dyDescent="0.2">
      <c r="A34" s="241" t="s">
        <v>29</v>
      </c>
      <c r="B34" s="241"/>
      <c r="C34" s="241"/>
      <c r="D34" s="241"/>
      <c r="E34" s="241"/>
      <c r="F34" s="241"/>
      <c r="G34" s="11">
        <v>27</v>
      </c>
      <c r="H34" s="18">
        <v>314709</v>
      </c>
      <c r="I34" s="18">
        <v>337252</v>
      </c>
    </row>
    <row r="35" spans="1:9" ht="12.75" customHeight="1" x14ac:dyDescent="0.2">
      <c r="A35" s="241" t="s">
        <v>30</v>
      </c>
      <c r="B35" s="241"/>
      <c r="C35" s="241"/>
      <c r="D35" s="241"/>
      <c r="E35" s="241"/>
      <c r="F35" s="241"/>
      <c r="G35" s="11">
        <v>28</v>
      </c>
      <c r="H35" s="18">
        <v>59341</v>
      </c>
      <c r="I35" s="18">
        <v>55473</v>
      </c>
    </row>
    <row r="36" spans="1:9" ht="12.75" customHeight="1" x14ac:dyDescent="0.2">
      <c r="A36" s="241" t="s">
        <v>31</v>
      </c>
      <c r="B36" s="241"/>
      <c r="C36" s="241"/>
      <c r="D36" s="241"/>
      <c r="E36" s="241"/>
      <c r="F36" s="241"/>
      <c r="G36" s="11">
        <v>29</v>
      </c>
      <c r="H36" s="18">
        <v>0</v>
      </c>
      <c r="I36" s="18">
        <v>0</v>
      </c>
    </row>
    <row r="37" spans="1:9" ht="12.75" customHeight="1" x14ac:dyDescent="0.2">
      <c r="A37" s="241" t="s">
        <v>32</v>
      </c>
      <c r="B37" s="241"/>
      <c r="C37" s="241"/>
      <c r="D37" s="241"/>
      <c r="E37" s="241"/>
      <c r="F37" s="241"/>
      <c r="G37" s="11">
        <v>30</v>
      </c>
      <c r="H37" s="18">
        <v>0</v>
      </c>
      <c r="I37" s="18">
        <v>0</v>
      </c>
    </row>
    <row r="38" spans="1:9" ht="12.75" customHeight="1" x14ac:dyDescent="0.2">
      <c r="A38" s="242" t="s">
        <v>33</v>
      </c>
      <c r="B38" s="242"/>
      <c r="C38" s="242"/>
      <c r="D38" s="242"/>
      <c r="E38" s="242"/>
      <c r="F38" s="242"/>
      <c r="G38" s="12">
        <v>31</v>
      </c>
      <c r="H38" s="120">
        <f>H39+H40+H41+H42</f>
        <v>0</v>
      </c>
      <c r="I38" s="120">
        <f>I39+I40+I41+I42</f>
        <v>0</v>
      </c>
    </row>
    <row r="39" spans="1:9" ht="12.75" customHeight="1" x14ac:dyDescent="0.2">
      <c r="A39" s="241" t="s">
        <v>34</v>
      </c>
      <c r="B39" s="241"/>
      <c r="C39" s="241"/>
      <c r="D39" s="241"/>
      <c r="E39" s="241"/>
      <c r="F39" s="241"/>
      <c r="G39" s="11">
        <v>32</v>
      </c>
      <c r="H39" s="18">
        <v>0</v>
      </c>
      <c r="I39" s="18">
        <v>0</v>
      </c>
    </row>
    <row r="40" spans="1:9" ht="12.75" customHeight="1" x14ac:dyDescent="0.2">
      <c r="A40" s="241" t="s">
        <v>35</v>
      </c>
      <c r="B40" s="241"/>
      <c r="C40" s="241"/>
      <c r="D40" s="241"/>
      <c r="E40" s="241"/>
      <c r="F40" s="241"/>
      <c r="G40" s="11">
        <v>33</v>
      </c>
      <c r="H40" s="18">
        <v>0</v>
      </c>
      <c r="I40" s="18">
        <v>0</v>
      </c>
    </row>
    <row r="41" spans="1:9" ht="12.75" customHeight="1" x14ac:dyDescent="0.2">
      <c r="A41" s="241" t="s">
        <v>36</v>
      </c>
      <c r="B41" s="241"/>
      <c r="C41" s="241"/>
      <c r="D41" s="241"/>
      <c r="E41" s="241"/>
      <c r="F41" s="241"/>
      <c r="G41" s="11">
        <v>34</v>
      </c>
      <c r="H41" s="18">
        <v>0</v>
      </c>
      <c r="I41" s="18">
        <v>0</v>
      </c>
    </row>
    <row r="42" spans="1:9" ht="12.75" customHeight="1" x14ac:dyDescent="0.2">
      <c r="A42" s="241" t="s">
        <v>37</v>
      </c>
      <c r="B42" s="241"/>
      <c r="C42" s="241"/>
      <c r="D42" s="241"/>
      <c r="E42" s="241"/>
      <c r="F42" s="241"/>
      <c r="G42" s="11">
        <v>35</v>
      </c>
      <c r="H42" s="18">
        <v>0</v>
      </c>
      <c r="I42" s="18">
        <v>0</v>
      </c>
    </row>
    <row r="43" spans="1:9" ht="12.75" customHeight="1" x14ac:dyDescent="0.2">
      <c r="A43" s="241" t="s">
        <v>38</v>
      </c>
      <c r="B43" s="241"/>
      <c r="C43" s="241"/>
      <c r="D43" s="241"/>
      <c r="E43" s="241"/>
      <c r="F43" s="241"/>
      <c r="G43" s="11">
        <v>36</v>
      </c>
      <c r="H43" s="18">
        <v>314814</v>
      </c>
      <c r="I43" s="18">
        <v>0</v>
      </c>
    </row>
    <row r="44" spans="1:9" ht="12.75" customHeight="1" x14ac:dyDescent="0.2">
      <c r="A44" s="243" t="s">
        <v>303</v>
      </c>
      <c r="B44" s="243"/>
      <c r="C44" s="243"/>
      <c r="D44" s="243"/>
      <c r="E44" s="243"/>
      <c r="F44" s="243"/>
      <c r="G44" s="12">
        <v>37</v>
      </c>
      <c r="H44" s="120">
        <f>H45+H53+H60+H70</f>
        <v>1282123</v>
      </c>
      <c r="I44" s="120">
        <f>I45+I53+I60+I70</f>
        <v>1398518</v>
      </c>
    </row>
    <row r="45" spans="1:9" ht="12.75" customHeight="1" x14ac:dyDescent="0.2">
      <c r="A45" s="242" t="s">
        <v>39</v>
      </c>
      <c r="B45" s="242"/>
      <c r="C45" s="242"/>
      <c r="D45" s="242"/>
      <c r="E45" s="242"/>
      <c r="F45" s="242"/>
      <c r="G45" s="12">
        <v>38</v>
      </c>
      <c r="H45" s="120">
        <f>SUM(H46:H52)</f>
        <v>0</v>
      </c>
      <c r="I45" s="120">
        <f>SUM(I46:I52)</f>
        <v>0</v>
      </c>
    </row>
    <row r="46" spans="1:9" ht="12.75" customHeight="1" x14ac:dyDescent="0.2">
      <c r="A46" s="241" t="s">
        <v>40</v>
      </c>
      <c r="B46" s="241"/>
      <c r="C46" s="241"/>
      <c r="D46" s="241"/>
      <c r="E46" s="241"/>
      <c r="F46" s="241"/>
      <c r="G46" s="11">
        <v>39</v>
      </c>
      <c r="H46" s="18">
        <v>0</v>
      </c>
      <c r="I46" s="18">
        <v>0</v>
      </c>
    </row>
    <row r="47" spans="1:9" ht="12.75" customHeight="1" x14ac:dyDescent="0.2">
      <c r="A47" s="241" t="s">
        <v>41</v>
      </c>
      <c r="B47" s="241"/>
      <c r="C47" s="241"/>
      <c r="D47" s="241"/>
      <c r="E47" s="241"/>
      <c r="F47" s="241"/>
      <c r="G47" s="11">
        <v>40</v>
      </c>
      <c r="H47" s="18">
        <v>0</v>
      </c>
      <c r="I47" s="18">
        <v>0</v>
      </c>
    </row>
    <row r="48" spans="1:9" ht="12.75" customHeight="1" x14ac:dyDescent="0.2">
      <c r="A48" s="241" t="s">
        <v>42</v>
      </c>
      <c r="B48" s="241"/>
      <c r="C48" s="241"/>
      <c r="D48" s="241"/>
      <c r="E48" s="241"/>
      <c r="F48" s="241"/>
      <c r="G48" s="11">
        <v>41</v>
      </c>
      <c r="H48" s="18">
        <v>0</v>
      </c>
      <c r="I48" s="18">
        <v>0</v>
      </c>
    </row>
    <row r="49" spans="1:9" ht="12.75" customHeight="1" x14ac:dyDescent="0.2">
      <c r="A49" s="241" t="s">
        <v>43</v>
      </c>
      <c r="B49" s="241"/>
      <c r="C49" s="241"/>
      <c r="D49" s="241"/>
      <c r="E49" s="241"/>
      <c r="F49" s="241"/>
      <c r="G49" s="11">
        <v>42</v>
      </c>
      <c r="H49" s="18">
        <v>0</v>
      </c>
      <c r="I49" s="18">
        <v>0</v>
      </c>
    </row>
    <row r="50" spans="1:9" ht="12.75" customHeight="1" x14ac:dyDescent="0.2">
      <c r="A50" s="241" t="s">
        <v>44</v>
      </c>
      <c r="B50" s="241"/>
      <c r="C50" s="241"/>
      <c r="D50" s="241"/>
      <c r="E50" s="241"/>
      <c r="F50" s="241"/>
      <c r="G50" s="11">
        <v>43</v>
      </c>
      <c r="H50" s="18">
        <v>0</v>
      </c>
      <c r="I50" s="18">
        <v>0</v>
      </c>
    </row>
    <row r="51" spans="1:9" ht="12.75" customHeight="1" x14ac:dyDescent="0.2">
      <c r="A51" s="241" t="s">
        <v>45</v>
      </c>
      <c r="B51" s="241"/>
      <c r="C51" s="241"/>
      <c r="D51" s="241"/>
      <c r="E51" s="241"/>
      <c r="F51" s="241"/>
      <c r="G51" s="11">
        <v>44</v>
      </c>
      <c r="H51" s="18">
        <v>0</v>
      </c>
      <c r="I51" s="18">
        <v>0</v>
      </c>
    </row>
    <row r="52" spans="1:9" ht="12.75" customHeight="1" x14ac:dyDescent="0.2">
      <c r="A52" s="241" t="s">
        <v>46</v>
      </c>
      <c r="B52" s="241"/>
      <c r="C52" s="241"/>
      <c r="D52" s="241"/>
      <c r="E52" s="241"/>
      <c r="F52" s="241"/>
      <c r="G52" s="11">
        <v>45</v>
      </c>
      <c r="H52" s="18">
        <v>0</v>
      </c>
      <c r="I52" s="18">
        <v>0</v>
      </c>
    </row>
    <row r="53" spans="1:9" ht="12.75" customHeight="1" x14ac:dyDescent="0.2">
      <c r="A53" s="242" t="s">
        <v>47</v>
      </c>
      <c r="B53" s="242"/>
      <c r="C53" s="242"/>
      <c r="D53" s="242"/>
      <c r="E53" s="242"/>
      <c r="F53" s="242"/>
      <c r="G53" s="12">
        <v>46</v>
      </c>
      <c r="H53" s="120">
        <f>SUM(H54:H59)</f>
        <v>951799</v>
      </c>
      <c r="I53" s="120">
        <f>SUM(I54:I59)</f>
        <v>1306316</v>
      </c>
    </row>
    <row r="54" spans="1:9" ht="12.75" customHeight="1" x14ac:dyDescent="0.2">
      <c r="A54" s="241" t="s">
        <v>48</v>
      </c>
      <c r="B54" s="241"/>
      <c r="C54" s="241"/>
      <c r="D54" s="241"/>
      <c r="E54" s="241"/>
      <c r="F54" s="241"/>
      <c r="G54" s="11">
        <v>47</v>
      </c>
      <c r="H54" s="18">
        <v>369165</v>
      </c>
      <c r="I54" s="18">
        <v>4952</v>
      </c>
    </row>
    <row r="55" spans="1:9" ht="12.75" customHeight="1" x14ac:dyDescent="0.2">
      <c r="A55" s="241" t="s">
        <v>49</v>
      </c>
      <c r="B55" s="241"/>
      <c r="C55" s="241"/>
      <c r="D55" s="241"/>
      <c r="E55" s="241"/>
      <c r="F55" s="241"/>
      <c r="G55" s="11">
        <v>48</v>
      </c>
      <c r="H55" s="18">
        <v>0</v>
      </c>
      <c r="I55" s="18">
        <v>0</v>
      </c>
    </row>
    <row r="56" spans="1:9" ht="12.75" customHeight="1" x14ac:dyDescent="0.2">
      <c r="A56" s="241" t="s">
        <v>50</v>
      </c>
      <c r="B56" s="241"/>
      <c r="C56" s="241"/>
      <c r="D56" s="241"/>
      <c r="E56" s="241"/>
      <c r="F56" s="241"/>
      <c r="G56" s="11">
        <v>49</v>
      </c>
      <c r="H56" s="18">
        <v>295102</v>
      </c>
      <c r="I56" s="18">
        <v>569000</v>
      </c>
    </row>
    <row r="57" spans="1:9" ht="12.75" customHeight="1" x14ac:dyDescent="0.2">
      <c r="A57" s="241" t="s">
        <v>51</v>
      </c>
      <c r="B57" s="241"/>
      <c r="C57" s="241"/>
      <c r="D57" s="241"/>
      <c r="E57" s="241"/>
      <c r="F57" s="241"/>
      <c r="G57" s="11">
        <v>50</v>
      </c>
      <c r="H57" s="18">
        <v>0</v>
      </c>
      <c r="I57" s="18">
        <v>0</v>
      </c>
    </row>
    <row r="58" spans="1:9" ht="12.75" customHeight="1" x14ac:dyDescent="0.2">
      <c r="A58" s="241" t="s">
        <v>52</v>
      </c>
      <c r="B58" s="241"/>
      <c r="C58" s="241"/>
      <c r="D58" s="241"/>
      <c r="E58" s="241"/>
      <c r="F58" s="241"/>
      <c r="G58" s="11">
        <v>51</v>
      </c>
      <c r="H58" s="18">
        <v>116561</v>
      </c>
      <c r="I58" s="18">
        <v>338405</v>
      </c>
    </row>
    <row r="59" spans="1:9" ht="12.75" customHeight="1" x14ac:dyDescent="0.2">
      <c r="A59" s="241" t="s">
        <v>53</v>
      </c>
      <c r="B59" s="241"/>
      <c r="C59" s="241"/>
      <c r="D59" s="241"/>
      <c r="E59" s="241"/>
      <c r="F59" s="241"/>
      <c r="G59" s="11">
        <v>52</v>
      </c>
      <c r="H59" s="18">
        <v>170971</v>
      </c>
      <c r="I59" s="18">
        <v>393959</v>
      </c>
    </row>
    <row r="60" spans="1:9" ht="12.75" customHeight="1" x14ac:dyDescent="0.2">
      <c r="A60" s="242" t="s">
        <v>54</v>
      </c>
      <c r="B60" s="242"/>
      <c r="C60" s="242"/>
      <c r="D60" s="242"/>
      <c r="E60" s="242"/>
      <c r="F60" s="242"/>
      <c r="G60" s="12">
        <v>53</v>
      </c>
      <c r="H60" s="120">
        <f>SUM(H61:H69)</f>
        <v>9910</v>
      </c>
      <c r="I60" s="120">
        <f>SUM(I61:I69)</f>
        <v>73069</v>
      </c>
    </row>
    <row r="61" spans="1:9" ht="12.75" customHeight="1" x14ac:dyDescent="0.2">
      <c r="A61" s="241" t="s">
        <v>23</v>
      </c>
      <c r="B61" s="241"/>
      <c r="C61" s="241"/>
      <c r="D61" s="241"/>
      <c r="E61" s="241"/>
      <c r="F61" s="241"/>
      <c r="G61" s="11">
        <v>54</v>
      </c>
      <c r="H61" s="18">
        <v>0</v>
      </c>
      <c r="I61" s="18">
        <v>0</v>
      </c>
    </row>
    <row r="62" spans="1:9" ht="27.6" customHeight="1" x14ac:dyDescent="0.2">
      <c r="A62" s="241" t="s">
        <v>24</v>
      </c>
      <c r="B62" s="241"/>
      <c r="C62" s="241"/>
      <c r="D62" s="241"/>
      <c r="E62" s="241"/>
      <c r="F62" s="241"/>
      <c r="G62" s="11">
        <v>55</v>
      </c>
      <c r="H62" s="18">
        <v>0</v>
      </c>
      <c r="I62" s="18">
        <v>0</v>
      </c>
    </row>
    <row r="63" spans="1:9" ht="12.75" customHeight="1" x14ac:dyDescent="0.2">
      <c r="A63" s="241" t="s">
        <v>25</v>
      </c>
      <c r="B63" s="241"/>
      <c r="C63" s="241"/>
      <c r="D63" s="241"/>
      <c r="E63" s="241"/>
      <c r="F63" s="241"/>
      <c r="G63" s="11">
        <v>56</v>
      </c>
      <c r="H63" s="18">
        <v>0</v>
      </c>
      <c r="I63" s="18">
        <v>0</v>
      </c>
    </row>
    <row r="64" spans="1:9" ht="25.9" customHeight="1" x14ac:dyDescent="0.2">
      <c r="A64" s="241" t="s">
        <v>55</v>
      </c>
      <c r="B64" s="241"/>
      <c r="C64" s="241"/>
      <c r="D64" s="241"/>
      <c r="E64" s="241"/>
      <c r="F64" s="241"/>
      <c r="G64" s="11">
        <v>57</v>
      </c>
      <c r="H64" s="18">
        <v>0</v>
      </c>
      <c r="I64" s="18">
        <v>0</v>
      </c>
    </row>
    <row r="65" spans="1:9" ht="21.6" customHeight="1" x14ac:dyDescent="0.2">
      <c r="A65" s="241" t="s">
        <v>27</v>
      </c>
      <c r="B65" s="241"/>
      <c r="C65" s="241"/>
      <c r="D65" s="241"/>
      <c r="E65" s="241"/>
      <c r="F65" s="241"/>
      <c r="G65" s="11">
        <v>58</v>
      </c>
      <c r="H65" s="18">
        <v>0</v>
      </c>
      <c r="I65" s="18">
        <v>0</v>
      </c>
    </row>
    <row r="66" spans="1:9" ht="21.6" customHeight="1" x14ac:dyDescent="0.2">
      <c r="A66" s="241" t="s">
        <v>28</v>
      </c>
      <c r="B66" s="241"/>
      <c r="C66" s="241"/>
      <c r="D66" s="241"/>
      <c r="E66" s="241"/>
      <c r="F66" s="241"/>
      <c r="G66" s="11">
        <v>59</v>
      </c>
      <c r="H66" s="18">
        <v>0</v>
      </c>
      <c r="I66" s="18">
        <v>0</v>
      </c>
    </row>
    <row r="67" spans="1:9" ht="12.75" customHeight="1" x14ac:dyDescent="0.2">
      <c r="A67" s="241" t="s">
        <v>29</v>
      </c>
      <c r="B67" s="241"/>
      <c r="C67" s="241"/>
      <c r="D67" s="241"/>
      <c r="E67" s="241"/>
      <c r="F67" s="241"/>
      <c r="G67" s="11">
        <v>60</v>
      </c>
      <c r="H67" s="18">
        <v>0</v>
      </c>
      <c r="I67" s="18">
        <v>0</v>
      </c>
    </row>
    <row r="68" spans="1:9" ht="12.75" customHeight="1" x14ac:dyDescent="0.2">
      <c r="A68" s="241" t="s">
        <v>30</v>
      </c>
      <c r="B68" s="241"/>
      <c r="C68" s="241"/>
      <c r="D68" s="241"/>
      <c r="E68" s="241"/>
      <c r="F68" s="241"/>
      <c r="G68" s="11">
        <v>61</v>
      </c>
      <c r="H68" s="18">
        <v>9910</v>
      </c>
      <c r="I68" s="18">
        <v>73069</v>
      </c>
    </row>
    <row r="69" spans="1:9" ht="12.75" customHeight="1" x14ac:dyDescent="0.2">
      <c r="A69" s="241" t="s">
        <v>56</v>
      </c>
      <c r="B69" s="241"/>
      <c r="C69" s="241"/>
      <c r="D69" s="241"/>
      <c r="E69" s="241"/>
      <c r="F69" s="241"/>
      <c r="G69" s="11">
        <v>62</v>
      </c>
      <c r="H69" s="18">
        <v>0</v>
      </c>
      <c r="I69" s="18">
        <v>0</v>
      </c>
    </row>
    <row r="70" spans="1:9" ht="12.75" customHeight="1" x14ac:dyDescent="0.2">
      <c r="A70" s="241" t="s">
        <v>57</v>
      </c>
      <c r="B70" s="241"/>
      <c r="C70" s="241"/>
      <c r="D70" s="241"/>
      <c r="E70" s="241"/>
      <c r="F70" s="241"/>
      <c r="G70" s="11">
        <v>63</v>
      </c>
      <c r="H70" s="18">
        <v>320414</v>
      </c>
      <c r="I70" s="18">
        <v>19133</v>
      </c>
    </row>
    <row r="71" spans="1:9" ht="12.75" customHeight="1" x14ac:dyDescent="0.2">
      <c r="A71" s="257" t="s">
        <v>58</v>
      </c>
      <c r="B71" s="257"/>
      <c r="C71" s="257"/>
      <c r="D71" s="257"/>
      <c r="E71" s="257"/>
      <c r="F71" s="257"/>
      <c r="G71" s="11">
        <v>64</v>
      </c>
      <c r="H71" s="18">
        <v>0</v>
      </c>
      <c r="I71" s="18">
        <v>0</v>
      </c>
    </row>
    <row r="72" spans="1:9" ht="12.75" customHeight="1" x14ac:dyDescent="0.2">
      <c r="A72" s="243" t="s">
        <v>304</v>
      </c>
      <c r="B72" s="243"/>
      <c r="C72" s="243"/>
      <c r="D72" s="243"/>
      <c r="E72" s="243"/>
      <c r="F72" s="243"/>
      <c r="G72" s="12">
        <v>65</v>
      </c>
      <c r="H72" s="120">
        <f>H8+H9+H44+H71</f>
        <v>47285390</v>
      </c>
      <c r="I72" s="120">
        <f>I8+I9+I44+I71</f>
        <v>51687909</v>
      </c>
    </row>
    <row r="73" spans="1:9" ht="12.75" customHeight="1" x14ac:dyDescent="0.2">
      <c r="A73" s="257" t="s">
        <v>59</v>
      </c>
      <c r="B73" s="257"/>
      <c r="C73" s="257"/>
      <c r="D73" s="257"/>
      <c r="E73" s="257"/>
      <c r="F73" s="257"/>
      <c r="G73" s="11">
        <v>66</v>
      </c>
      <c r="H73" s="18">
        <v>27035076</v>
      </c>
      <c r="I73" s="18">
        <v>24932901</v>
      </c>
    </row>
    <row r="74" spans="1:9" x14ac:dyDescent="0.2">
      <c r="A74" s="259" t="s">
        <v>60</v>
      </c>
      <c r="B74" s="260"/>
      <c r="C74" s="260"/>
      <c r="D74" s="260"/>
      <c r="E74" s="260"/>
      <c r="F74" s="260"/>
      <c r="G74" s="260"/>
      <c r="H74" s="260"/>
      <c r="I74" s="260"/>
    </row>
    <row r="75" spans="1:9" ht="12.75" customHeight="1" x14ac:dyDescent="0.2">
      <c r="A75" s="243" t="s">
        <v>353</v>
      </c>
      <c r="B75" s="243"/>
      <c r="C75" s="243"/>
      <c r="D75" s="243"/>
      <c r="E75" s="243"/>
      <c r="F75" s="243"/>
      <c r="G75" s="12">
        <v>67</v>
      </c>
      <c r="H75" s="121">
        <f>H76+H77+H78+H84+H85+H91+H94+H97</f>
        <v>25111172</v>
      </c>
      <c r="I75" s="121">
        <f>I76+I77+I78+I84+I85+I91+I94+I97</f>
        <v>26587145</v>
      </c>
    </row>
    <row r="76" spans="1:9" ht="12.75" customHeight="1" x14ac:dyDescent="0.2">
      <c r="A76" s="241" t="s">
        <v>61</v>
      </c>
      <c r="B76" s="241"/>
      <c r="C76" s="241"/>
      <c r="D76" s="241"/>
      <c r="E76" s="241"/>
      <c r="F76" s="241"/>
      <c r="G76" s="11">
        <v>68</v>
      </c>
      <c r="H76" s="18">
        <v>17977570</v>
      </c>
      <c r="I76" s="18">
        <v>17977570</v>
      </c>
    </row>
    <row r="77" spans="1:9" ht="12.75" customHeight="1" x14ac:dyDescent="0.2">
      <c r="A77" s="241" t="s">
        <v>62</v>
      </c>
      <c r="B77" s="241"/>
      <c r="C77" s="241"/>
      <c r="D77" s="241"/>
      <c r="E77" s="241"/>
      <c r="F77" s="241"/>
      <c r="G77" s="11">
        <v>69</v>
      </c>
      <c r="H77" s="18">
        <v>0</v>
      </c>
      <c r="I77" s="18">
        <v>0</v>
      </c>
    </row>
    <row r="78" spans="1:9" ht="12.75" customHeight="1" x14ac:dyDescent="0.2">
      <c r="A78" s="242" t="s">
        <v>63</v>
      </c>
      <c r="B78" s="242"/>
      <c r="C78" s="242"/>
      <c r="D78" s="242"/>
      <c r="E78" s="242"/>
      <c r="F78" s="242"/>
      <c r="G78" s="12">
        <v>70</v>
      </c>
      <c r="H78" s="121">
        <f>SUM(H79:H83)</f>
        <v>898878</v>
      </c>
      <c r="I78" s="121">
        <f>SUM(I79:I83)</f>
        <v>898878</v>
      </c>
    </row>
    <row r="79" spans="1:9" ht="12.75" customHeight="1" x14ac:dyDescent="0.2">
      <c r="A79" s="241" t="s">
        <v>64</v>
      </c>
      <c r="B79" s="241"/>
      <c r="C79" s="241"/>
      <c r="D79" s="241"/>
      <c r="E79" s="241"/>
      <c r="F79" s="241"/>
      <c r="G79" s="11">
        <v>71</v>
      </c>
      <c r="H79" s="18">
        <v>898878</v>
      </c>
      <c r="I79" s="18">
        <v>898878</v>
      </c>
    </row>
    <row r="80" spans="1:9" ht="12.75" customHeight="1" x14ac:dyDescent="0.2">
      <c r="A80" s="241" t="s">
        <v>65</v>
      </c>
      <c r="B80" s="241"/>
      <c r="C80" s="241"/>
      <c r="D80" s="241"/>
      <c r="E80" s="241"/>
      <c r="F80" s="241"/>
      <c r="G80" s="11">
        <v>72</v>
      </c>
      <c r="H80" s="18">
        <v>0</v>
      </c>
      <c r="I80" s="18">
        <v>1390358</v>
      </c>
    </row>
    <row r="81" spans="1:9" ht="12.75" customHeight="1" x14ac:dyDescent="0.2">
      <c r="A81" s="241" t="s">
        <v>66</v>
      </c>
      <c r="B81" s="241"/>
      <c r="C81" s="241"/>
      <c r="D81" s="241"/>
      <c r="E81" s="241"/>
      <c r="F81" s="241"/>
      <c r="G81" s="11">
        <v>73</v>
      </c>
      <c r="H81" s="18">
        <v>0</v>
      </c>
      <c r="I81" s="18">
        <v>-1390358</v>
      </c>
    </row>
    <row r="82" spans="1:9" ht="12.75" customHeight="1" x14ac:dyDescent="0.2">
      <c r="A82" s="241" t="s">
        <v>67</v>
      </c>
      <c r="B82" s="241"/>
      <c r="C82" s="241"/>
      <c r="D82" s="241"/>
      <c r="E82" s="241"/>
      <c r="F82" s="241"/>
      <c r="G82" s="11">
        <v>74</v>
      </c>
      <c r="H82" s="18">
        <v>0</v>
      </c>
      <c r="I82" s="18">
        <v>0</v>
      </c>
    </row>
    <row r="83" spans="1:9" ht="12.75" customHeight="1" x14ac:dyDescent="0.2">
      <c r="A83" s="241" t="s">
        <v>68</v>
      </c>
      <c r="B83" s="241"/>
      <c r="C83" s="241"/>
      <c r="D83" s="241"/>
      <c r="E83" s="241"/>
      <c r="F83" s="241"/>
      <c r="G83" s="11">
        <v>75</v>
      </c>
      <c r="H83" s="18">
        <v>0</v>
      </c>
      <c r="I83" s="18">
        <v>0</v>
      </c>
    </row>
    <row r="84" spans="1:9" ht="12.75" customHeight="1" x14ac:dyDescent="0.2">
      <c r="A84" s="258" t="s">
        <v>69</v>
      </c>
      <c r="B84" s="258"/>
      <c r="C84" s="258"/>
      <c r="D84" s="258"/>
      <c r="E84" s="258"/>
      <c r="F84" s="258"/>
      <c r="G84" s="46">
        <v>76</v>
      </c>
      <c r="H84" s="47">
        <v>0</v>
      </c>
      <c r="I84" s="47">
        <v>0</v>
      </c>
    </row>
    <row r="85" spans="1:9" ht="12.75" customHeight="1" x14ac:dyDescent="0.2">
      <c r="A85" s="242" t="s">
        <v>445</v>
      </c>
      <c r="B85" s="242"/>
      <c r="C85" s="242"/>
      <c r="D85" s="242"/>
      <c r="E85" s="242"/>
      <c r="F85" s="242"/>
      <c r="G85" s="12">
        <v>77</v>
      </c>
      <c r="H85" s="120">
        <f>H86+H87+H88+H89+H90</f>
        <v>-4200</v>
      </c>
      <c r="I85" s="120">
        <f>I86+I87+I88+I89+I90</f>
        <v>3688731</v>
      </c>
    </row>
    <row r="86" spans="1:9" ht="25.5" customHeight="1" x14ac:dyDescent="0.2">
      <c r="A86" s="241" t="s">
        <v>446</v>
      </c>
      <c r="B86" s="241"/>
      <c r="C86" s="241"/>
      <c r="D86" s="241"/>
      <c r="E86" s="241"/>
      <c r="F86" s="241"/>
      <c r="G86" s="11">
        <v>78</v>
      </c>
      <c r="H86" s="18">
        <v>-4200</v>
      </c>
      <c r="I86" s="18">
        <v>3688731</v>
      </c>
    </row>
    <row r="87" spans="1:9" ht="12.75" customHeight="1" x14ac:dyDescent="0.2">
      <c r="A87" s="241" t="s">
        <v>70</v>
      </c>
      <c r="B87" s="241"/>
      <c r="C87" s="241"/>
      <c r="D87" s="241"/>
      <c r="E87" s="241"/>
      <c r="F87" s="241"/>
      <c r="G87" s="11">
        <v>79</v>
      </c>
      <c r="H87" s="18">
        <v>0</v>
      </c>
      <c r="I87" s="18">
        <v>0</v>
      </c>
    </row>
    <row r="88" spans="1:9" ht="12.75" customHeight="1" x14ac:dyDescent="0.2">
      <c r="A88" s="241" t="s">
        <v>71</v>
      </c>
      <c r="B88" s="241"/>
      <c r="C88" s="241"/>
      <c r="D88" s="241"/>
      <c r="E88" s="241"/>
      <c r="F88" s="241"/>
      <c r="G88" s="11">
        <v>80</v>
      </c>
      <c r="H88" s="18">
        <v>0</v>
      </c>
      <c r="I88" s="18">
        <v>0</v>
      </c>
    </row>
    <row r="89" spans="1:9" ht="12.75" customHeight="1" x14ac:dyDescent="0.2">
      <c r="A89" s="241" t="s">
        <v>349</v>
      </c>
      <c r="B89" s="241"/>
      <c r="C89" s="241"/>
      <c r="D89" s="241"/>
      <c r="E89" s="241"/>
      <c r="F89" s="241"/>
      <c r="G89" s="11">
        <v>81</v>
      </c>
      <c r="H89" s="18">
        <v>0</v>
      </c>
      <c r="I89" s="18">
        <v>0</v>
      </c>
    </row>
    <row r="90" spans="1:9" ht="12.75" customHeight="1" x14ac:dyDescent="0.2">
      <c r="A90" s="241" t="s">
        <v>350</v>
      </c>
      <c r="B90" s="241"/>
      <c r="C90" s="241"/>
      <c r="D90" s="241"/>
      <c r="E90" s="241"/>
      <c r="F90" s="241"/>
      <c r="G90" s="11">
        <v>82</v>
      </c>
      <c r="H90" s="18">
        <v>0</v>
      </c>
      <c r="I90" s="18">
        <v>0</v>
      </c>
    </row>
    <row r="91" spans="1:9" ht="12.75" customHeight="1" x14ac:dyDescent="0.2">
      <c r="A91" s="242" t="s">
        <v>351</v>
      </c>
      <c r="B91" s="242"/>
      <c r="C91" s="242"/>
      <c r="D91" s="242"/>
      <c r="E91" s="242"/>
      <c r="F91" s="242"/>
      <c r="G91" s="12">
        <v>83</v>
      </c>
      <c r="H91" s="120">
        <f>H92-H93</f>
        <v>3688962</v>
      </c>
      <c r="I91" s="120">
        <f>I92-I93</f>
        <v>5013515</v>
      </c>
    </row>
    <row r="92" spans="1:9" ht="12.75" customHeight="1" x14ac:dyDescent="0.2">
      <c r="A92" s="241" t="s">
        <v>72</v>
      </c>
      <c r="B92" s="241"/>
      <c r="C92" s="241"/>
      <c r="D92" s="241"/>
      <c r="E92" s="241"/>
      <c r="F92" s="241"/>
      <c r="G92" s="11">
        <v>84</v>
      </c>
      <c r="H92" s="18">
        <v>3688962</v>
      </c>
      <c r="I92" s="18">
        <v>5013515</v>
      </c>
    </row>
    <row r="93" spans="1:9" ht="12.75" customHeight="1" x14ac:dyDescent="0.2">
      <c r="A93" s="241" t="s">
        <v>73</v>
      </c>
      <c r="B93" s="241"/>
      <c r="C93" s="241"/>
      <c r="D93" s="241"/>
      <c r="E93" s="241"/>
      <c r="F93" s="241"/>
      <c r="G93" s="11">
        <v>85</v>
      </c>
      <c r="H93" s="18">
        <v>0</v>
      </c>
      <c r="I93" s="18">
        <v>0</v>
      </c>
    </row>
    <row r="94" spans="1:9" ht="12.75" customHeight="1" x14ac:dyDescent="0.2">
      <c r="A94" s="242" t="s">
        <v>352</v>
      </c>
      <c r="B94" s="242"/>
      <c r="C94" s="242"/>
      <c r="D94" s="242"/>
      <c r="E94" s="242"/>
      <c r="F94" s="242"/>
      <c r="G94" s="12">
        <v>86</v>
      </c>
      <c r="H94" s="120">
        <f>H95-H96</f>
        <v>2549962</v>
      </c>
      <c r="I94" s="120">
        <f>I95-I96</f>
        <v>-991549</v>
      </c>
    </row>
    <row r="95" spans="1:9" ht="12.75" customHeight="1" x14ac:dyDescent="0.2">
      <c r="A95" s="241" t="s">
        <v>74</v>
      </c>
      <c r="B95" s="241"/>
      <c r="C95" s="241"/>
      <c r="D95" s="241"/>
      <c r="E95" s="241"/>
      <c r="F95" s="241"/>
      <c r="G95" s="11">
        <v>87</v>
      </c>
      <c r="H95" s="18">
        <v>2549962</v>
      </c>
      <c r="I95" s="18">
        <v>-991549</v>
      </c>
    </row>
    <row r="96" spans="1:9" ht="12.75" customHeight="1" x14ac:dyDescent="0.2">
      <c r="A96" s="241" t="s">
        <v>75</v>
      </c>
      <c r="B96" s="241"/>
      <c r="C96" s="241"/>
      <c r="D96" s="241"/>
      <c r="E96" s="241"/>
      <c r="F96" s="241"/>
      <c r="G96" s="11">
        <v>88</v>
      </c>
      <c r="H96" s="18">
        <v>0</v>
      </c>
      <c r="I96" s="18">
        <v>0</v>
      </c>
    </row>
    <row r="97" spans="1:9" ht="12.75" customHeight="1" x14ac:dyDescent="0.2">
      <c r="A97" s="241" t="s">
        <v>76</v>
      </c>
      <c r="B97" s="241"/>
      <c r="C97" s="241"/>
      <c r="D97" s="241"/>
      <c r="E97" s="241"/>
      <c r="F97" s="241"/>
      <c r="G97" s="11">
        <v>89</v>
      </c>
      <c r="H97" s="18">
        <v>0</v>
      </c>
      <c r="I97" s="18">
        <v>0</v>
      </c>
    </row>
    <row r="98" spans="1:9" ht="12.75" customHeight="1" x14ac:dyDescent="0.2">
      <c r="A98" s="243" t="s">
        <v>354</v>
      </c>
      <c r="B98" s="243"/>
      <c r="C98" s="243"/>
      <c r="D98" s="243"/>
      <c r="E98" s="243"/>
      <c r="F98" s="243"/>
      <c r="G98" s="12">
        <v>90</v>
      </c>
      <c r="H98" s="120">
        <f>SUM(H99:H104)</f>
        <v>732017</v>
      </c>
      <c r="I98" s="120">
        <f>SUM(I99:I104)</f>
        <v>373161</v>
      </c>
    </row>
    <row r="99" spans="1:9" ht="12.75" customHeight="1" x14ac:dyDescent="0.2">
      <c r="A99" s="241" t="s">
        <v>77</v>
      </c>
      <c r="B99" s="241"/>
      <c r="C99" s="241"/>
      <c r="D99" s="241"/>
      <c r="E99" s="241"/>
      <c r="F99" s="241"/>
      <c r="G99" s="11">
        <v>91</v>
      </c>
      <c r="H99" s="18">
        <v>135732</v>
      </c>
      <c r="I99" s="18">
        <v>373161</v>
      </c>
    </row>
    <row r="100" spans="1:9" ht="12.75" customHeight="1" x14ac:dyDescent="0.2">
      <c r="A100" s="241" t="s">
        <v>78</v>
      </c>
      <c r="B100" s="241"/>
      <c r="C100" s="241"/>
      <c r="D100" s="241"/>
      <c r="E100" s="241"/>
      <c r="F100" s="241"/>
      <c r="G100" s="11">
        <v>92</v>
      </c>
      <c r="H100" s="18">
        <v>0</v>
      </c>
      <c r="I100" s="18">
        <v>0</v>
      </c>
    </row>
    <row r="101" spans="1:9" ht="12.75" customHeight="1" x14ac:dyDescent="0.2">
      <c r="A101" s="241" t="s">
        <v>79</v>
      </c>
      <c r="B101" s="241"/>
      <c r="C101" s="241"/>
      <c r="D101" s="241"/>
      <c r="E101" s="241"/>
      <c r="F101" s="241"/>
      <c r="G101" s="11">
        <v>93</v>
      </c>
      <c r="H101" s="18">
        <v>303622</v>
      </c>
      <c r="I101" s="18">
        <v>0</v>
      </c>
    </row>
    <row r="102" spans="1:9" ht="12.75" customHeight="1" x14ac:dyDescent="0.2">
      <c r="A102" s="241" t="s">
        <v>80</v>
      </c>
      <c r="B102" s="241"/>
      <c r="C102" s="241"/>
      <c r="D102" s="241"/>
      <c r="E102" s="241"/>
      <c r="F102" s="241"/>
      <c r="G102" s="11">
        <v>94</v>
      </c>
      <c r="H102" s="18">
        <v>0</v>
      </c>
      <c r="I102" s="18">
        <v>0</v>
      </c>
    </row>
    <row r="103" spans="1:9" ht="12.75" customHeight="1" x14ac:dyDescent="0.2">
      <c r="A103" s="241" t="s">
        <v>81</v>
      </c>
      <c r="B103" s="241"/>
      <c r="C103" s="241"/>
      <c r="D103" s="241"/>
      <c r="E103" s="241"/>
      <c r="F103" s="241"/>
      <c r="G103" s="11">
        <v>95</v>
      </c>
      <c r="H103" s="18">
        <v>0</v>
      </c>
      <c r="I103" s="18">
        <v>0</v>
      </c>
    </row>
    <row r="104" spans="1:9" ht="12.75" customHeight="1" x14ac:dyDescent="0.2">
      <c r="A104" s="241" t="s">
        <v>82</v>
      </c>
      <c r="B104" s="241"/>
      <c r="C104" s="241"/>
      <c r="D104" s="241"/>
      <c r="E104" s="241"/>
      <c r="F104" s="241"/>
      <c r="G104" s="11">
        <v>96</v>
      </c>
      <c r="H104" s="18">
        <v>292663</v>
      </c>
      <c r="I104" s="18">
        <v>0</v>
      </c>
    </row>
    <row r="105" spans="1:9" ht="12.75" customHeight="1" x14ac:dyDescent="0.2">
      <c r="A105" s="243" t="s">
        <v>355</v>
      </c>
      <c r="B105" s="243"/>
      <c r="C105" s="243"/>
      <c r="D105" s="243"/>
      <c r="E105" s="243"/>
      <c r="F105" s="243"/>
      <c r="G105" s="12">
        <v>97</v>
      </c>
      <c r="H105" s="120">
        <f>SUM(H106:H116)</f>
        <v>15910542</v>
      </c>
      <c r="I105" s="120">
        <f>SUM(I106:I116)</f>
        <v>15333318</v>
      </c>
    </row>
    <row r="106" spans="1:9" ht="12.75" customHeight="1" x14ac:dyDescent="0.2">
      <c r="A106" s="241" t="s">
        <v>83</v>
      </c>
      <c r="B106" s="241"/>
      <c r="C106" s="241"/>
      <c r="D106" s="241"/>
      <c r="E106" s="241"/>
      <c r="F106" s="241"/>
      <c r="G106" s="11">
        <v>98</v>
      </c>
      <c r="H106" s="18">
        <v>0</v>
      </c>
      <c r="I106" s="18">
        <v>0</v>
      </c>
    </row>
    <row r="107" spans="1:9" ht="24.6" customHeight="1" x14ac:dyDescent="0.2">
      <c r="A107" s="241" t="s">
        <v>84</v>
      </c>
      <c r="B107" s="241"/>
      <c r="C107" s="241"/>
      <c r="D107" s="241"/>
      <c r="E107" s="241"/>
      <c r="F107" s="241"/>
      <c r="G107" s="11">
        <v>99</v>
      </c>
      <c r="H107" s="18">
        <v>15379122</v>
      </c>
      <c r="I107" s="18">
        <v>14044683</v>
      </c>
    </row>
    <row r="108" spans="1:9" ht="12.75" customHeight="1" x14ac:dyDescent="0.2">
      <c r="A108" s="241" t="s">
        <v>85</v>
      </c>
      <c r="B108" s="241"/>
      <c r="C108" s="241"/>
      <c r="D108" s="241"/>
      <c r="E108" s="241"/>
      <c r="F108" s="241"/>
      <c r="G108" s="11">
        <v>100</v>
      </c>
      <c r="H108" s="18">
        <v>0</v>
      </c>
      <c r="I108" s="18">
        <v>0</v>
      </c>
    </row>
    <row r="109" spans="1:9" ht="21.6" customHeight="1" x14ac:dyDescent="0.2">
      <c r="A109" s="241" t="s">
        <v>86</v>
      </c>
      <c r="B109" s="241"/>
      <c r="C109" s="241"/>
      <c r="D109" s="241"/>
      <c r="E109" s="241"/>
      <c r="F109" s="241"/>
      <c r="G109" s="11">
        <v>101</v>
      </c>
      <c r="H109" s="18">
        <v>0</v>
      </c>
      <c r="I109" s="18">
        <v>0</v>
      </c>
    </row>
    <row r="110" spans="1:9" ht="12.75" customHeight="1" x14ac:dyDescent="0.2">
      <c r="A110" s="241" t="s">
        <v>87</v>
      </c>
      <c r="B110" s="241"/>
      <c r="C110" s="241"/>
      <c r="D110" s="241"/>
      <c r="E110" s="241"/>
      <c r="F110" s="241"/>
      <c r="G110" s="11">
        <v>102</v>
      </c>
      <c r="H110" s="18">
        <v>23825</v>
      </c>
      <c r="I110" s="18">
        <v>0</v>
      </c>
    </row>
    <row r="111" spans="1:9" ht="12.75" customHeight="1" x14ac:dyDescent="0.2">
      <c r="A111" s="241" t="s">
        <v>88</v>
      </c>
      <c r="B111" s="241"/>
      <c r="C111" s="241"/>
      <c r="D111" s="241"/>
      <c r="E111" s="241"/>
      <c r="F111" s="241"/>
      <c r="G111" s="11">
        <v>103</v>
      </c>
      <c r="H111" s="18">
        <v>68981</v>
      </c>
      <c r="I111" s="18">
        <v>42977</v>
      </c>
    </row>
    <row r="112" spans="1:9" ht="12.75" customHeight="1" x14ac:dyDescent="0.2">
      <c r="A112" s="241" t="s">
        <v>89</v>
      </c>
      <c r="B112" s="241"/>
      <c r="C112" s="241"/>
      <c r="D112" s="241"/>
      <c r="E112" s="241"/>
      <c r="F112" s="241"/>
      <c r="G112" s="11">
        <v>104</v>
      </c>
      <c r="H112" s="18">
        <v>0</v>
      </c>
      <c r="I112" s="18">
        <v>0</v>
      </c>
    </row>
    <row r="113" spans="1:9" ht="12.75" customHeight="1" x14ac:dyDescent="0.2">
      <c r="A113" s="241" t="s">
        <v>90</v>
      </c>
      <c r="B113" s="241"/>
      <c r="C113" s="241"/>
      <c r="D113" s="241"/>
      <c r="E113" s="241"/>
      <c r="F113" s="241"/>
      <c r="G113" s="11">
        <v>105</v>
      </c>
      <c r="H113" s="18">
        <v>0</v>
      </c>
      <c r="I113" s="18">
        <v>0</v>
      </c>
    </row>
    <row r="114" spans="1:9" ht="12.75" customHeight="1" x14ac:dyDescent="0.2">
      <c r="A114" s="241" t="s">
        <v>91</v>
      </c>
      <c r="B114" s="241"/>
      <c r="C114" s="241"/>
      <c r="D114" s="241"/>
      <c r="E114" s="241"/>
      <c r="F114" s="241"/>
      <c r="G114" s="11">
        <v>106</v>
      </c>
      <c r="H114" s="18">
        <v>0</v>
      </c>
      <c r="I114" s="18">
        <v>0</v>
      </c>
    </row>
    <row r="115" spans="1:9" ht="12.75" customHeight="1" x14ac:dyDescent="0.2">
      <c r="A115" s="241" t="s">
        <v>92</v>
      </c>
      <c r="B115" s="241"/>
      <c r="C115" s="241"/>
      <c r="D115" s="241"/>
      <c r="E115" s="241"/>
      <c r="F115" s="241"/>
      <c r="G115" s="11">
        <v>107</v>
      </c>
      <c r="H115" s="18">
        <v>438614</v>
      </c>
      <c r="I115" s="18">
        <v>435677</v>
      </c>
    </row>
    <row r="116" spans="1:9" ht="12.75" customHeight="1" x14ac:dyDescent="0.2">
      <c r="A116" s="241" t="s">
        <v>93</v>
      </c>
      <c r="B116" s="241"/>
      <c r="C116" s="241"/>
      <c r="D116" s="241"/>
      <c r="E116" s="241"/>
      <c r="F116" s="241"/>
      <c r="G116" s="11">
        <v>108</v>
      </c>
      <c r="H116" s="18">
        <v>0</v>
      </c>
      <c r="I116" s="18">
        <v>809981</v>
      </c>
    </row>
    <row r="117" spans="1:9" ht="12.75" customHeight="1" x14ac:dyDescent="0.2">
      <c r="A117" s="243" t="s">
        <v>356</v>
      </c>
      <c r="B117" s="243"/>
      <c r="C117" s="243"/>
      <c r="D117" s="243"/>
      <c r="E117" s="243"/>
      <c r="F117" s="243"/>
      <c r="G117" s="12">
        <v>109</v>
      </c>
      <c r="H117" s="120">
        <f>SUM(H118:H131)</f>
        <v>5531403</v>
      </c>
      <c r="I117" s="120">
        <f>SUM(I118:I131)</f>
        <v>9333808</v>
      </c>
    </row>
    <row r="118" spans="1:9" ht="12.75" customHeight="1" x14ac:dyDescent="0.2">
      <c r="A118" s="241" t="s">
        <v>83</v>
      </c>
      <c r="B118" s="241"/>
      <c r="C118" s="241"/>
      <c r="D118" s="241"/>
      <c r="E118" s="241"/>
      <c r="F118" s="241"/>
      <c r="G118" s="11">
        <v>110</v>
      </c>
      <c r="H118" s="18">
        <v>303962</v>
      </c>
      <c r="I118" s="18">
        <v>302618</v>
      </c>
    </row>
    <row r="119" spans="1:9" ht="22.15" customHeight="1" x14ac:dyDescent="0.2">
      <c r="A119" s="241" t="s">
        <v>84</v>
      </c>
      <c r="B119" s="241"/>
      <c r="C119" s="241"/>
      <c r="D119" s="241"/>
      <c r="E119" s="241"/>
      <c r="F119" s="241"/>
      <c r="G119" s="11">
        <v>111</v>
      </c>
      <c r="H119" s="18">
        <v>4413754</v>
      </c>
      <c r="I119" s="18">
        <v>8319689</v>
      </c>
    </row>
    <row r="120" spans="1:9" ht="12.75" customHeight="1" x14ac:dyDescent="0.2">
      <c r="A120" s="241" t="s">
        <v>85</v>
      </c>
      <c r="B120" s="241"/>
      <c r="C120" s="241"/>
      <c r="D120" s="241"/>
      <c r="E120" s="241"/>
      <c r="F120" s="241"/>
      <c r="G120" s="11">
        <v>112</v>
      </c>
      <c r="H120" s="18">
        <v>0</v>
      </c>
      <c r="I120" s="18">
        <v>0</v>
      </c>
    </row>
    <row r="121" spans="1:9" ht="23.45" customHeight="1" x14ac:dyDescent="0.2">
      <c r="A121" s="241" t="s">
        <v>86</v>
      </c>
      <c r="B121" s="241"/>
      <c r="C121" s="241"/>
      <c r="D121" s="241"/>
      <c r="E121" s="241"/>
      <c r="F121" s="241"/>
      <c r="G121" s="11">
        <v>113</v>
      </c>
      <c r="H121" s="18">
        <v>0</v>
      </c>
      <c r="I121" s="18">
        <v>0</v>
      </c>
    </row>
    <row r="122" spans="1:9" ht="12.75" customHeight="1" x14ac:dyDescent="0.2">
      <c r="A122" s="241" t="s">
        <v>87</v>
      </c>
      <c r="B122" s="241"/>
      <c r="C122" s="241"/>
      <c r="D122" s="241"/>
      <c r="E122" s="241"/>
      <c r="F122" s="241"/>
      <c r="G122" s="11">
        <v>114</v>
      </c>
      <c r="H122" s="18">
        <v>16478</v>
      </c>
      <c r="I122" s="18">
        <v>0</v>
      </c>
    </row>
    <row r="123" spans="1:9" ht="12.75" customHeight="1" x14ac:dyDescent="0.2">
      <c r="A123" s="241" t="s">
        <v>88</v>
      </c>
      <c r="B123" s="241"/>
      <c r="C123" s="241"/>
      <c r="D123" s="241"/>
      <c r="E123" s="241"/>
      <c r="F123" s="241"/>
      <c r="G123" s="11">
        <v>115</v>
      </c>
      <c r="H123" s="18">
        <v>25864</v>
      </c>
      <c r="I123" s="18">
        <v>26825</v>
      </c>
    </row>
    <row r="124" spans="1:9" ht="12.75" customHeight="1" x14ac:dyDescent="0.2">
      <c r="A124" s="241" t="s">
        <v>89</v>
      </c>
      <c r="B124" s="241"/>
      <c r="C124" s="241"/>
      <c r="D124" s="241"/>
      <c r="E124" s="241"/>
      <c r="F124" s="241"/>
      <c r="G124" s="11">
        <v>116</v>
      </c>
      <c r="H124" s="18">
        <v>0</v>
      </c>
      <c r="I124" s="18">
        <v>0</v>
      </c>
    </row>
    <row r="125" spans="1:9" ht="12.75" customHeight="1" x14ac:dyDescent="0.2">
      <c r="A125" s="241" t="s">
        <v>90</v>
      </c>
      <c r="B125" s="241"/>
      <c r="C125" s="241"/>
      <c r="D125" s="241"/>
      <c r="E125" s="241"/>
      <c r="F125" s="241"/>
      <c r="G125" s="11">
        <v>117</v>
      </c>
      <c r="H125" s="18">
        <v>327296</v>
      </c>
      <c r="I125" s="18">
        <v>610026</v>
      </c>
    </row>
    <row r="126" spans="1:9" x14ac:dyDescent="0.2">
      <c r="A126" s="241" t="s">
        <v>91</v>
      </c>
      <c r="B126" s="241"/>
      <c r="C126" s="241"/>
      <c r="D126" s="241"/>
      <c r="E126" s="241"/>
      <c r="F126" s="241"/>
      <c r="G126" s="11">
        <v>118</v>
      </c>
      <c r="H126" s="18">
        <v>0</v>
      </c>
      <c r="I126" s="18">
        <v>0</v>
      </c>
    </row>
    <row r="127" spans="1:9" x14ac:dyDescent="0.2">
      <c r="A127" s="241" t="s">
        <v>94</v>
      </c>
      <c r="B127" s="241"/>
      <c r="C127" s="241"/>
      <c r="D127" s="241"/>
      <c r="E127" s="241"/>
      <c r="F127" s="241"/>
      <c r="G127" s="11">
        <v>119</v>
      </c>
      <c r="H127" s="18">
        <v>30199</v>
      </c>
      <c r="I127" s="18">
        <v>37149</v>
      </c>
    </row>
    <row r="128" spans="1:9" x14ac:dyDescent="0.2">
      <c r="A128" s="241" t="s">
        <v>95</v>
      </c>
      <c r="B128" s="241"/>
      <c r="C128" s="241"/>
      <c r="D128" s="241"/>
      <c r="E128" s="241"/>
      <c r="F128" s="241"/>
      <c r="G128" s="11">
        <v>120</v>
      </c>
      <c r="H128" s="18">
        <v>407858</v>
      </c>
      <c r="I128" s="18">
        <v>27822</v>
      </c>
    </row>
    <row r="129" spans="1:9" x14ac:dyDescent="0.2">
      <c r="A129" s="241" t="s">
        <v>96</v>
      </c>
      <c r="B129" s="241"/>
      <c r="C129" s="241"/>
      <c r="D129" s="241"/>
      <c r="E129" s="241"/>
      <c r="F129" s="241"/>
      <c r="G129" s="11">
        <v>121</v>
      </c>
      <c r="H129" s="18">
        <v>0</v>
      </c>
      <c r="I129" s="18">
        <v>0</v>
      </c>
    </row>
    <row r="130" spans="1:9" x14ac:dyDescent="0.2">
      <c r="A130" s="241" t="s">
        <v>97</v>
      </c>
      <c r="B130" s="241"/>
      <c r="C130" s="241"/>
      <c r="D130" s="241"/>
      <c r="E130" s="241"/>
      <c r="F130" s="241"/>
      <c r="G130" s="11">
        <v>122</v>
      </c>
      <c r="H130" s="18">
        <v>0</v>
      </c>
      <c r="I130" s="18">
        <v>0</v>
      </c>
    </row>
    <row r="131" spans="1:9" x14ac:dyDescent="0.2">
      <c r="A131" s="241" t="s">
        <v>98</v>
      </c>
      <c r="B131" s="241"/>
      <c r="C131" s="241"/>
      <c r="D131" s="241"/>
      <c r="E131" s="241"/>
      <c r="F131" s="241"/>
      <c r="G131" s="11">
        <v>123</v>
      </c>
      <c r="H131" s="18">
        <v>5992</v>
      </c>
      <c r="I131" s="18">
        <v>9679</v>
      </c>
    </row>
    <row r="132" spans="1:9" ht="22.15" customHeight="1" x14ac:dyDescent="0.2">
      <c r="A132" s="257" t="s">
        <v>99</v>
      </c>
      <c r="B132" s="257"/>
      <c r="C132" s="257"/>
      <c r="D132" s="257"/>
      <c r="E132" s="257"/>
      <c r="F132" s="257"/>
      <c r="G132" s="11">
        <v>124</v>
      </c>
      <c r="H132" s="18">
        <v>256</v>
      </c>
      <c r="I132" s="18">
        <v>60477</v>
      </c>
    </row>
    <row r="133" spans="1:9" ht="12.75" customHeight="1" x14ac:dyDescent="0.2">
      <c r="A133" s="243" t="s">
        <v>357</v>
      </c>
      <c r="B133" s="243"/>
      <c r="C133" s="243"/>
      <c r="D133" s="243"/>
      <c r="E133" s="243"/>
      <c r="F133" s="243"/>
      <c r="G133" s="12">
        <v>125</v>
      </c>
      <c r="H133" s="120">
        <f>H75+H98+H105+H117+H132</f>
        <v>47285390</v>
      </c>
      <c r="I133" s="120">
        <f>I75+I98+I105+I117+I132</f>
        <v>51687909</v>
      </c>
    </row>
    <row r="134" spans="1:9" x14ac:dyDescent="0.2">
      <c r="A134" s="257" t="s">
        <v>100</v>
      </c>
      <c r="B134" s="257"/>
      <c r="C134" s="257"/>
      <c r="D134" s="257"/>
      <c r="E134" s="257"/>
      <c r="F134" s="257"/>
      <c r="G134" s="11">
        <v>126</v>
      </c>
      <c r="H134" s="18">
        <v>27035076</v>
      </c>
      <c r="I134" s="18">
        <v>24932901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zoomScale="90" zoomScaleNormal="85" zoomScaleSheetLayoutView="90" workbookViewId="0">
      <selection activeCell="H99" sqref="H99:K107"/>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61" t="s">
        <v>102</v>
      </c>
      <c r="B1" s="262"/>
      <c r="C1" s="262"/>
      <c r="D1" s="262"/>
      <c r="E1" s="262"/>
      <c r="F1" s="262"/>
      <c r="G1" s="262"/>
      <c r="H1" s="262"/>
      <c r="I1" s="262"/>
    </row>
    <row r="2" spans="1:11" x14ac:dyDescent="0.2">
      <c r="A2" s="263" t="s">
        <v>464</v>
      </c>
      <c r="B2" s="264"/>
      <c r="C2" s="264"/>
      <c r="D2" s="264"/>
      <c r="E2" s="264"/>
      <c r="F2" s="264"/>
      <c r="G2" s="264"/>
      <c r="H2" s="264"/>
      <c r="I2" s="264"/>
    </row>
    <row r="3" spans="1:11" x14ac:dyDescent="0.2">
      <c r="A3" s="265" t="s">
        <v>447</v>
      </c>
      <c r="B3" s="266"/>
      <c r="C3" s="266"/>
      <c r="D3" s="266"/>
      <c r="E3" s="266"/>
      <c r="F3" s="266"/>
      <c r="G3" s="266"/>
      <c r="H3" s="266"/>
      <c r="I3" s="266"/>
      <c r="J3" s="267"/>
      <c r="K3" s="267"/>
    </row>
    <row r="4" spans="1:11" x14ac:dyDescent="0.2">
      <c r="A4" s="268" t="s">
        <v>461</v>
      </c>
      <c r="B4" s="269"/>
      <c r="C4" s="269"/>
      <c r="D4" s="269"/>
      <c r="E4" s="269"/>
      <c r="F4" s="269"/>
      <c r="G4" s="269"/>
      <c r="H4" s="269"/>
      <c r="I4" s="269"/>
      <c r="J4" s="270"/>
      <c r="K4" s="270"/>
    </row>
    <row r="5" spans="1:11" ht="22.15" customHeight="1" x14ac:dyDescent="0.2">
      <c r="A5" s="271" t="s">
        <v>2</v>
      </c>
      <c r="B5" s="272"/>
      <c r="C5" s="272"/>
      <c r="D5" s="272"/>
      <c r="E5" s="272"/>
      <c r="F5" s="272"/>
      <c r="G5" s="271" t="s">
        <v>103</v>
      </c>
      <c r="H5" s="273" t="s">
        <v>301</v>
      </c>
      <c r="I5" s="274"/>
      <c r="J5" s="273" t="s">
        <v>279</v>
      </c>
      <c r="K5" s="274"/>
    </row>
    <row r="6" spans="1:11" x14ac:dyDescent="0.2">
      <c r="A6" s="272"/>
      <c r="B6" s="272"/>
      <c r="C6" s="272"/>
      <c r="D6" s="272"/>
      <c r="E6" s="272"/>
      <c r="F6" s="272"/>
      <c r="G6" s="272"/>
      <c r="H6" s="50" t="s">
        <v>294</v>
      </c>
      <c r="I6" s="50" t="s">
        <v>295</v>
      </c>
      <c r="J6" s="50" t="s">
        <v>294</v>
      </c>
      <c r="K6" s="50" t="s">
        <v>295</v>
      </c>
    </row>
    <row r="7" spans="1:11" x14ac:dyDescent="0.2">
      <c r="A7" s="277">
        <v>1</v>
      </c>
      <c r="B7" s="278"/>
      <c r="C7" s="278"/>
      <c r="D7" s="278"/>
      <c r="E7" s="278"/>
      <c r="F7" s="278"/>
      <c r="G7" s="51">
        <v>2</v>
      </c>
      <c r="H7" s="50">
        <v>3</v>
      </c>
      <c r="I7" s="50">
        <v>4</v>
      </c>
      <c r="J7" s="50">
        <v>5</v>
      </c>
      <c r="K7" s="50">
        <v>6</v>
      </c>
    </row>
    <row r="8" spans="1:11" ht="12.75" customHeight="1" x14ac:dyDescent="0.2">
      <c r="A8" s="275" t="s">
        <v>358</v>
      </c>
      <c r="B8" s="275"/>
      <c r="C8" s="275"/>
      <c r="D8" s="275"/>
      <c r="E8" s="275"/>
      <c r="F8" s="275"/>
      <c r="G8" s="12">
        <v>1</v>
      </c>
      <c r="H8" s="52">
        <f>SUM(H9:H13)</f>
        <v>3169317</v>
      </c>
      <c r="I8" s="52">
        <f>SUM(I9:I13)</f>
        <v>929374</v>
      </c>
      <c r="J8" s="52">
        <f>SUM(J9:J13)</f>
        <v>2769323</v>
      </c>
      <c r="K8" s="52">
        <f>SUM(K9:K13)</f>
        <v>713567</v>
      </c>
    </row>
    <row r="9" spans="1:11" ht="12.75" customHeight="1" x14ac:dyDescent="0.2">
      <c r="A9" s="241" t="s">
        <v>115</v>
      </c>
      <c r="B9" s="241"/>
      <c r="C9" s="241"/>
      <c r="D9" s="241"/>
      <c r="E9" s="241"/>
      <c r="F9" s="241"/>
      <c r="G9" s="11">
        <v>2</v>
      </c>
      <c r="H9" s="53">
        <v>0</v>
      </c>
      <c r="I9" s="53">
        <v>0</v>
      </c>
      <c r="J9" s="53">
        <v>0</v>
      </c>
      <c r="K9" s="53">
        <v>0</v>
      </c>
    </row>
    <row r="10" spans="1:11" ht="12.75" customHeight="1" x14ac:dyDescent="0.2">
      <c r="A10" s="241" t="s">
        <v>116</v>
      </c>
      <c r="B10" s="241"/>
      <c r="C10" s="241"/>
      <c r="D10" s="241"/>
      <c r="E10" s="241"/>
      <c r="F10" s="241"/>
      <c r="G10" s="11">
        <v>3</v>
      </c>
      <c r="H10" s="53">
        <v>2057885</v>
      </c>
      <c r="I10" s="53">
        <v>519917</v>
      </c>
      <c r="J10" s="53">
        <v>2652553</v>
      </c>
      <c r="K10" s="53">
        <v>709212</v>
      </c>
    </row>
    <row r="11" spans="1:11" ht="12.75" customHeight="1" x14ac:dyDescent="0.2">
      <c r="A11" s="241" t="s">
        <v>117</v>
      </c>
      <c r="B11" s="241"/>
      <c r="C11" s="241"/>
      <c r="D11" s="241"/>
      <c r="E11" s="241"/>
      <c r="F11" s="241"/>
      <c r="G11" s="11">
        <v>4</v>
      </c>
      <c r="H11" s="53">
        <v>0</v>
      </c>
      <c r="I11" s="53">
        <v>0</v>
      </c>
      <c r="J11" s="53">
        <v>0</v>
      </c>
      <c r="K11" s="53">
        <v>0</v>
      </c>
    </row>
    <row r="12" spans="1:11" ht="12.75" customHeight="1" x14ac:dyDescent="0.2">
      <c r="A12" s="241" t="s">
        <v>118</v>
      </c>
      <c r="B12" s="241"/>
      <c r="C12" s="241"/>
      <c r="D12" s="241"/>
      <c r="E12" s="241"/>
      <c r="F12" s="241"/>
      <c r="G12" s="11">
        <v>5</v>
      </c>
      <c r="H12" s="53">
        <v>204979</v>
      </c>
      <c r="I12" s="53">
        <v>-86623</v>
      </c>
      <c r="J12" s="53">
        <v>0</v>
      </c>
      <c r="K12" s="53">
        <v>0</v>
      </c>
    </row>
    <row r="13" spans="1:11" ht="12.75" customHeight="1" x14ac:dyDescent="0.2">
      <c r="A13" s="241" t="s">
        <v>119</v>
      </c>
      <c r="B13" s="241"/>
      <c r="C13" s="241"/>
      <c r="D13" s="241"/>
      <c r="E13" s="241"/>
      <c r="F13" s="241"/>
      <c r="G13" s="11">
        <v>6</v>
      </c>
      <c r="H13" s="53">
        <v>906453</v>
      </c>
      <c r="I13" s="53">
        <v>496080</v>
      </c>
      <c r="J13" s="53">
        <v>116770</v>
      </c>
      <c r="K13" s="53">
        <v>4355</v>
      </c>
    </row>
    <row r="14" spans="1:11" ht="12.75" customHeight="1" x14ac:dyDescent="0.2">
      <c r="A14" s="275" t="s">
        <v>359</v>
      </c>
      <c r="B14" s="275"/>
      <c r="C14" s="275"/>
      <c r="D14" s="275"/>
      <c r="E14" s="275"/>
      <c r="F14" s="275"/>
      <c r="G14" s="12">
        <v>7</v>
      </c>
      <c r="H14" s="52">
        <f>H15+H16+H20+H24+H25+H26+H29+H36</f>
        <v>2511418</v>
      </c>
      <c r="I14" s="52">
        <f>I15+I16+I20+I24+I25+I26+I29+I36</f>
        <v>1143261</v>
      </c>
      <c r="J14" s="52">
        <f>J15+J16+J20+J24+J25+J26+J29+J36</f>
        <v>4582929</v>
      </c>
      <c r="K14" s="52">
        <f>K15+K16+K20+K24+K25+K26+K29+K36</f>
        <v>1967706</v>
      </c>
    </row>
    <row r="15" spans="1:11" ht="12.75" customHeight="1" x14ac:dyDescent="0.2">
      <c r="A15" s="241" t="s">
        <v>104</v>
      </c>
      <c r="B15" s="241"/>
      <c r="C15" s="241"/>
      <c r="D15" s="241"/>
      <c r="E15" s="241"/>
      <c r="F15" s="241"/>
      <c r="G15" s="11">
        <v>8</v>
      </c>
      <c r="H15" s="53">
        <v>0</v>
      </c>
      <c r="I15" s="53">
        <v>0</v>
      </c>
      <c r="J15" s="53">
        <v>0</v>
      </c>
      <c r="K15" s="53">
        <v>0</v>
      </c>
    </row>
    <row r="16" spans="1:11" ht="12.75" customHeight="1" x14ac:dyDescent="0.2">
      <c r="A16" s="242" t="s">
        <v>439</v>
      </c>
      <c r="B16" s="242"/>
      <c r="C16" s="242"/>
      <c r="D16" s="242"/>
      <c r="E16" s="242"/>
      <c r="F16" s="242"/>
      <c r="G16" s="12">
        <v>9</v>
      </c>
      <c r="H16" s="52">
        <f>SUM(H17:H19)</f>
        <v>2581833</v>
      </c>
      <c r="I16" s="52">
        <f>SUM(I17:I19)</f>
        <v>764901</v>
      </c>
      <c r="J16" s="52">
        <f>SUM(J17:J19)</f>
        <v>3339714</v>
      </c>
      <c r="K16" s="52">
        <f>SUM(K17:K19)</f>
        <v>918070</v>
      </c>
    </row>
    <row r="17" spans="1:11" ht="12.75" customHeight="1" x14ac:dyDescent="0.2">
      <c r="A17" s="276" t="s">
        <v>120</v>
      </c>
      <c r="B17" s="276"/>
      <c r="C17" s="276"/>
      <c r="D17" s="276"/>
      <c r="E17" s="276"/>
      <c r="F17" s="276"/>
      <c r="G17" s="11">
        <v>10</v>
      </c>
      <c r="H17" s="53">
        <v>456062</v>
      </c>
      <c r="I17" s="53">
        <v>447447</v>
      </c>
      <c r="J17" s="53">
        <v>717593</v>
      </c>
      <c r="K17" s="53">
        <v>129581</v>
      </c>
    </row>
    <row r="18" spans="1:11" ht="12.75" customHeight="1" x14ac:dyDescent="0.2">
      <c r="A18" s="276" t="s">
        <v>121</v>
      </c>
      <c r="B18" s="276"/>
      <c r="C18" s="276"/>
      <c r="D18" s="276"/>
      <c r="E18" s="276"/>
      <c r="F18" s="276"/>
      <c r="G18" s="11">
        <v>11</v>
      </c>
      <c r="H18" s="53">
        <v>0</v>
      </c>
      <c r="I18" s="53">
        <v>0</v>
      </c>
      <c r="J18" s="53">
        <v>0</v>
      </c>
      <c r="K18" s="53">
        <v>0</v>
      </c>
    </row>
    <row r="19" spans="1:11" ht="12.75" customHeight="1" x14ac:dyDescent="0.2">
      <c r="A19" s="276" t="s">
        <v>122</v>
      </c>
      <c r="B19" s="276"/>
      <c r="C19" s="276"/>
      <c r="D19" s="276"/>
      <c r="E19" s="276"/>
      <c r="F19" s="276"/>
      <c r="G19" s="11">
        <v>12</v>
      </c>
      <c r="H19" s="53">
        <v>2125771</v>
      </c>
      <c r="I19" s="53">
        <v>317454</v>
      </c>
      <c r="J19" s="53">
        <v>2622121</v>
      </c>
      <c r="K19" s="53">
        <v>788489</v>
      </c>
    </row>
    <row r="20" spans="1:11" ht="12.75" customHeight="1" x14ac:dyDescent="0.2">
      <c r="A20" s="242" t="s">
        <v>440</v>
      </c>
      <c r="B20" s="242"/>
      <c r="C20" s="242"/>
      <c r="D20" s="242"/>
      <c r="E20" s="242"/>
      <c r="F20" s="242"/>
      <c r="G20" s="12">
        <v>13</v>
      </c>
      <c r="H20" s="52">
        <f>SUM(H21:H23)</f>
        <v>716975</v>
      </c>
      <c r="I20" s="52">
        <f>SUM(I21:I23)</f>
        <v>167071</v>
      </c>
      <c r="J20" s="52">
        <f>SUM(J21:J23)</f>
        <v>939915</v>
      </c>
      <c r="K20" s="52">
        <f>SUM(K21:K23)</f>
        <v>414634</v>
      </c>
    </row>
    <row r="21" spans="1:11" ht="12.75" customHeight="1" x14ac:dyDescent="0.2">
      <c r="A21" s="276" t="s">
        <v>105</v>
      </c>
      <c r="B21" s="276"/>
      <c r="C21" s="276"/>
      <c r="D21" s="276"/>
      <c r="E21" s="276"/>
      <c r="F21" s="276"/>
      <c r="G21" s="11">
        <v>14</v>
      </c>
      <c r="H21" s="53">
        <v>424356</v>
      </c>
      <c r="I21" s="53">
        <v>103125</v>
      </c>
      <c r="J21" s="53">
        <v>549841</v>
      </c>
      <c r="K21" s="53">
        <v>234468</v>
      </c>
    </row>
    <row r="22" spans="1:11" ht="12.75" customHeight="1" x14ac:dyDescent="0.2">
      <c r="A22" s="276" t="s">
        <v>106</v>
      </c>
      <c r="B22" s="276"/>
      <c r="C22" s="276"/>
      <c r="D22" s="276"/>
      <c r="E22" s="276"/>
      <c r="F22" s="276"/>
      <c r="G22" s="11">
        <v>15</v>
      </c>
      <c r="H22" s="53">
        <v>197124</v>
      </c>
      <c r="I22" s="53">
        <v>42713</v>
      </c>
      <c r="J22" s="53">
        <v>265872</v>
      </c>
      <c r="K22" s="53">
        <v>124623</v>
      </c>
    </row>
    <row r="23" spans="1:11" ht="12.75" customHeight="1" x14ac:dyDescent="0.2">
      <c r="A23" s="276" t="s">
        <v>107</v>
      </c>
      <c r="B23" s="276"/>
      <c r="C23" s="276"/>
      <c r="D23" s="276"/>
      <c r="E23" s="276"/>
      <c r="F23" s="276"/>
      <c r="G23" s="11">
        <v>16</v>
      </c>
      <c r="H23" s="53">
        <v>95495</v>
      </c>
      <c r="I23" s="53">
        <v>21233</v>
      </c>
      <c r="J23" s="53">
        <v>124202</v>
      </c>
      <c r="K23" s="53">
        <v>55543</v>
      </c>
    </row>
    <row r="24" spans="1:11" ht="12.75" customHeight="1" x14ac:dyDescent="0.2">
      <c r="A24" s="241" t="s">
        <v>108</v>
      </c>
      <c r="B24" s="241"/>
      <c r="C24" s="241"/>
      <c r="D24" s="241"/>
      <c r="E24" s="241"/>
      <c r="F24" s="241"/>
      <c r="G24" s="11">
        <v>17</v>
      </c>
      <c r="H24" s="53">
        <v>67940</v>
      </c>
      <c r="I24" s="53">
        <v>42433</v>
      </c>
      <c r="J24" s="53">
        <v>176535</v>
      </c>
      <c r="K24" s="53">
        <v>44270</v>
      </c>
    </row>
    <row r="25" spans="1:11" ht="12.75" customHeight="1" x14ac:dyDescent="0.2">
      <c r="A25" s="241" t="s">
        <v>109</v>
      </c>
      <c r="B25" s="241"/>
      <c r="C25" s="241"/>
      <c r="D25" s="241"/>
      <c r="E25" s="241"/>
      <c r="F25" s="241"/>
      <c r="G25" s="11">
        <v>18</v>
      </c>
      <c r="H25" s="53">
        <v>190581</v>
      </c>
      <c r="I25" s="53">
        <v>47278</v>
      </c>
      <c r="J25" s="53">
        <v>170827</v>
      </c>
      <c r="K25" s="53">
        <v>84552</v>
      </c>
    </row>
    <row r="26" spans="1:11" ht="12.75" customHeight="1" x14ac:dyDescent="0.2">
      <c r="A26" s="242" t="s">
        <v>441</v>
      </c>
      <c r="B26" s="242"/>
      <c r="C26" s="242"/>
      <c r="D26" s="242"/>
      <c r="E26" s="242"/>
      <c r="F26" s="242"/>
      <c r="G26" s="12">
        <v>19</v>
      </c>
      <c r="H26" s="52">
        <f>H27+H28</f>
        <v>110861</v>
      </c>
      <c r="I26" s="52">
        <f>I27+I28</f>
        <v>119599</v>
      </c>
      <c r="J26" s="52">
        <f>J27+J28</f>
        <v>-151039</v>
      </c>
      <c r="K26" s="52">
        <f>K27+K28</f>
        <v>-102209</v>
      </c>
    </row>
    <row r="27" spans="1:11" ht="12.75" customHeight="1" x14ac:dyDescent="0.2">
      <c r="A27" s="276" t="s">
        <v>123</v>
      </c>
      <c r="B27" s="276"/>
      <c r="C27" s="276"/>
      <c r="D27" s="276"/>
      <c r="E27" s="276"/>
      <c r="F27" s="276"/>
      <c r="G27" s="11">
        <v>20</v>
      </c>
      <c r="H27" s="53">
        <v>-5211</v>
      </c>
      <c r="I27" s="53">
        <v>3527</v>
      </c>
      <c r="J27" s="53">
        <v>-150426</v>
      </c>
      <c r="K27" s="53">
        <v>-100601</v>
      </c>
    </row>
    <row r="28" spans="1:11" ht="12.75" customHeight="1" x14ac:dyDescent="0.2">
      <c r="A28" s="276" t="s">
        <v>124</v>
      </c>
      <c r="B28" s="276"/>
      <c r="C28" s="276"/>
      <c r="D28" s="276"/>
      <c r="E28" s="276"/>
      <c r="F28" s="276"/>
      <c r="G28" s="11">
        <v>21</v>
      </c>
      <c r="H28" s="53">
        <v>116072</v>
      </c>
      <c r="I28" s="53">
        <v>116072</v>
      </c>
      <c r="J28" s="53">
        <v>-613</v>
      </c>
      <c r="K28" s="53">
        <v>-1608</v>
      </c>
    </row>
    <row r="29" spans="1:11" ht="12.75" customHeight="1" x14ac:dyDescent="0.2">
      <c r="A29" s="242" t="s">
        <v>442</v>
      </c>
      <c r="B29" s="242"/>
      <c r="C29" s="242"/>
      <c r="D29" s="242"/>
      <c r="E29" s="242"/>
      <c r="F29" s="242"/>
      <c r="G29" s="12">
        <v>22</v>
      </c>
      <c r="H29" s="52">
        <f>SUM(H30:H35)</f>
        <v>-1390401</v>
      </c>
      <c r="I29" s="52">
        <f>SUM(I30:I35)</f>
        <v>-143849</v>
      </c>
      <c r="J29" s="52">
        <f>SUM(J30:J35)</f>
        <v>-99033</v>
      </c>
      <c r="K29" s="52">
        <f>SUM(K30:K35)</f>
        <v>402379</v>
      </c>
    </row>
    <row r="30" spans="1:11" ht="12.75" customHeight="1" x14ac:dyDescent="0.2">
      <c r="A30" s="276" t="s">
        <v>125</v>
      </c>
      <c r="B30" s="276"/>
      <c r="C30" s="276"/>
      <c r="D30" s="276"/>
      <c r="E30" s="276"/>
      <c r="F30" s="276"/>
      <c r="G30" s="11">
        <v>23</v>
      </c>
      <c r="H30" s="53">
        <v>144400</v>
      </c>
      <c r="I30" s="53">
        <v>144400</v>
      </c>
      <c r="J30" s="53">
        <v>402379</v>
      </c>
      <c r="K30" s="53">
        <v>402379</v>
      </c>
    </row>
    <row r="31" spans="1:11" ht="12.75" customHeight="1" x14ac:dyDescent="0.2">
      <c r="A31" s="276" t="s">
        <v>126</v>
      </c>
      <c r="B31" s="276"/>
      <c r="C31" s="276"/>
      <c r="D31" s="276"/>
      <c r="E31" s="276"/>
      <c r="F31" s="276"/>
      <c r="G31" s="11">
        <v>24</v>
      </c>
      <c r="H31" s="53">
        <v>0</v>
      </c>
      <c r="I31" s="53">
        <v>0</v>
      </c>
      <c r="J31" s="53">
        <v>0</v>
      </c>
      <c r="K31" s="53">
        <v>0</v>
      </c>
    </row>
    <row r="32" spans="1:11" ht="12.75" customHeight="1" x14ac:dyDescent="0.2">
      <c r="A32" s="276" t="s">
        <v>127</v>
      </c>
      <c r="B32" s="276"/>
      <c r="C32" s="276"/>
      <c r="D32" s="276"/>
      <c r="E32" s="276"/>
      <c r="F32" s="276"/>
      <c r="G32" s="11">
        <v>25</v>
      </c>
      <c r="H32" s="53">
        <v>-1534801</v>
      </c>
      <c r="I32" s="53">
        <v>-288249</v>
      </c>
      <c r="J32" s="53">
        <v>-208749</v>
      </c>
      <c r="K32" s="53">
        <v>0</v>
      </c>
    </row>
    <row r="33" spans="1:11" ht="12.75" customHeight="1" x14ac:dyDescent="0.2">
      <c r="A33" s="276" t="s">
        <v>128</v>
      </c>
      <c r="B33" s="276"/>
      <c r="C33" s="276"/>
      <c r="D33" s="276"/>
      <c r="E33" s="276"/>
      <c r="F33" s="276"/>
      <c r="G33" s="11">
        <v>26</v>
      </c>
      <c r="H33" s="53">
        <v>0</v>
      </c>
      <c r="I33" s="53">
        <v>0</v>
      </c>
      <c r="J33" s="53">
        <v>0</v>
      </c>
      <c r="K33" s="53">
        <v>0</v>
      </c>
    </row>
    <row r="34" spans="1:11" ht="12.75" customHeight="1" x14ac:dyDescent="0.2">
      <c r="A34" s="276" t="s">
        <v>129</v>
      </c>
      <c r="B34" s="276"/>
      <c r="C34" s="276"/>
      <c r="D34" s="276"/>
      <c r="E34" s="276"/>
      <c r="F34" s="276"/>
      <c r="G34" s="11">
        <v>27</v>
      </c>
      <c r="H34" s="53">
        <v>0</v>
      </c>
      <c r="I34" s="53">
        <v>0</v>
      </c>
      <c r="J34" s="53">
        <v>0</v>
      </c>
      <c r="K34" s="53">
        <v>0</v>
      </c>
    </row>
    <row r="35" spans="1:11" ht="12.75" customHeight="1" x14ac:dyDescent="0.2">
      <c r="A35" s="276" t="s">
        <v>130</v>
      </c>
      <c r="B35" s="276"/>
      <c r="C35" s="276"/>
      <c r="D35" s="276"/>
      <c r="E35" s="276"/>
      <c r="F35" s="276"/>
      <c r="G35" s="11">
        <v>28</v>
      </c>
      <c r="H35" s="53">
        <v>0</v>
      </c>
      <c r="I35" s="53">
        <v>0</v>
      </c>
      <c r="J35" s="53">
        <v>-292663</v>
      </c>
      <c r="K35" s="53">
        <v>0</v>
      </c>
    </row>
    <row r="36" spans="1:11" ht="12.75" customHeight="1" x14ac:dyDescent="0.2">
      <c r="A36" s="241" t="s">
        <v>110</v>
      </c>
      <c r="B36" s="241"/>
      <c r="C36" s="241"/>
      <c r="D36" s="241"/>
      <c r="E36" s="241"/>
      <c r="F36" s="241"/>
      <c r="G36" s="11">
        <v>29</v>
      </c>
      <c r="H36" s="53">
        <v>233629</v>
      </c>
      <c r="I36" s="53">
        <v>145828</v>
      </c>
      <c r="J36" s="53">
        <v>206010</v>
      </c>
      <c r="K36" s="53">
        <v>206010</v>
      </c>
    </row>
    <row r="37" spans="1:11" ht="12.75" customHeight="1" x14ac:dyDescent="0.2">
      <c r="A37" s="275" t="s">
        <v>360</v>
      </c>
      <c r="B37" s="275"/>
      <c r="C37" s="275"/>
      <c r="D37" s="275"/>
      <c r="E37" s="275"/>
      <c r="F37" s="275"/>
      <c r="G37" s="12">
        <v>30</v>
      </c>
      <c r="H37" s="52">
        <f>SUM(H38:H47)</f>
        <v>3946046</v>
      </c>
      <c r="I37" s="52">
        <f>SUM(I38:I47)</f>
        <v>625101</v>
      </c>
      <c r="J37" s="52">
        <f>SUM(J38:J47)</f>
        <v>1801246</v>
      </c>
      <c r="K37" s="52">
        <f>SUM(K38:K47)</f>
        <v>444631</v>
      </c>
    </row>
    <row r="38" spans="1:11" ht="12.75" customHeight="1" x14ac:dyDescent="0.2">
      <c r="A38" s="241" t="s">
        <v>131</v>
      </c>
      <c r="B38" s="241"/>
      <c r="C38" s="241"/>
      <c r="D38" s="241"/>
      <c r="E38" s="241"/>
      <c r="F38" s="241"/>
      <c r="G38" s="11">
        <v>31</v>
      </c>
      <c r="H38" s="53">
        <v>0</v>
      </c>
      <c r="I38" s="53">
        <v>0</v>
      </c>
      <c r="J38" s="53">
        <v>0</v>
      </c>
      <c r="K38" s="53">
        <v>0</v>
      </c>
    </row>
    <row r="39" spans="1:11" ht="25.15" customHeight="1" x14ac:dyDescent="0.2">
      <c r="A39" s="241" t="s">
        <v>132</v>
      </c>
      <c r="B39" s="241"/>
      <c r="C39" s="241"/>
      <c r="D39" s="241"/>
      <c r="E39" s="241"/>
      <c r="F39" s="241"/>
      <c r="G39" s="11">
        <v>32</v>
      </c>
      <c r="H39" s="53">
        <v>0</v>
      </c>
      <c r="I39" s="53">
        <v>0</v>
      </c>
      <c r="J39" s="53">
        <v>0</v>
      </c>
      <c r="K39" s="53">
        <v>0</v>
      </c>
    </row>
    <row r="40" spans="1:11" ht="25.15" customHeight="1" x14ac:dyDescent="0.2">
      <c r="A40" s="241" t="s">
        <v>133</v>
      </c>
      <c r="B40" s="241"/>
      <c r="C40" s="241"/>
      <c r="D40" s="241"/>
      <c r="E40" s="241"/>
      <c r="F40" s="241"/>
      <c r="G40" s="11">
        <v>33</v>
      </c>
      <c r="H40" s="53">
        <v>3663661</v>
      </c>
      <c r="I40" s="53">
        <v>498903</v>
      </c>
      <c r="J40" s="53">
        <v>1779259</v>
      </c>
      <c r="K40" s="53">
        <v>444835</v>
      </c>
    </row>
    <row r="41" spans="1:11" ht="25.15" customHeight="1" x14ac:dyDescent="0.2">
      <c r="A41" s="241" t="s">
        <v>134</v>
      </c>
      <c r="B41" s="241"/>
      <c r="C41" s="241"/>
      <c r="D41" s="241"/>
      <c r="E41" s="241"/>
      <c r="F41" s="241"/>
      <c r="G41" s="11">
        <v>34</v>
      </c>
      <c r="H41" s="53">
        <v>0</v>
      </c>
      <c r="I41" s="53">
        <v>0</v>
      </c>
      <c r="J41" s="53">
        <v>0</v>
      </c>
      <c r="K41" s="53">
        <v>0</v>
      </c>
    </row>
    <row r="42" spans="1:11" ht="25.15" customHeight="1" x14ac:dyDescent="0.2">
      <c r="A42" s="241" t="s">
        <v>135</v>
      </c>
      <c r="B42" s="241"/>
      <c r="C42" s="241"/>
      <c r="D42" s="241"/>
      <c r="E42" s="241"/>
      <c r="F42" s="241"/>
      <c r="G42" s="11">
        <v>35</v>
      </c>
      <c r="H42" s="53">
        <v>257162</v>
      </c>
      <c r="I42" s="53">
        <v>105239</v>
      </c>
      <c r="J42" s="53">
        <v>0</v>
      </c>
      <c r="K42" s="53">
        <v>0</v>
      </c>
    </row>
    <row r="43" spans="1:11" ht="12.75" customHeight="1" x14ac:dyDescent="0.2">
      <c r="A43" s="241" t="s">
        <v>136</v>
      </c>
      <c r="B43" s="241"/>
      <c r="C43" s="241"/>
      <c r="D43" s="241"/>
      <c r="E43" s="241"/>
      <c r="F43" s="241"/>
      <c r="G43" s="11">
        <v>36</v>
      </c>
      <c r="H43" s="53">
        <v>1768</v>
      </c>
      <c r="I43" s="53">
        <v>1768</v>
      </c>
      <c r="J43" s="53">
        <v>2191</v>
      </c>
      <c r="K43" s="53">
        <v>1042</v>
      </c>
    </row>
    <row r="44" spans="1:11" ht="12.75" customHeight="1" x14ac:dyDescent="0.2">
      <c r="A44" s="241" t="s">
        <v>137</v>
      </c>
      <c r="B44" s="241"/>
      <c r="C44" s="241"/>
      <c r="D44" s="241"/>
      <c r="E44" s="241"/>
      <c r="F44" s="241"/>
      <c r="G44" s="11">
        <v>37</v>
      </c>
      <c r="H44" s="53">
        <v>6</v>
      </c>
      <c r="I44" s="53">
        <v>-210</v>
      </c>
      <c r="J44" s="53">
        <v>111</v>
      </c>
      <c r="K44" s="53">
        <v>111</v>
      </c>
    </row>
    <row r="45" spans="1:11" ht="12.75" customHeight="1" x14ac:dyDescent="0.2">
      <c r="A45" s="241" t="s">
        <v>138</v>
      </c>
      <c r="B45" s="241"/>
      <c r="C45" s="241"/>
      <c r="D45" s="241"/>
      <c r="E45" s="241"/>
      <c r="F45" s="241"/>
      <c r="G45" s="11">
        <v>38</v>
      </c>
      <c r="H45" s="53">
        <v>8620</v>
      </c>
      <c r="I45" s="53">
        <v>4572</v>
      </c>
      <c r="J45" s="53">
        <v>0</v>
      </c>
      <c r="K45" s="53">
        <v>-10</v>
      </c>
    </row>
    <row r="46" spans="1:11" ht="12.75" customHeight="1" x14ac:dyDescent="0.2">
      <c r="A46" s="241" t="s">
        <v>139</v>
      </c>
      <c r="B46" s="241"/>
      <c r="C46" s="241"/>
      <c r="D46" s="241"/>
      <c r="E46" s="241"/>
      <c r="F46" s="241"/>
      <c r="G46" s="11">
        <v>39</v>
      </c>
      <c r="H46" s="53">
        <v>14704</v>
      </c>
      <c r="I46" s="53">
        <v>14704</v>
      </c>
      <c r="J46" s="53">
        <v>19562</v>
      </c>
      <c r="K46" s="53">
        <v>-1470</v>
      </c>
    </row>
    <row r="47" spans="1:11" ht="12.75" customHeight="1" x14ac:dyDescent="0.2">
      <c r="A47" s="241" t="s">
        <v>140</v>
      </c>
      <c r="B47" s="241"/>
      <c r="C47" s="241"/>
      <c r="D47" s="241"/>
      <c r="E47" s="241"/>
      <c r="F47" s="241"/>
      <c r="G47" s="11">
        <v>40</v>
      </c>
      <c r="H47" s="53">
        <v>125</v>
      </c>
      <c r="I47" s="53">
        <v>125</v>
      </c>
      <c r="J47" s="53">
        <v>123</v>
      </c>
      <c r="K47" s="53">
        <v>123</v>
      </c>
    </row>
    <row r="48" spans="1:11" ht="12.75" customHeight="1" x14ac:dyDescent="0.2">
      <c r="A48" s="275" t="s">
        <v>361</v>
      </c>
      <c r="B48" s="275"/>
      <c r="C48" s="275"/>
      <c r="D48" s="275"/>
      <c r="E48" s="275"/>
      <c r="F48" s="275"/>
      <c r="G48" s="12">
        <v>41</v>
      </c>
      <c r="H48" s="52">
        <f>SUM(H49:H55)</f>
        <v>971723</v>
      </c>
      <c r="I48" s="52">
        <f>SUM(I49:I55)</f>
        <v>299146</v>
      </c>
      <c r="J48" s="52">
        <f>SUM(J49:J55)</f>
        <v>660860</v>
      </c>
      <c r="K48" s="52">
        <f>SUM(K49:K55)</f>
        <v>158910</v>
      </c>
    </row>
    <row r="49" spans="1:11" ht="25.15" customHeight="1" x14ac:dyDescent="0.2">
      <c r="A49" s="241" t="s">
        <v>141</v>
      </c>
      <c r="B49" s="241"/>
      <c r="C49" s="241"/>
      <c r="D49" s="241"/>
      <c r="E49" s="241"/>
      <c r="F49" s="241"/>
      <c r="G49" s="11">
        <v>42</v>
      </c>
      <c r="H49" s="53">
        <v>658199</v>
      </c>
      <c r="I49" s="53">
        <v>173529</v>
      </c>
      <c r="J49" s="53">
        <v>655603</v>
      </c>
      <c r="K49" s="53">
        <v>158234</v>
      </c>
    </row>
    <row r="50" spans="1:11" ht="12.75" customHeight="1" x14ac:dyDescent="0.2">
      <c r="A50" s="279" t="s">
        <v>142</v>
      </c>
      <c r="B50" s="279"/>
      <c r="C50" s="279"/>
      <c r="D50" s="279"/>
      <c r="E50" s="279"/>
      <c r="F50" s="279"/>
      <c r="G50" s="11">
        <v>43</v>
      </c>
      <c r="H50" s="53">
        <v>287459</v>
      </c>
      <c r="I50" s="53">
        <v>123275</v>
      </c>
      <c r="J50" s="53">
        <v>0</v>
      </c>
      <c r="K50" s="53">
        <v>0</v>
      </c>
    </row>
    <row r="51" spans="1:11" ht="12.75" customHeight="1" x14ac:dyDescent="0.2">
      <c r="A51" s="279" t="s">
        <v>143</v>
      </c>
      <c r="B51" s="279"/>
      <c r="C51" s="279"/>
      <c r="D51" s="279"/>
      <c r="E51" s="279"/>
      <c r="F51" s="279"/>
      <c r="G51" s="11">
        <v>44</v>
      </c>
      <c r="H51" s="53">
        <v>20041</v>
      </c>
      <c r="I51" s="53">
        <v>1527</v>
      </c>
      <c r="J51" s="53">
        <v>5049</v>
      </c>
      <c r="K51" s="53">
        <v>618</v>
      </c>
    </row>
    <row r="52" spans="1:11" ht="12.75" customHeight="1" x14ac:dyDescent="0.2">
      <c r="A52" s="279" t="s">
        <v>144</v>
      </c>
      <c r="B52" s="279"/>
      <c r="C52" s="279"/>
      <c r="D52" s="279"/>
      <c r="E52" s="279"/>
      <c r="F52" s="279"/>
      <c r="G52" s="11">
        <v>45</v>
      </c>
      <c r="H52" s="53">
        <v>6024</v>
      </c>
      <c r="I52" s="53">
        <v>815</v>
      </c>
      <c r="J52" s="53">
        <v>208</v>
      </c>
      <c r="K52" s="53">
        <v>58</v>
      </c>
    </row>
    <row r="53" spans="1:11" ht="12.75" customHeight="1" x14ac:dyDescent="0.2">
      <c r="A53" s="279" t="s">
        <v>145</v>
      </c>
      <c r="B53" s="279"/>
      <c r="C53" s="279"/>
      <c r="D53" s="279"/>
      <c r="E53" s="279"/>
      <c r="F53" s="279"/>
      <c r="G53" s="11">
        <v>46</v>
      </c>
      <c r="H53" s="53">
        <v>0</v>
      </c>
      <c r="I53" s="53">
        <v>0</v>
      </c>
      <c r="J53" s="53">
        <v>0</v>
      </c>
      <c r="K53" s="53">
        <v>0</v>
      </c>
    </row>
    <row r="54" spans="1:11" ht="12.75" customHeight="1" x14ac:dyDescent="0.2">
      <c r="A54" s="279" t="s">
        <v>146</v>
      </c>
      <c r="B54" s="279"/>
      <c r="C54" s="279"/>
      <c r="D54" s="279"/>
      <c r="E54" s="279"/>
      <c r="F54" s="279"/>
      <c r="G54" s="11">
        <v>47</v>
      </c>
      <c r="H54" s="53">
        <v>0</v>
      </c>
      <c r="I54" s="53">
        <v>0</v>
      </c>
      <c r="J54" s="53">
        <v>0</v>
      </c>
      <c r="K54" s="53">
        <v>0</v>
      </c>
    </row>
    <row r="55" spans="1:11" ht="12.75" customHeight="1" x14ac:dyDescent="0.2">
      <c r="A55" s="279" t="s">
        <v>147</v>
      </c>
      <c r="B55" s="279"/>
      <c r="C55" s="279"/>
      <c r="D55" s="279"/>
      <c r="E55" s="279"/>
      <c r="F55" s="279"/>
      <c r="G55" s="11">
        <v>48</v>
      </c>
      <c r="H55" s="53">
        <v>0</v>
      </c>
      <c r="I55" s="53">
        <v>0</v>
      </c>
      <c r="J55" s="53">
        <v>0</v>
      </c>
      <c r="K55" s="53">
        <v>0</v>
      </c>
    </row>
    <row r="56" spans="1:11" ht="22.15" customHeight="1" x14ac:dyDescent="0.2">
      <c r="A56" s="281" t="s">
        <v>148</v>
      </c>
      <c r="B56" s="281"/>
      <c r="C56" s="281"/>
      <c r="D56" s="281"/>
      <c r="E56" s="281"/>
      <c r="F56" s="281"/>
      <c r="G56" s="11">
        <v>49</v>
      </c>
      <c r="H56" s="53">
        <v>0</v>
      </c>
      <c r="I56" s="53">
        <v>0</v>
      </c>
      <c r="J56" s="53">
        <v>0</v>
      </c>
      <c r="K56" s="53">
        <v>0</v>
      </c>
    </row>
    <row r="57" spans="1:11" ht="12.75" customHeight="1" x14ac:dyDescent="0.2">
      <c r="A57" s="281" t="s">
        <v>149</v>
      </c>
      <c r="B57" s="281"/>
      <c r="C57" s="281"/>
      <c r="D57" s="281"/>
      <c r="E57" s="281"/>
      <c r="F57" s="281"/>
      <c r="G57" s="11">
        <v>50</v>
      </c>
      <c r="H57" s="53">
        <v>0</v>
      </c>
      <c r="I57" s="53">
        <v>0</v>
      </c>
      <c r="J57" s="53">
        <v>0</v>
      </c>
      <c r="K57" s="53">
        <v>0</v>
      </c>
    </row>
    <row r="58" spans="1:11" ht="24.6" customHeight="1" x14ac:dyDescent="0.2">
      <c r="A58" s="281" t="s">
        <v>150</v>
      </c>
      <c r="B58" s="281"/>
      <c r="C58" s="281"/>
      <c r="D58" s="281"/>
      <c r="E58" s="281"/>
      <c r="F58" s="281"/>
      <c r="G58" s="11">
        <v>51</v>
      </c>
      <c r="H58" s="53">
        <v>0</v>
      </c>
      <c r="I58" s="53">
        <v>0</v>
      </c>
      <c r="J58" s="53">
        <v>0</v>
      </c>
      <c r="K58" s="53">
        <v>0</v>
      </c>
    </row>
    <row r="59" spans="1:11" ht="12.75" customHeight="1" x14ac:dyDescent="0.2">
      <c r="A59" s="281" t="s">
        <v>151</v>
      </c>
      <c r="B59" s="281"/>
      <c r="C59" s="281"/>
      <c r="D59" s="281"/>
      <c r="E59" s="281"/>
      <c r="F59" s="281"/>
      <c r="G59" s="11">
        <v>52</v>
      </c>
      <c r="H59" s="53">
        <v>0</v>
      </c>
      <c r="I59" s="53">
        <v>0</v>
      </c>
      <c r="J59" s="53">
        <v>0</v>
      </c>
      <c r="K59" s="53">
        <v>0</v>
      </c>
    </row>
    <row r="60" spans="1:11" ht="12.75" customHeight="1" x14ac:dyDescent="0.2">
      <c r="A60" s="275" t="s">
        <v>362</v>
      </c>
      <c r="B60" s="275"/>
      <c r="C60" s="275"/>
      <c r="D60" s="275"/>
      <c r="E60" s="275"/>
      <c r="F60" s="275"/>
      <c r="G60" s="12">
        <v>53</v>
      </c>
      <c r="H60" s="52">
        <f>H8+H37+H56+H57</f>
        <v>7115363</v>
      </c>
      <c r="I60" s="52">
        <f t="shared" ref="I60:K60" si="0">I8+I37+I56+I57</f>
        <v>1554475</v>
      </c>
      <c r="J60" s="52">
        <f t="shared" si="0"/>
        <v>4570569</v>
      </c>
      <c r="K60" s="52">
        <f t="shared" si="0"/>
        <v>1158198</v>
      </c>
    </row>
    <row r="61" spans="1:11" ht="12.75" customHeight="1" x14ac:dyDescent="0.2">
      <c r="A61" s="275" t="s">
        <v>363</v>
      </c>
      <c r="B61" s="275"/>
      <c r="C61" s="275"/>
      <c r="D61" s="275"/>
      <c r="E61" s="275"/>
      <c r="F61" s="275"/>
      <c r="G61" s="12">
        <v>54</v>
      </c>
      <c r="H61" s="52">
        <f>H14+H48+H58+H59</f>
        <v>3483141</v>
      </c>
      <c r="I61" s="52">
        <f t="shared" ref="I61:K61" si="1">I14+I48+I58+I59</f>
        <v>1442407</v>
      </c>
      <c r="J61" s="52">
        <f t="shared" si="1"/>
        <v>5243789</v>
      </c>
      <c r="K61" s="52">
        <f t="shared" si="1"/>
        <v>2126616</v>
      </c>
    </row>
    <row r="62" spans="1:11" ht="12.75" customHeight="1" x14ac:dyDescent="0.2">
      <c r="A62" s="275" t="s">
        <v>364</v>
      </c>
      <c r="B62" s="275"/>
      <c r="C62" s="275"/>
      <c r="D62" s="275"/>
      <c r="E62" s="275"/>
      <c r="F62" s="275"/>
      <c r="G62" s="12">
        <v>55</v>
      </c>
      <c r="H62" s="52">
        <f>H60-H61</f>
        <v>3632222</v>
      </c>
      <c r="I62" s="52">
        <f t="shared" ref="I62:K62" si="2">I60-I61</f>
        <v>112068</v>
      </c>
      <c r="J62" s="52">
        <f t="shared" si="2"/>
        <v>-673220</v>
      </c>
      <c r="K62" s="52">
        <f t="shared" si="2"/>
        <v>-968418</v>
      </c>
    </row>
    <row r="63" spans="1:11" ht="12.75" customHeight="1" x14ac:dyDescent="0.2">
      <c r="A63" s="280" t="s">
        <v>365</v>
      </c>
      <c r="B63" s="280"/>
      <c r="C63" s="280"/>
      <c r="D63" s="280"/>
      <c r="E63" s="280"/>
      <c r="F63" s="280"/>
      <c r="G63" s="12">
        <v>56</v>
      </c>
      <c r="H63" s="52">
        <f>+IF((H60-H61)&gt;0,(H60-H61),0)</f>
        <v>3632222</v>
      </c>
      <c r="I63" s="52">
        <f t="shared" ref="I63:K63" si="3">+IF((I60-I61)&gt;0,(I60-I61),0)</f>
        <v>112068</v>
      </c>
      <c r="J63" s="52">
        <f t="shared" si="3"/>
        <v>0</v>
      </c>
      <c r="K63" s="52">
        <f t="shared" si="3"/>
        <v>0</v>
      </c>
    </row>
    <row r="64" spans="1:11" ht="12.75" customHeight="1" x14ac:dyDescent="0.2">
      <c r="A64" s="280" t="s">
        <v>366</v>
      </c>
      <c r="B64" s="280"/>
      <c r="C64" s="280"/>
      <c r="D64" s="280"/>
      <c r="E64" s="280"/>
      <c r="F64" s="280"/>
      <c r="G64" s="12">
        <v>57</v>
      </c>
      <c r="H64" s="52">
        <f>+IF((H60-H61)&lt;0,(H60-H61),0)</f>
        <v>0</v>
      </c>
      <c r="I64" s="52">
        <f t="shared" ref="I64:K64" si="4">+IF((I60-I61)&lt;0,(I60-I61),0)</f>
        <v>0</v>
      </c>
      <c r="J64" s="52">
        <f t="shared" si="4"/>
        <v>-673220</v>
      </c>
      <c r="K64" s="52">
        <f t="shared" si="4"/>
        <v>-968418</v>
      </c>
    </row>
    <row r="65" spans="1:11" ht="12.75" customHeight="1" x14ac:dyDescent="0.2">
      <c r="A65" s="281" t="s">
        <v>111</v>
      </c>
      <c r="B65" s="281"/>
      <c r="C65" s="281"/>
      <c r="D65" s="281"/>
      <c r="E65" s="281"/>
      <c r="F65" s="281"/>
      <c r="G65" s="11">
        <v>58</v>
      </c>
      <c r="H65" s="53">
        <v>1082260</v>
      </c>
      <c r="I65" s="53">
        <v>279126</v>
      </c>
      <c r="J65" s="53">
        <v>318329</v>
      </c>
      <c r="K65" s="53">
        <v>22166</v>
      </c>
    </row>
    <row r="66" spans="1:11" ht="12.75" customHeight="1" x14ac:dyDescent="0.2">
      <c r="A66" s="275" t="s">
        <v>367</v>
      </c>
      <c r="B66" s="275"/>
      <c r="C66" s="275"/>
      <c r="D66" s="275"/>
      <c r="E66" s="275"/>
      <c r="F66" s="275"/>
      <c r="G66" s="12">
        <v>59</v>
      </c>
      <c r="H66" s="52">
        <f>H62-H65</f>
        <v>2549962</v>
      </c>
      <c r="I66" s="52">
        <f t="shared" ref="I66:K66" si="5">I62-I65</f>
        <v>-167058</v>
      </c>
      <c r="J66" s="52">
        <f t="shared" si="5"/>
        <v>-991549</v>
      </c>
      <c r="K66" s="52">
        <f t="shared" si="5"/>
        <v>-990584</v>
      </c>
    </row>
    <row r="67" spans="1:11" ht="12.75" customHeight="1" x14ac:dyDescent="0.2">
      <c r="A67" s="280" t="s">
        <v>368</v>
      </c>
      <c r="B67" s="280"/>
      <c r="C67" s="280"/>
      <c r="D67" s="280"/>
      <c r="E67" s="280"/>
      <c r="F67" s="280"/>
      <c r="G67" s="12">
        <v>60</v>
      </c>
      <c r="H67" s="52">
        <f>+IF((H62-H65)&gt;0,(H62-H65),0)</f>
        <v>2549962</v>
      </c>
      <c r="I67" s="52">
        <f t="shared" ref="I67:K67" si="6">+IF((I62-I65)&gt;0,(I62-I65),0)</f>
        <v>0</v>
      </c>
      <c r="J67" s="52">
        <f t="shared" si="6"/>
        <v>0</v>
      </c>
      <c r="K67" s="52">
        <f t="shared" si="6"/>
        <v>0</v>
      </c>
    </row>
    <row r="68" spans="1:11" ht="12.75" customHeight="1" x14ac:dyDescent="0.2">
      <c r="A68" s="280" t="s">
        <v>369</v>
      </c>
      <c r="B68" s="280"/>
      <c r="C68" s="280"/>
      <c r="D68" s="280"/>
      <c r="E68" s="280"/>
      <c r="F68" s="280"/>
      <c r="G68" s="12">
        <v>61</v>
      </c>
      <c r="H68" s="52">
        <f>+IF((H62-H65)&lt;0,(H62-H65),0)</f>
        <v>0</v>
      </c>
      <c r="I68" s="52">
        <f t="shared" ref="I68:K68" si="7">+IF((I62-I65)&lt;0,(I62-I65),0)</f>
        <v>-167058</v>
      </c>
      <c r="J68" s="52">
        <f t="shared" si="7"/>
        <v>-991549</v>
      </c>
      <c r="K68" s="52">
        <f t="shared" si="7"/>
        <v>-990584</v>
      </c>
    </row>
    <row r="69" spans="1:11" x14ac:dyDescent="0.2">
      <c r="A69" s="282" t="s">
        <v>152</v>
      </c>
      <c r="B69" s="282"/>
      <c r="C69" s="282"/>
      <c r="D69" s="282"/>
      <c r="E69" s="282"/>
      <c r="F69" s="282"/>
      <c r="G69" s="283"/>
      <c r="H69" s="283"/>
      <c r="I69" s="283"/>
      <c r="J69" s="284"/>
      <c r="K69" s="284"/>
    </row>
    <row r="70" spans="1:11" ht="22.15" customHeight="1" x14ac:dyDescent="0.2">
      <c r="A70" s="275" t="s">
        <v>370</v>
      </c>
      <c r="B70" s="275"/>
      <c r="C70" s="275"/>
      <c r="D70" s="275"/>
      <c r="E70" s="275"/>
      <c r="F70" s="275"/>
      <c r="G70" s="12">
        <v>62</v>
      </c>
      <c r="H70" s="52">
        <f>H71-H72</f>
        <v>0</v>
      </c>
      <c r="I70" s="52">
        <f>I71-I72</f>
        <v>0</v>
      </c>
      <c r="J70" s="52">
        <f>J71-J72</f>
        <v>0</v>
      </c>
      <c r="K70" s="52">
        <f>K71-K72</f>
        <v>0</v>
      </c>
    </row>
    <row r="71" spans="1:11" ht="12.75" customHeight="1" x14ac:dyDescent="0.2">
      <c r="A71" s="279" t="s">
        <v>153</v>
      </c>
      <c r="B71" s="279"/>
      <c r="C71" s="279"/>
      <c r="D71" s="279"/>
      <c r="E71" s="279"/>
      <c r="F71" s="279"/>
      <c r="G71" s="11">
        <v>63</v>
      </c>
      <c r="H71" s="53">
        <v>0</v>
      </c>
      <c r="I71" s="53">
        <v>0</v>
      </c>
      <c r="J71" s="53">
        <v>0</v>
      </c>
      <c r="K71" s="53">
        <v>0</v>
      </c>
    </row>
    <row r="72" spans="1:11" ht="12.75" customHeight="1" x14ac:dyDescent="0.2">
      <c r="A72" s="279" t="s">
        <v>154</v>
      </c>
      <c r="B72" s="279"/>
      <c r="C72" s="279"/>
      <c r="D72" s="279"/>
      <c r="E72" s="279"/>
      <c r="F72" s="279"/>
      <c r="G72" s="11">
        <v>64</v>
      </c>
      <c r="H72" s="53">
        <v>0</v>
      </c>
      <c r="I72" s="53">
        <v>0</v>
      </c>
      <c r="J72" s="53">
        <v>0</v>
      </c>
      <c r="K72" s="53">
        <v>0</v>
      </c>
    </row>
    <row r="73" spans="1:11" ht="12.75" customHeight="1" x14ac:dyDescent="0.2">
      <c r="A73" s="281" t="s">
        <v>155</v>
      </c>
      <c r="B73" s="281"/>
      <c r="C73" s="281"/>
      <c r="D73" s="281"/>
      <c r="E73" s="281"/>
      <c r="F73" s="281"/>
      <c r="G73" s="11">
        <v>65</v>
      </c>
      <c r="H73" s="53">
        <v>0</v>
      </c>
      <c r="I73" s="53">
        <v>0</v>
      </c>
      <c r="J73" s="53">
        <v>0</v>
      </c>
      <c r="K73" s="53">
        <v>0</v>
      </c>
    </row>
    <row r="74" spans="1:11" ht="12.75" customHeight="1" x14ac:dyDescent="0.2">
      <c r="A74" s="280" t="s">
        <v>371</v>
      </c>
      <c r="B74" s="280"/>
      <c r="C74" s="280"/>
      <c r="D74" s="280"/>
      <c r="E74" s="280"/>
      <c r="F74" s="280"/>
      <c r="G74" s="12">
        <v>66</v>
      </c>
      <c r="H74" s="75">
        <v>0</v>
      </c>
      <c r="I74" s="75">
        <v>0</v>
      </c>
      <c r="J74" s="75">
        <v>0</v>
      </c>
      <c r="K74" s="75">
        <v>0</v>
      </c>
    </row>
    <row r="75" spans="1:11" ht="12.75" customHeight="1" x14ac:dyDescent="0.2">
      <c r="A75" s="280" t="s">
        <v>372</v>
      </c>
      <c r="B75" s="280"/>
      <c r="C75" s="280"/>
      <c r="D75" s="280"/>
      <c r="E75" s="280"/>
      <c r="F75" s="280"/>
      <c r="G75" s="12">
        <v>67</v>
      </c>
      <c r="H75" s="75">
        <v>0</v>
      </c>
      <c r="I75" s="75">
        <v>0</v>
      </c>
      <c r="J75" s="75">
        <v>0</v>
      </c>
      <c r="K75" s="75">
        <v>0</v>
      </c>
    </row>
    <row r="76" spans="1:11" x14ac:dyDescent="0.2">
      <c r="A76" s="282" t="s">
        <v>156</v>
      </c>
      <c r="B76" s="282"/>
      <c r="C76" s="282"/>
      <c r="D76" s="282"/>
      <c r="E76" s="282"/>
      <c r="F76" s="282"/>
      <c r="G76" s="283"/>
      <c r="H76" s="283"/>
      <c r="I76" s="283"/>
      <c r="J76" s="284"/>
      <c r="K76" s="284"/>
    </row>
    <row r="77" spans="1:11" ht="12.75" customHeight="1" x14ac:dyDescent="0.2">
      <c r="A77" s="275" t="s">
        <v>373</v>
      </c>
      <c r="B77" s="275"/>
      <c r="C77" s="275"/>
      <c r="D77" s="275"/>
      <c r="E77" s="275"/>
      <c r="F77" s="275"/>
      <c r="G77" s="12">
        <v>68</v>
      </c>
      <c r="H77" s="75">
        <v>0</v>
      </c>
      <c r="I77" s="75">
        <v>0</v>
      </c>
      <c r="J77" s="75">
        <v>0</v>
      </c>
      <c r="K77" s="75">
        <v>0</v>
      </c>
    </row>
    <row r="78" spans="1:11" ht="12.75" customHeight="1" x14ac:dyDescent="0.2">
      <c r="A78" s="285" t="s">
        <v>374</v>
      </c>
      <c r="B78" s="285"/>
      <c r="C78" s="285"/>
      <c r="D78" s="285"/>
      <c r="E78" s="285"/>
      <c r="F78" s="285"/>
      <c r="G78" s="46">
        <v>69</v>
      </c>
      <c r="H78" s="54">
        <v>0</v>
      </c>
      <c r="I78" s="54">
        <v>0</v>
      </c>
      <c r="J78" s="54">
        <v>0</v>
      </c>
      <c r="K78" s="54">
        <v>0</v>
      </c>
    </row>
    <row r="79" spans="1:11" ht="12.75" customHeight="1" x14ac:dyDescent="0.2">
      <c r="A79" s="285" t="s">
        <v>375</v>
      </c>
      <c r="B79" s="285"/>
      <c r="C79" s="285"/>
      <c r="D79" s="285"/>
      <c r="E79" s="285"/>
      <c r="F79" s="285"/>
      <c r="G79" s="46">
        <v>70</v>
      </c>
      <c r="H79" s="54">
        <v>0</v>
      </c>
      <c r="I79" s="54">
        <v>0</v>
      </c>
      <c r="J79" s="54">
        <v>0</v>
      </c>
      <c r="K79" s="54">
        <v>0</v>
      </c>
    </row>
    <row r="80" spans="1:11" ht="12.75" customHeight="1" x14ac:dyDescent="0.2">
      <c r="A80" s="275" t="s">
        <v>376</v>
      </c>
      <c r="B80" s="275"/>
      <c r="C80" s="275"/>
      <c r="D80" s="275"/>
      <c r="E80" s="275"/>
      <c r="F80" s="275"/>
      <c r="G80" s="12">
        <v>71</v>
      </c>
      <c r="H80" s="75">
        <v>0</v>
      </c>
      <c r="I80" s="75">
        <v>0</v>
      </c>
      <c r="J80" s="75">
        <v>0</v>
      </c>
      <c r="K80" s="75">
        <v>0</v>
      </c>
    </row>
    <row r="81" spans="1:11" ht="12.75" customHeight="1" x14ac:dyDescent="0.2">
      <c r="A81" s="275" t="s">
        <v>377</v>
      </c>
      <c r="B81" s="275"/>
      <c r="C81" s="275"/>
      <c r="D81" s="275"/>
      <c r="E81" s="275"/>
      <c r="F81" s="275"/>
      <c r="G81" s="12">
        <v>72</v>
      </c>
      <c r="H81" s="75">
        <v>0</v>
      </c>
      <c r="I81" s="75">
        <v>0</v>
      </c>
      <c r="J81" s="75">
        <v>0</v>
      </c>
      <c r="K81" s="75">
        <v>0</v>
      </c>
    </row>
    <row r="82" spans="1:11" ht="12.75" customHeight="1" x14ac:dyDescent="0.2">
      <c r="A82" s="280" t="s">
        <v>378</v>
      </c>
      <c r="B82" s="280"/>
      <c r="C82" s="280"/>
      <c r="D82" s="280"/>
      <c r="E82" s="280"/>
      <c r="F82" s="280"/>
      <c r="G82" s="12">
        <v>73</v>
      </c>
      <c r="H82" s="75">
        <v>0</v>
      </c>
      <c r="I82" s="75">
        <v>0</v>
      </c>
      <c r="J82" s="75">
        <v>0</v>
      </c>
      <c r="K82" s="75">
        <v>0</v>
      </c>
    </row>
    <row r="83" spans="1:11" ht="12.75" customHeight="1" x14ac:dyDescent="0.2">
      <c r="A83" s="280" t="s">
        <v>379</v>
      </c>
      <c r="B83" s="280"/>
      <c r="C83" s="280"/>
      <c r="D83" s="280"/>
      <c r="E83" s="280"/>
      <c r="F83" s="280"/>
      <c r="G83" s="12">
        <v>74</v>
      </c>
      <c r="H83" s="75">
        <v>0</v>
      </c>
      <c r="I83" s="75">
        <v>0</v>
      </c>
      <c r="J83" s="75">
        <v>0</v>
      </c>
      <c r="K83" s="75">
        <v>0</v>
      </c>
    </row>
    <row r="84" spans="1:11" x14ac:dyDescent="0.2">
      <c r="A84" s="282" t="s">
        <v>112</v>
      </c>
      <c r="B84" s="282"/>
      <c r="C84" s="282"/>
      <c r="D84" s="282"/>
      <c r="E84" s="282"/>
      <c r="F84" s="282"/>
      <c r="G84" s="283"/>
      <c r="H84" s="283"/>
      <c r="I84" s="283"/>
      <c r="J84" s="284"/>
      <c r="K84" s="284"/>
    </row>
    <row r="85" spans="1:11" ht="12.75" customHeight="1" x14ac:dyDescent="0.2">
      <c r="A85" s="286" t="s">
        <v>380</v>
      </c>
      <c r="B85" s="286"/>
      <c r="C85" s="286"/>
      <c r="D85" s="286"/>
      <c r="E85" s="286"/>
      <c r="F85" s="286"/>
      <c r="G85" s="12">
        <v>75</v>
      </c>
      <c r="H85" s="55">
        <f>H86+H87</f>
        <v>0</v>
      </c>
      <c r="I85" s="55">
        <f>I86+I87</f>
        <v>0</v>
      </c>
      <c r="J85" s="55">
        <f>J86+J87</f>
        <v>0</v>
      </c>
      <c r="K85" s="55">
        <f>K86+K87</f>
        <v>0</v>
      </c>
    </row>
    <row r="86" spans="1:11" ht="12.75" customHeight="1" x14ac:dyDescent="0.2">
      <c r="A86" s="287" t="s">
        <v>157</v>
      </c>
      <c r="B86" s="287"/>
      <c r="C86" s="287"/>
      <c r="D86" s="287"/>
      <c r="E86" s="287"/>
      <c r="F86" s="287"/>
      <c r="G86" s="11">
        <v>76</v>
      </c>
      <c r="H86" s="56">
        <v>0</v>
      </c>
      <c r="I86" s="56">
        <v>0</v>
      </c>
      <c r="J86" s="56">
        <v>0</v>
      </c>
      <c r="K86" s="56">
        <v>0</v>
      </c>
    </row>
    <row r="87" spans="1:11" ht="12.75" customHeight="1" x14ac:dyDescent="0.2">
      <c r="A87" s="287" t="s">
        <v>158</v>
      </c>
      <c r="B87" s="287"/>
      <c r="C87" s="287"/>
      <c r="D87" s="287"/>
      <c r="E87" s="287"/>
      <c r="F87" s="287"/>
      <c r="G87" s="11">
        <v>77</v>
      </c>
      <c r="H87" s="56">
        <v>0</v>
      </c>
      <c r="I87" s="56">
        <v>0</v>
      </c>
      <c r="J87" s="56">
        <v>0</v>
      </c>
      <c r="K87" s="56">
        <v>0</v>
      </c>
    </row>
    <row r="88" spans="1:11" x14ac:dyDescent="0.2">
      <c r="A88" s="288" t="s">
        <v>114</v>
      </c>
      <c r="B88" s="288"/>
      <c r="C88" s="288"/>
      <c r="D88" s="288"/>
      <c r="E88" s="288"/>
      <c r="F88" s="288"/>
      <c r="G88" s="289"/>
      <c r="H88" s="289"/>
      <c r="I88" s="289"/>
      <c r="J88" s="284"/>
      <c r="K88" s="284"/>
    </row>
    <row r="89" spans="1:11" ht="12.75" customHeight="1" x14ac:dyDescent="0.2">
      <c r="A89" s="257" t="s">
        <v>159</v>
      </c>
      <c r="B89" s="257"/>
      <c r="C89" s="257"/>
      <c r="D89" s="257"/>
      <c r="E89" s="257"/>
      <c r="F89" s="257"/>
      <c r="G89" s="11">
        <v>78</v>
      </c>
      <c r="H89" s="56">
        <v>2549962</v>
      </c>
      <c r="I89" s="56">
        <v>-167058</v>
      </c>
      <c r="J89" s="56">
        <v>-991549</v>
      </c>
      <c r="K89" s="56">
        <v>-990584</v>
      </c>
    </row>
    <row r="90" spans="1:11" ht="24" customHeight="1" x14ac:dyDescent="0.2">
      <c r="A90" s="243" t="s">
        <v>436</v>
      </c>
      <c r="B90" s="243"/>
      <c r="C90" s="243"/>
      <c r="D90" s="243"/>
      <c r="E90" s="243"/>
      <c r="F90" s="243"/>
      <c r="G90" s="12">
        <v>79</v>
      </c>
      <c r="H90" s="73">
        <f>H91+H98</f>
        <v>68639</v>
      </c>
      <c r="I90" s="73">
        <f>I91+I98</f>
        <v>-4200</v>
      </c>
      <c r="J90" s="73">
        <f t="shared" ref="J90:K90" si="8">J91+J98</f>
        <v>2882950</v>
      </c>
      <c r="K90" s="73">
        <f t="shared" si="8"/>
        <v>2883231</v>
      </c>
    </row>
    <row r="91" spans="1:11" ht="24" customHeight="1" x14ac:dyDescent="0.2">
      <c r="A91" s="290" t="s">
        <v>443</v>
      </c>
      <c r="B91" s="290"/>
      <c r="C91" s="290"/>
      <c r="D91" s="290"/>
      <c r="E91" s="290"/>
      <c r="F91" s="290"/>
      <c r="G91" s="12">
        <v>80</v>
      </c>
      <c r="H91" s="73">
        <f>SUM(H92:H96)</f>
        <v>0</v>
      </c>
      <c r="I91" s="73">
        <f>SUM(I92:I96)</f>
        <v>0</v>
      </c>
      <c r="J91" s="73">
        <f t="shared" ref="J91:K91" si="9">SUM(J92:J96)</f>
        <v>0</v>
      </c>
      <c r="K91" s="73">
        <f t="shared" si="9"/>
        <v>0</v>
      </c>
    </row>
    <row r="92" spans="1:11" ht="25.5" customHeight="1" x14ac:dyDescent="0.2">
      <c r="A92" s="279" t="s">
        <v>381</v>
      </c>
      <c r="B92" s="279"/>
      <c r="C92" s="279"/>
      <c r="D92" s="279"/>
      <c r="E92" s="279"/>
      <c r="F92" s="279"/>
      <c r="G92" s="12">
        <v>81</v>
      </c>
      <c r="H92" s="56">
        <v>0</v>
      </c>
      <c r="I92" s="56">
        <v>0</v>
      </c>
      <c r="J92" s="56">
        <v>0</v>
      </c>
      <c r="K92" s="56">
        <v>0</v>
      </c>
    </row>
    <row r="93" spans="1:11" ht="38.25" customHeight="1" x14ac:dyDescent="0.2">
      <c r="A93" s="279" t="s">
        <v>382</v>
      </c>
      <c r="B93" s="279"/>
      <c r="C93" s="279"/>
      <c r="D93" s="279"/>
      <c r="E93" s="279"/>
      <c r="F93" s="279"/>
      <c r="G93" s="12">
        <v>82</v>
      </c>
      <c r="H93" s="56">
        <v>0</v>
      </c>
      <c r="I93" s="56">
        <v>0</v>
      </c>
      <c r="J93" s="56">
        <v>0</v>
      </c>
      <c r="K93" s="56">
        <v>0</v>
      </c>
    </row>
    <row r="94" spans="1:11" ht="38.25" customHeight="1" x14ac:dyDescent="0.2">
      <c r="A94" s="279" t="s">
        <v>383</v>
      </c>
      <c r="B94" s="279"/>
      <c r="C94" s="279"/>
      <c r="D94" s="279"/>
      <c r="E94" s="279"/>
      <c r="F94" s="279"/>
      <c r="G94" s="12">
        <v>83</v>
      </c>
      <c r="H94" s="56">
        <v>0</v>
      </c>
      <c r="I94" s="56">
        <v>0</v>
      </c>
      <c r="J94" s="56">
        <v>0</v>
      </c>
      <c r="K94" s="56">
        <v>0</v>
      </c>
    </row>
    <row r="95" spans="1:11" x14ac:dyDescent="0.2">
      <c r="A95" s="279" t="s">
        <v>384</v>
      </c>
      <c r="B95" s="279"/>
      <c r="C95" s="279"/>
      <c r="D95" s="279"/>
      <c r="E95" s="279"/>
      <c r="F95" s="279"/>
      <c r="G95" s="12">
        <v>84</v>
      </c>
      <c r="H95" s="56">
        <v>0</v>
      </c>
      <c r="I95" s="56">
        <v>0</v>
      </c>
      <c r="J95" s="56">
        <v>0</v>
      </c>
      <c r="K95" s="56">
        <v>0</v>
      </c>
    </row>
    <row r="96" spans="1:11" x14ac:dyDescent="0.2">
      <c r="A96" s="279" t="s">
        <v>385</v>
      </c>
      <c r="B96" s="279"/>
      <c r="C96" s="279"/>
      <c r="D96" s="279"/>
      <c r="E96" s="279"/>
      <c r="F96" s="279"/>
      <c r="G96" s="12">
        <v>85</v>
      </c>
      <c r="H96" s="56">
        <v>0</v>
      </c>
      <c r="I96" s="56">
        <v>0</v>
      </c>
      <c r="J96" s="56">
        <v>0</v>
      </c>
      <c r="K96" s="56">
        <v>0</v>
      </c>
    </row>
    <row r="97" spans="1:11" ht="26.25" customHeight="1" x14ac:dyDescent="0.2">
      <c r="A97" s="279" t="s">
        <v>386</v>
      </c>
      <c r="B97" s="279"/>
      <c r="C97" s="279"/>
      <c r="D97" s="279"/>
      <c r="E97" s="279"/>
      <c r="F97" s="279"/>
      <c r="G97" s="12">
        <v>86</v>
      </c>
      <c r="H97" s="56">
        <v>0</v>
      </c>
      <c r="I97" s="56">
        <v>0</v>
      </c>
      <c r="J97" s="56">
        <v>0</v>
      </c>
      <c r="K97" s="56">
        <v>0</v>
      </c>
    </row>
    <row r="98" spans="1:11" ht="25.5" customHeight="1" x14ac:dyDescent="0.2">
      <c r="A98" s="290" t="s">
        <v>437</v>
      </c>
      <c r="B98" s="290"/>
      <c r="C98" s="290"/>
      <c r="D98" s="290"/>
      <c r="E98" s="290"/>
      <c r="F98" s="290"/>
      <c r="G98" s="12">
        <v>87</v>
      </c>
      <c r="H98" s="73">
        <f>SUM(H99:H106)</f>
        <v>68639</v>
      </c>
      <c r="I98" s="73">
        <f>SUM(I99:I106)</f>
        <v>-4200</v>
      </c>
      <c r="J98" s="73">
        <f t="shared" ref="J98:K98" si="10">SUM(J99:J106)</f>
        <v>2882950</v>
      </c>
      <c r="K98" s="73">
        <f t="shared" si="10"/>
        <v>2883231</v>
      </c>
    </row>
    <row r="99" spans="1:11" x14ac:dyDescent="0.2">
      <c r="A99" s="291" t="s">
        <v>160</v>
      </c>
      <c r="B99" s="291"/>
      <c r="C99" s="291"/>
      <c r="D99" s="291"/>
      <c r="E99" s="291"/>
      <c r="F99" s="291"/>
      <c r="G99" s="11">
        <v>88</v>
      </c>
      <c r="H99" s="56">
        <v>0</v>
      </c>
      <c r="I99" s="56">
        <v>0</v>
      </c>
      <c r="J99" s="56">
        <v>0</v>
      </c>
      <c r="K99" s="56">
        <v>0</v>
      </c>
    </row>
    <row r="100" spans="1:11" ht="36" customHeight="1" x14ac:dyDescent="0.2">
      <c r="A100" s="279" t="s">
        <v>387</v>
      </c>
      <c r="B100" s="279"/>
      <c r="C100" s="279"/>
      <c r="D100" s="279"/>
      <c r="E100" s="279"/>
      <c r="F100" s="279"/>
      <c r="G100" s="11">
        <v>89</v>
      </c>
      <c r="H100" s="56">
        <v>68639</v>
      </c>
      <c r="I100" s="56">
        <v>-4200</v>
      </c>
      <c r="J100" s="56">
        <v>2882950</v>
      </c>
      <c r="K100" s="56">
        <v>2883231</v>
      </c>
    </row>
    <row r="101" spans="1:11" ht="22.15" customHeight="1" x14ac:dyDescent="0.2">
      <c r="A101" s="291" t="s">
        <v>161</v>
      </c>
      <c r="B101" s="291"/>
      <c r="C101" s="291"/>
      <c r="D101" s="291"/>
      <c r="E101" s="291"/>
      <c r="F101" s="291"/>
      <c r="G101" s="11">
        <v>90</v>
      </c>
      <c r="H101" s="56">
        <v>0</v>
      </c>
      <c r="I101" s="56">
        <v>0</v>
      </c>
      <c r="J101" s="56">
        <v>0</v>
      </c>
      <c r="K101" s="56">
        <v>0</v>
      </c>
    </row>
    <row r="102" spans="1:11" ht="22.15" customHeight="1" x14ac:dyDescent="0.2">
      <c r="A102" s="291" t="s">
        <v>162</v>
      </c>
      <c r="B102" s="291"/>
      <c r="C102" s="291"/>
      <c r="D102" s="291"/>
      <c r="E102" s="291"/>
      <c r="F102" s="291"/>
      <c r="G102" s="11">
        <v>91</v>
      </c>
      <c r="H102" s="56">
        <v>0</v>
      </c>
      <c r="I102" s="56">
        <v>0</v>
      </c>
      <c r="J102" s="56">
        <v>0</v>
      </c>
      <c r="K102" s="56">
        <v>0</v>
      </c>
    </row>
    <row r="103" spans="1:11" ht="22.15" customHeight="1" x14ac:dyDescent="0.2">
      <c r="A103" s="291" t="s">
        <v>163</v>
      </c>
      <c r="B103" s="291"/>
      <c r="C103" s="291"/>
      <c r="D103" s="291"/>
      <c r="E103" s="291"/>
      <c r="F103" s="291"/>
      <c r="G103" s="11">
        <v>92</v>
      </c>
      <c r="H103" s="56">
        <v>0</v>
      </c>
      <c r="I103" s="56">
        <v>0</v>
      </c>
      <c r="J103" s="56">
        <v>0</v>
      </c>
      <c r="K103" s="56">
        <v>0</v>
      </c>
    </row>
    <row r="104" spans="1:11" ht="12.75" customHeight="1" x14ac:dyDescent="0.2">
      <c r="A104" s="279" t="s">
        <v>388</v>
      </c>
      <c r="B104" s="279"/>
      <c r="C104" s="279"/>
      <c r="D104" s="279"/>
      <c r="E104" s="279"/>
      <c r="F104" s="279"/>
      <c r="G104" s="11">
        <v>93</v>
      </c>
      <c r="H104" s="56">
        <v>0</v>
      </c>
      <c r="I104" s="56">
        <v>0</v>
      </c>
      <c r="J104" s="56">
        <v>0</v>
      </c>
      <c r="K104" s="56">
        <v>0</v>
      </c>
    </row>
    <row r="105" spans="1:11" ht="26.25" customHeight="1" x14ac:dyDescent="0.2">
      <c r="A105" s="279" t="s">
        <v>389</v>
      </c>
      <c r="B105" s="279"/>
      <c r="C105" s="279"/>
      <c r="D105" s="279"/>
      <c r="E105" s="279"/>
      <c r="F105" s="279"/>
      <c r="G105" s="11">
        <v>94</v>
      </c>
      <c r="H105" s="56">
        <v>0</v>
      </c>
      <c r="I105" s="56">
        <v>0</v>
      </c>
      <c r="J105" s="56">
        <v>0</v>
      </c>
      <c r="K105" s="56">
        <v>0</v>
      </c>
    </row>
    <row r="106" spans="1:11" x14ac:dyDescent="0.2">
      <c r="A106" s="279" t="s">
        <v>390</v>
      </c>
      <c r="B106" s="279"/>
      <c r="C106" s="279"/>
      <c r="D106" s="279"/>
      <c r="E106" s="279"/>
      <c r="F106" s="279"/>
      <c r="G106" s="11">
        <v>95</v>
      </c>
      <c r="H106" s="56">
        <v>0</v>
      </c>
      <c r="I106" s="56">
        <v>0</v>
      </c>
      <c r="J106" s="56">
        <v>0</v>
      </c>
      <c r="K106" s="56">
        <v>0</v>
      </c>
    </row>
    <row r="107" spans="1:11" ht="24.75" customHeight="1" x14ac:dyDescent="0.2">
      <c r="A107" s="279" t="s">
        <v>391</v>
      </c>
      <c r="B107" s="279"/>
      <c r="C107" s="279"/>
      <c r="D107" s="279"/>
      <c r="E107" s="279"/>
      <c r="F107" s="279"/>
      <c r="G107" s="11">
        <v>96</v>
      </c>
      <c r="H107" s="56">
        <v>0</v>
      </c>
      <c r="I107" s="56">
        <v>0</v>
      </c>
      <c r="J107" s="56">
        <v>-809981</v>
      </c>
      <c r="K107" s="56">
        <v>-809981</v>
      </c>
    </row>
    <row r="108" spans="1:11" ht="22.9" customHeight="1" x14ac:dyDescent="0.2">
      <c r="A108" s="243" t="s">
        <v>438</v>
      </c>
      <c r="B108" s="243"/>
      <c r="C108" s="243"/>
      <c r="D108" s="243"/>
      <c r="E108" s="243"/>
      <c r="F108" s="243"/>
      <c r="G108" s="12">
        <v>97</v>
      </c>
      <c r="H108" s="73">
        <f>H91+H98-H107-H97</f>
        <v>68639</v>
      </c>
      <c r="I108" s="73">
        <f>I91+I98-I107-I97</f>
        <v>-4200</v>
      </c>
      <c r="J108" s="73">
        <f t="shared" ref="J108:K108" si="11">J91+J98-J107-J97</f>
        <v>3692931</v>
      </c>
      <c r="K108" s="73">
        <f t="shared" si="11"/>
        <v>3693212</v>
      </c>
    </row>
    <row r="109" spans="1:11" ht="12.75" customHeight="1" x14ac:dyDescent="0.2">
      <c r="A109" s="243" t="s">
        <v>392</v>
      </c>
      <c r="B109" s="243"/>
      <c r="C109" s="243"/>
      <c r="D109" s="243"/>
      <c r="E109" s="243"/>
      <c r="F109" s="243"/>
      <c r="G109" s="12">
        <v>98</v>
      </c>
      <c r="H109" s="55">
        <f>H89+H108</f>
        <v>2618601</v>
      </c>
      <c r="I109" s="55">
        <f>I89+I108</f>
        <v>-171258</v>
      </c>
      <c r="J109" s="55">
        <f t="shared" ref="J109:K109" si="12">J89+J108</f>
        <v>2701382</v>
      </c>
      <c r="K109" s="55">
        <f t="shared" si="12"/>
        <v>2702628</v>
      </c>
    </row>
    <row r="110" spans="1:11" x14ac:dyDescent="0.2">
      <c r="A110" s="282" t="s">
        <v>164</v>
      </c>
      <c r="B110" s="282"/>
      <c r="C110" s="282"/>
      <c r="D110" s="282"/>
      <c r="E110" s="282"/>
      <c r="F110" s="282"/>
      <c r="G110" s="283"/>
      <c r="H110" s="283"/>
      <c r="I110" s="283"/>
      <c r="J110" s="284"/>
      <c r="K110" s="284"/>
    </row>
    <row r="111" spans="1:11" ht="12.75" customHeight="1" x14ac:dyDescent="0.2">
      <c r="A111" s="286" t="s">
        <v>393</v>
      </c>
      <c r="B111" s="286"/>
      <c r="C111" s="286"/>
      <c r="D111" s="286"/>
      <c r="E111" s="286"/>
      <c r="F111" s="286"/>
      <c r="G111" s="12">
        <v>99</v>
      </c>
      <c r="H111" s="55">
        <f>H112+H113</f>
        <v>0</v>
      </c>
      <c r="I111" s="55">
        <f>I112+I113</f>
        <v>0</v>
      </c>
      <c r="J111" s="55">
        <f>J112+J113</f>
        <v>0</v>
      </c>
      <c r="K111" s="55">
        <f>K112+K113</f>
        <v>0</v>
      </c>
    </row>
    <row r="112" spans="1:11" ht="12.75" customHeight="1" x14ac:dyDescent="0.2">
      <c r="A112" s="287" t="s">
        <v>113</v>
      </c>
      <c r="B112" s="287"/>
      <c r="C112" s="287"/>
      <c r="D112" s="287"/>
      <c r="E112" s="287"/>
      <c r="F112" s="287"/>
      <c r="G112" s="11">
        <v>100</v>
      </c>
      <c r="H112" s="56">
        <v>0</v>
      </c>
      <c r="I112" s="56">
        <v>0</v>
      </c>
      <c r="J112" s="56">
        <v>0</v>
      </c>
      <c r="K112" s="56">
        <v>0</v>
      </c>
    </row>
    <row r="113" spans="1:11" ht="12.75" customHeight="1" x14ac:dyDescent="0.2">
      <c r="A113" s="287" t="s">
        <v>165</v>
      </c>
      <c r="B113" s="287"/>
      <c r="C113" s="287"/>
      <c r="D113" s="287"/>
      <c r="E113" s="287"/>
      <c r="F113" s="287"/>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zoomScale="80" zoomScaleNormal="100" zoomScaleSheetLayoutView="80" workbookViewId="0">
      <selection activeCell="L55" sqref="L5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92" t="s">
        <v>166</v>
      </c>
      <c r="B1" s="293"/>
      <c r="C1" s="293"/>
      <c r="D1" s="293"/>
      <c r="E1" s="293"/>
      <c r="F1" s="293"/>
      <c r="G1" s="293"/>
      <c r="H1" s="293"/>
      <c r="I1" s="293"/>
    </row>
    <row r="2" spans="1:9" x14ac:dyDescent="0.2">
      <c r="A2" s="294" t="s">
        <v>464</v>
      </c>
      <c r="B2" s="247"/>
      <c r="C2" s="247"/>
      <c r="D2" s="247"/>
      <c r="E2" s="247"/>
      <c r="F2" s="247"/>
      <c r="G2" s="247"/>
      <c r="H2" s="247"/>
      <c r="I2" s="247"/>
    </row>
    <row r="3" spans="1:9" x14ac:dyDescent="0.2">
      <c r="A3" s="296" t="s">
        <v>447</v>
      </c>
      <c r="B3" s="297"/>
      <c r="C3" s="297"/>
      <c r="D3" s="297"/>
      <c r="E3" s="297"/>
      <c r="F3" s="297"/>
      <c r="G3" s="297"/>
      <c r="H3" s="297"/>
      <c r="I3" s="297"/>
    </row>
    <row r="4" spans="1:9" x14ac:dyDescent="0.2">
      <c r="A4" s="295" t="s">
        <v>461</v>
      </c>
      <c r="B4" s="250"/>
      <c r="C4" s="250"/>
      <c r="D4" s="250"/>
      <c r="E4" s="250"/>
      <c r="F4" s="250"/>
      <c r="G4" s="250"/>
      <c r="H4" s="250"/>
      <c r="I4" s="251"/>
    </row>
    <row r="5" spans="1:9" ht="23.25" x14ac:dyDescent="0.2">
      <c r="A5" s="300" t="s">
        <v>2</v>
      </c>
      <c r="B5" s="255"/>
      <c r="C5" s="255"/>
      <c r="D5" s="255"/>
      <c r="E5" s="255"/>
      <c r="F5" s="255"/>
      <c r="G5" s="64" t="s">
        <v>103</v>
      </c>
      <c r="H5" s="65" t="s">
        <v>301</v>
      </c>
      <c r="I5" s="65" t="s">
        <v>279</v>
      </c>
    </row>
    <row r="6" spans="1:9" x14ac:dyDescent="0.2">
      <c r="A6" s="301">
        <v>1</v>
      </c>
      <c r="B6" s="255"/>
      <c r="C6" s="255"/>
      <c r="D6" s="255"/>
      <c r="E6" s="255"/>
      <c r="F6" s="255"/>
      <c r="G6" s="66">
        <v>2</v>
      </c>
      <c r="H6" s="65" t="s">
        <v>167</v>
      </c>
      <c r="I6" s="65" t="s">
        <v>168</v>
      </c>
    </row>
    <row r="7" spans="1:9" x14ac:dyDescent="0.2">
      <c r="A7" s="302" t="s">
        <v>169</v>
      </c>
      <c r="B7" s="302"/>
      <c r="C7" s="302"/>
      <c r="D7" s="302"/>
      <c r="E7" s="302"/>
      <c r="F7" s="302"/>
      <c r="G7" s="302"/>
      <c r="H7" s="302"/>
      <c r="I7" s="302"/>
    </row>
    <row r="8" spans="1:9" ht="12.75" customHeight="1" x14ac:dyDescent="0.2">
      <c r="A8" s="241" t="s">
        <v>170</v>
      </c>
      <c r="B8" s="241"/>
      <c r="C8" s="241"/>
      <c r="D8" s="241"/>
      <c r="E8" s="241"/>
      <c r="F8" s="241"/>
      <c r="G8" s="67">
        <v>1</v>
      </c>
      <c r="H8" s="68">
        <v>3632222</v>
      </c>
      <c r="I8" s="68">
        <v>-673220</v>
      </c>
    </row>
    <row r="9" spans="1:9" ht="12.75" customHeight="1" x14ac:dyDescent="0.2">
      <c r="A9" s="299" t="s">
        <v>171</v>
      </c>
      <c r="B9" s="299"/>
      <c r="C9" s="299"/>
      <c r="D9" s="299"/>
      <c r="E9" s="299"/>
      <c r="F9" s="299"/>
      <c r="G9" s="69">
        <v>2</v>
      </c>
      <c r="H9" s="70">
        <f>H10+H11+H12+H13+H14+H15+H16+H17</f>
        <v>-4683038</v>
      </c>
      <c r="I9" s="70">
        <f>I10+I11+I12+I13+I14+I15+I16+I17</f>
        <v>-1100450</v>
      </c>
    </row>
    <row r="10" spans="1:9" ht="12.75" customHeight="1" x14ac:dyDescent="0.2">
      <c r="A10" s="276" t="s">
        <v>172</v>
      </c>
      <c r="B10" s="276"/>
      <c r="C10" s="276"/>
      <c r="D10" s="276"/>
      <c r="E10" s="276"/>
      <c r="F10" s="276"/>
      <c r="G10" s="67">
        <v>3</v>
      </c>
      <c r="H10" s="68">
        <v>67940</v>
      </c>
      <c r="I10" s="68">
        <v>176535</v>
      </c>
    </row>
    <row r="11" spans="1:9" ht="22.15" customHeight="1" x14ac:dyDescent="0.2">
      <c r="A11" s="276" t="s">
        <v>173</v>
      </c>
      <c r="B11" s="276"/>
      <c r="C11" s="276"/>
      <c r="D11" s="276"/>
      <c r="E11" s="276"/>
      <c r="F11" s="276"/>
      <c r="G11" s="67">
        <v>4</v>
      </c>
      <c r="H11" s="68">
        <v>-47599</v>
      </c>
      <c r="I11" s="68">
        <v>226</v>
      </c>
    </row>
    <row r="12" spans="1:9" ht="23.45" customHeight="1" x14ac:dyDescent="0.2">
      <c r="A12" s="276" t="s">
        <v>174</v>
      </c>
      <c r="B12" s="276"/>
      <c r="C12" s="276"/>
      <c r="D12" s="276"/>
      <c r="E12" s="276"/>
      <c r="F12" s="276"/>
      <c r="G12" s="67">
        <v>5</v>
      </c>
      <c r="H12" s="68">
        <v>-61276</v>
      </c>
      <c r="I12" s="68">
        <v>-70462</v>
      </c>
    </row>
    <row r="13" spans="1:9" ht="12.75" customHeight="1" x14ac:dyDescent="0.2">
      <c r="A13" s="276" t="s">
        <v>175</v>
      </c>
      <c r="B13" s="276"/>
      <c r="C13" s="276"/>
      <c r="D13" s="276"/>
      <c r="E13" s="276"/>
      <c r="F13" s="276"/>
      <c r="G13" s="67">
        <v>6</v>
      </c>
      <c r="H13" s="68">
        <v>-3665560</v>
      </c>
      <c r="I13" s="68">
        <v>-1781561</v>
      </c>
    </row>
    <row r="14" spans="1:9" ht="12.75" customHeight="1" x14ac:dyDescent="0.2">
      <c r="A14" s="276" t="s">
        <v>176</v>
      </c>
      <c r="B14" s="276"/>
      <c r="C14" s="276"/>
      <c r="D14" s="276"/>
      <c r="E14" s="276"/>
      <c r="F14" s="276"/>
      <c r="G14" s="67">
        <v>7</v>
      </c>
      <c r="H14" s="68">
        <v>678240</v>
      </c>
      <c r="I14" s="68">
        <v>660652</v>
      </c>
    </row>
    <row r="15" spans="1:9" ht="12.75" customHeight="1" x14ac:dyDescent="0.2">
      <c r="A15" s="276" t="s">
        <v>177</v>
      </c>
      <c r="B15" s="276"/>
      <c r="C15" s="276"/>
      <c r="D15" s="276"/>
      <c r="E15" s="276"/>
      <c r="F15" s="276"/>
      <c r="G15" s="67">
        <v>8</v>
      </c>
      <c r="H15" s="68">
        <v>-1390400</v>
      </c>
      <c r="I15" s="68">
        <v>28680</v>
      </c>
    </row>
    <row r="16" spans="1:9" ht="12.75" customHeight="1" x14ac:dyDescent="0.2">
      <c r="A16" s="276" t="s">
        <v>178</v>
      </c>
      <c r="B16" s="276"/>
      <c r="C16" s="276"/>
      <c r="D16" s="276"/>
      <c r="E16" s="276"/>
      <c r="F16" s="276"/>
      <c r="G16" s="67">
        <v>9</v>
      </c>
      <c r="H16" s="68">
        <v>28839</v>
      </c>
      <c r="I16" s="68">
        <v>208</v>
      </c>
    </row>
    <row r="17" spans="1:9" ht="25.15" customHeight="1" x14ac:dyDescent="0.2">
      <c r="A17" s="276" t="s">
        <v>179</v>
      </c>
      <c r="B17" s="276"/>
      <c r="C17" s="276"/>
      <c r="D17" s="276"/>
      <c r="E17" s="276"/>
      <c r="F17" s="276"/>
      <c r="G17" s="67">
        <v>10</v>
      </c>
      <c r="H17" s="68">
        <v>-293222</v>
      </c>
      <c r="I17" s="68">
        <v>-114728</v>
      </c>
    </row>
    <row r="18" spans="1:9" ht="28.15" customHeight="1" x14ac:dyDescent="0.2">
      <c r="A18" s="298" t="s">
        <v>306</v>
      </c>
      <c r="B18" s="298"/>
      <c r="C18" s="298"/>
      <c r="D18" s="298"/>
      <c r="E18" s="298"/>
      <c r="F18" s="298"/>
      <c r="G18" s="69">
        <v>11</v>
      </c>
      <c r="H18" s="70">
        <f>H8+H9</f>
        <v>-1050816</v>
      </c>
      <c r="I18" s="70">
        <f>I8+I9</f>
        <v>-1773670</v>
      </c>
    </row>
    <row r="19" spans="1:9" ht="12.75" customHeight="1" x14ac:dyDescent="0.2">
      <c r="A19" s="299" t="s">
        <v>180</v>
      </c>
      <c r="B19" s="299"/>
      <c r="C19" s="299"/>
      <c r="D19" s="299"/>
      <c r="E19" s="299"/>
      <c r="F19" s="299"/>
      <c r="G19" s="69">
        <v>12</v>
      </c>
      <c r="H19" s="70">
        <f>H20+H21+H22+H23</f>
        <v>-63053</v>
      </c>
      <c r="I19" s="70">
        <f>I20+I21+I22+I23</f>
        <v>-237423</v>
      </c>
    </row>
    <row r="20" spans="1:9" ht="12.75" customHeight="1" x14ac:dyDescent="0.2">
      <c r="A20" s="276" t="s">
        <v>181</v>
      </c>
      <c r="B20" s="276"/>
      <c r="C20" s="276"/>
      <c r="D20" s="276"/>
      <c r="E20" s="276"/>
      <c r="F20" s="276"/>
      <c r="G20" s="67">
        <v>13</v>
      </c>
      <c r="H20" s="68">
        <v>-13276</v>
      </c>
      <c r="I20" s="68">
        <v>307423</v>
      </c>
    </row>
    <row r="21" spans="1:9" ht="12.75" customHeight="1" x14ac:dyDescent="0.2">
      <c r="A21" s="276" t="s">
        <v>182</v>
      </c>
      <c r="B21" s="276"/>
      <c r="C21" s="276"/>
      <c r="D21" s="276"/>
      <c r="E21" s="276"/>
      <c r="F21" s="276"/>
      <c r="G21" s="67">
        <v>14</v>
      </c>
      <c r="H21" s="68">
        <v>-49777</v>
      </c>
      <c r="I21" s="68">
        <v>-544846</v>
      </c>
    </row>
    <row r="22" spans="1:9" ht="12.75" customHeight="1" x14ac:dyDescent="0.2">
      <c r="A22" s="276" t="s">
        <v>183</v>
      </c>
      <c r="B22" s="276"/>
      <c r="C22" s="276"/>
      <c r="D22" s="276"/>
      <c r="E22" s="276"/>
      <c r="F22" s="276"/>
      <c r="G22" s="67">
        <v>15</v>
      </c>
      <c r="H22" s="68">
        <v>0</v>
      </c>
      <c r="I22" s="68">
        <v>0</v>
      </c>
    </row>
    <row r="23" spans="1:9" ht="12.75" customHeight="1" x14ac:dyDescent="0.2">
      <c r="A23" s="276" t="s">
        <v>184</v>
      </c>
      <c r="B23" s="276"/>
      <c r="C23" s="276"/>
      <c r="D23" s="276"/>
      <c r="E23" s="276"/>
      <c r="F23" s="276"/>
      <c r="G23" s="67">
        <v>16</v>
      </c>
      <c r="H23" s="68">
        <v>0</v>
      </c>
      <c r="I23" s="68">
        <v>0</v>
      </c>
    </row>
    <row r="24" spans="1:9" ht="12.75" customHeight="1" x14ac:dyDescent="0.2">
      <c r="A24" s="298" t="s">
        <v>185</v>
      </c>
      <c r="B24" s="298"/>
      <c r="C24" s="298"/>
      <c r="D24" s="298"/>
      <c r="E24" s="298"/>
      <c r="F24" s="298"/>
      <c r="G24" s="69">
        <v>17</v>
      </c>
      <c r="H24" s="70">
        <f>H18+H19</f>
        <v>-1113869</v>
      </c>
      <c r="I24" s="70">
        <f>I18+I19</f>
        <v>-2011093</v>
      </c>
    </row>
    <row r="25" spans="1:9" ht="12.75" customHeight="1" x14ac:dyDescent="0.2">
      <c r="A25" s="241" t="s">
        <v>186</v>
      </c>
      <c r="B25" s="241"/>
      <c r="C25" s="241"/>
      <c r="D25" s="241"/>
      <c r="E25" s="241"/>
      <c r="F25" s="241"/>
      <c r="G25" s="67">
        <v>18</v>
      </c>
      <c r="H25" s="68">
        <v>-4024</v>
      </c>
      <c r="I25" s="68">
        <v>-5048</v>
      </c>
    </row>
    <row r="26" spans="1:9" ht="12.75" customHeight="1" x14ac:dyDescent="0.2">
      <c r="A26" s="241" t="s">
        <v>187</v>
      </c>
      <c r="B26" s="241"/>
      <c r="C26" s="241"/>
      <c r="D26" s="241"/>
      <c r="E26" s="241"/>
      <c r="F26" s="241"/>
      <c r="G26" s="67">
        <v>19</v>
      </c>
      <c r="H26" s="68">
        <v>-28823</v>
      </c>
      <c r="I26" s="68">
        <v>-333768</v>
      </c>
    </row>
    <row r="27" spans="1:9" ht="25.9" customHeight="1" x14ac:dyDescent="0.2">
      <c r="A27" s="303" t="s">
        <v>188</v>
      </c>
      <c r="B27" s="303"/>
      <c r="C27" s="303"/>
      <c r="D27" s="303"/>
      <c r="E27" s="303"/>
      <c r="F27" s="303"/>
      <c r="G27" s="69">
        <v>20</v>
      </c>
      <c r="H27" s="70">
        <f>H24+H25+H26</f>
        <v>-1146716</v>
      </c>
      <c r="I27" s="70">
        <f>I24+I25+I26</f>
        <v>-2349909</v>
      </c>
    </row>
    <row r="28" spans="1:9" x14ac:dyDescent="0.2">
      <c r="A28" s="302" t="s">
        <v>189</v>
      </c>
      <c r="B28" s="302"/>
      <c r="C28" s="302"/>
      <c r="D28" s="302"/>
      <c r="E28" s="302"/>
      <c r="F28" s="302"/>
      <c r="G28" s="302"/>
      <c r="H28" s="302"/>
      <c r="I28" s="302"/>
    </row>
    <row r="29" spans="1:9" ht="30.6" customHeight="1" x14ac:dyDescent="0.2">
      <c r="A29" s="241" t="s">
        <v>190</v>
      </c>
      <c r="B29" s="241"/>
      <c r="C29" s="241"/>
      <c r="D29" s="241"/>
      <c r="E29" s="241"/>
      <c r="F29" s="241"/>
      <c r="G29" s="67">
        <v>21</v>
      </c>
      <c r="H29" s="71">
        <v>359040</v>
      </c>
      <c r="I29" s="71">
        <v>0</v>
      </c>
    </row>
    <row r="30" spans="1:9" ht="12.75" customHeight="1" x14ac:dyDescent="0.2">
      <c r="A30" s="241" t="s">
        <v>191</v>
      </c>
      <c r="B30" s="241"/>
      <c r="C30" s="241"/>
      <c r="D30" s="241"/>
      <c r="E30" s="241"/>
      <c r="F30" s="241"/>
      <c r="G30" s="67">
        <v>22</v>
      </c>
      <c r="H30" s="71">
        <v>0</v>
      </c>
      <c r="I30" s="71">
        <v>0</v>
      </c>
    </row>
    <row r="31" spans="1:9" ht="12.75" customHeight="1" x14ac:dyDescent="0.2">
      <c r="A31" s="241" t="s">
        <v>192</v>
      </c>
      <c r="B31" s="241"/>
      <c r="C31" s="241"/>
      <c r="D31" s="241"/>
      <c r="E31" s="241"/>
      <c r="F31" s="241"/>
      <c r="G31" s="67">
        <v>23</v>
      </c>
      <c r="H31" s="71">
        <v>773</v>
      </c>
      <c r="I31" s="71">
        <v>2168</v>
      </c>
    </row>
    <row r="32" spans="1:9" ht="12.75" customHeight="1" x14ac:dyDescent="0.2">
      <c r="A32" s="241" t="s">
        <v>193</v>
      </c>
      <c r="B32" s="241"/>
      <c r="C32" s="241"/>
      <c r="D32" s="241"/>
      <c r="E32" s="241"/>
      <c r="F32" s="241"/>
      <c r="G32" s="67">
        <v>24</v>
      </c>
      <c r="H32" s="71">
        <v>0</v>
      </c>
      <c r="I32" s="71">
        <v>0</v>
      </c>
    </row>
    <row r="33" spans="1:9" ht="12.75" customHeight="1" x14ac:dyDescent="0.2">
      <c r="A33" s="241" t="s">
        <v>194</v>
      </c>
      <c r="B33" s="241"/>
      <c r="C33" s="241"/>
      <c r="D33" s="241"/>
      <c r="E33" s="241"/>
      <c r="F33" s="241"/>
      <c r="G33" s="67">
        <v>25</v>
      </c>
      <c r="H33" s="71">
        <v>163786</v>
      </c>
      <c r="I33" s="71">
        <v>159519</v>
      </c>
    </row>
    <row r="34" spans="1:9" ht="12.75" customHeight="1" x14ac:dyDescent="0.2">
      <c r="A34" s="241" t="s">
        <v>195</v>
      </c>
      <c r="B34" s="241"/>
      <c r="C34" s="241"/>
      <c r="D34" s="241"/>
      <c r="E34" s="241"/>
      <c r="F34" s="241"/>
      <c r="G34" s="67">
        <v>26</v>
      </c>
      <c r="H34" s="71">
        <v>69630</v>
      </c>
      <c r="I34" s="71">
        <v>3574</v>
      </c>
    </row>
    <row r="35" spans="1:9" ht="26.45" customHeight="1" x14ac:dyDescent="0.2">
      <c r="A35" s="298" t="s">
        <v>196</v>
      </c>
      <c r="B35" s="298"/>
      <c r="C35" s="298"/>
      <c r="D35" s="298"/>
      <c r="E35" s="298"/>
      <c r="F35" s="298"/>
      <c r="G35" s="69">
        <v>27</v>
      </c>
      <c r="H35" s="72">
        <f>H29+H30+H31+H32+H33+H34</f>
        <v>593229</v>
      </c>
      <c r="I35" s="72">
        <f>I29+I30+I31+I32+I33+I34</f>
        <v>165261</v>
      </c>
    </row>
    <row r="36" spans="1:9" ht="22.9" customHeight="1" x14ac:dyDescent="0.2">
      <c r="A36" s="241" t="s">
        <v>197</v>
      </c>
      <c r="B36" s="241"/>
      <c r="C36" s="241"/>
      <c r="D36" s="241"/>
      <c r="E36" s="241"/>
      <c r="F36" s="241"/>
      <c r="G36" s="67">
        <v>28</v>
      </c>
      <c r="H36" s="71">
        <v>-727503</v>
      </c>
      <c r="I36" s="71">
        <v>-280351</v>
      </c>
    </row>
    <row r="37" spans="1:9" ht="12.75" customHeight="1" x14ac:dyDescent="0.2">
      <c r="A37" s="241" t="s">
        <v>198</v>
      </c>
      <c r="B37" s="241"/>
      <c r="C37" s="241"/>
      <c r="D37" s="241"/>
      <c r="E37" s="241"/>
      <c r="F37" s="241"/>
      <c r="G37" s="67">
        <v>29</v>
      </c>
      <c r="H37" s="71">
        <v>-299315</v>
      </c>
      <c r="I37" s="71">
        <v>0</v>
      </c>
    </row>
    <row r="38" spans="1:9" ht="12.75" customHeight="1" x14ac:dyDescent="0.2">
      <c r="A38" s="241" t="s">
        <v>199</v>
      </c>
      <c r="B38" s="241"/>
      <c r="C38" s="241"/>
      <c r="D38" s="241"/>
      <c r="E38" s="241"/>
      <c r="F38" s="241"/>
      <c r="G38" s="67">
        <v>30</v>
      </c>
      <c r="H38" s="71">
        <v>-64760</v>
      </c>
      <c r="I38" s="71">
        <v>-167366</v>
      </c>
    </row>
    <row r="39" spans="1:9" ht="12.75" customHeight="1" x14ac:dyDescent="0.2">
      <c r="A39" s="241" t="s">
        <v>200</v>
      </c>
      <c r="B39" s="241"/>
      <c r="C39" s="241"/>
      <c r="D39" s="241"/>
      <c r="E39" s="241"/>
      <c r="F39" s="241"/>
      <c r="G39" s="67">
        <v>31</v>
      </c>
      <c r="H39" s="71">
        <v>0</v>
      </c>
      <c r="I39" s="71">
        <v>0</v>
      </c>
    </row>
    <row r="40" spans="1:9" ht="12.75" customHeight="1" x14ac:dyDescent="0.2">
      <c r="A40" s="241" t="s">
        <v>201</v>
      </c>
      <c r="B40" s="241"/>
      <c r="C40" s="241"/>
      <c r="D40" s="241"/>
      <c r="E40" s="241"/>
      <c r="F40" s="241"/>
      <c r="G40" s="67">
        <v>32</v>
      </c>
      <c r="H40" s="71">
        <v>0</v>
      </c>
      <c r="I40" s="71">
        <v>0</v>
      </c>
    </row>
    <row r="41" spans="1:9" ht="24" customHeight="1" x14ac:dyDescent="0.2">
      <c r="A41" s="298" t="s">
        <v>202</v>
      </c>
      <c r="B41" s="298"/>
      <c r="C41" s="298"/>
      <c r="D41" s="298"/>
      <c r="E41" s="298"/>
      <c r="F41" s="298"/>
      <c r="G41" s="69">
        <v>33</v>
      </c>
      <c r="H41" s="72">
        <f>H36+H37+H38+H39+H40</f>
        <v>-1091578</v>
      </c>
      <c r="I41" s="72">
        <f>I36+I37+I38+I39+I40</f>
        <v>-447717</v>
      </c>
    </row>
    <row r="42" spans="1:9" ht="29.45" customHeight="1" x14ac:dyDescent="0.2">
      <c r="A42" s="303" t="s">
        <v>203</v>
      </c>
      <c r="B42" s="303"/>
      <c r="C42" s="303"/>
      <c r="D42" s="303"/>
      <c r="E42" s="303"/>
      <c r="F42" s="303"/>
      <c r="G42" s="69">
        <v>34</v>
      </c>
      <c r="H42" s="72">
        <f>H35+H41</f>
        <v>-498349</v>
      </c>
      <c r="I42" s="72">
        <f>I35+I41</f>
        <v>-282456</v>
      </c>
    </row>
    <row r="43" spans="1:9" x14ac:dyDescent="0.2">
      <c r="A43" s="302" t="s">
        <v>204</v>
      </c>
      <c r="B43" s="302"/>
      <c r="C43" s="302"/>
      <c r="D43" s="302"/>
      <c r="E43" s="302"/>
      <c r="F43" s="302"/>
      <c r="G43" s="302"/>
      <c r="H43" s="302"/>
      <c r="I43" s="302"/>
    </row>
    <row r="44" spans="1:9" ht="12.75" customHeight="1" x14ac:dyDescent="0.2">
      <c r="A44" s="241" t="s">
        <v>205</v>
      </c>
      <c r="B44" s="241"/>
      <c r="C44" s="241"/>
      <c r="D44" s="241"/>
      <c r="E44" s="241"/>
      <c r="F44" s="241"/>
      <c r="G44" s="67">
        <v>35</v>
      </c>
      <c r="H44" s="71">
        <v>0</v>
      </c>
      <c r="I44" s="71">
        <v>0</v>
      </c>
    </row>
    <row r="45" spans="1:9" ht="25.15" customHeight="1" x14ac:dyDescent="0.2">
      <c r="A45" s="241" t="s">
        <v>206</v>
      </c>
      <c r="B45" s="241"/>
      <c r="C45" s="241"/>
      <c r="D45" s="241"/>
      <c r="E45" s="241"/>
      <c r="F45" s="241"/>
      <c r="G45" s="67">
        <v>36</v>
      </c>
      <c r="H45" s="71">
        <v>0</v>
      </c>
      <c r="I45" s="71">
        <v>0</v>
      </c>
    </row>
    <row r="46" spans="1:9" ht="12.75" customHeight="1" x14ac:dyDescent="0.2">
      <c r="A46" s="241" t="s">
        <v>207</v>
      </c>
      <c r="B46" s="241"/>
      <c r="C46" s="241"/>
      <c r="D46" s="241"/>
      <c r="E46" s="241"/>
      <c r="F46" s="241"/>
      <c r="G46" s="67">
        <v>37</v>
      </c>
      <c r="H46" s="71">
        <v>2170018</v>
      </c>
      <c r="I46" s="71">
        <v>3785703</v>
      </c>
    </row>
    <row r="47" spans="1:9" ht="12.75" customHeight="1" x14ac:dyDescent="0.2">
      <c r="A47" s="241" t="s">
        <v>208</v>
      </c>
      <c r="B47" s="241"/>
      <c r="C47" s="241"/>
      <c r="D47" s="241"/>
      <c r="E47" s="241"/>
      <c r="F47" s="241"/>
      <c r="G47" s="67">
        <v>38</v>
      </c>
      <c r="H47" s="71">
        <v>0</v>
      </c>
      <c r="I47" s="71">
        <v>0</v>
      </c>
    </row>
    <row r="48" spans="1:9" ht="22.15" customHeight="1" x14ac:dyDescent="0.2">
      <c r="A48" s="298" t="s">
        <v>209</v>
      </c>
      <c r="B48" s="298"/>
      <c r="C48" s="298"/>
      <c r="D48" s="298"/>
      <c r="E48" s="298"/>
      <c r="F48" s="298"/>
      <c r="G48" s="69">
        <v>39</v>
      </c>
      <c r="H48" s="72">
        <f>H44+H45+H46+H47</f>
        <v>2170018</v>
      </c>
      <c r="I48" s="72">
        <f>I44+I45+I46+I47</f>
        <v>3785703</v>
      </c>
    </row>
    <row r="49" spans="1:9" ht="24.6" customHeight="1" x14ac:dyDescent="0.2">
      <c r="A49" s="241" t="s">
        <v>305</v>
      </c>
      <c r="B49" s="241"/>
      <c r="C49" s="241"/>
      <c r="D49" s="241"/>
      <c r="E49" s="241"/>
      <c r="F49" s="241"/>
      <c r="G49" s="67">
        <v>40</v>
      </c>
      <c r="H49" s="71">
        <v>-282798</v>
      </c>
      <c r="I49" s="71">
        <v>-5967</v>
      </c>
    </row>
    <row r="50" spans="1:9" ht="12.75" customHeight="1" x14ac:dyDescent="0.2">
      <c r="A50" s="241" t="s">
        <v>210</v>
      </c>
      <c r="B50" s="241"/>
      <c r="C50" s="241"/>
      <c r="D50" s="241"/>
      <c r="E50" s="241"/>
      <c r="F50" s="241"/>
      <c r="G50" s="67">
        <v>41</v>
      </c>
      <c r="H50" s="71">
        <v>0</v>
      </c>
      <c r="I50" s="71">
        <v>0</v>
      </c>
    </row>
    <row r="51" spans="1:9" ht="12.75" customHeight="1" x14ac:dyDescent="0.2">
      <c r="A51" s="241" t="s">
        <v>211</v>
      </c>
      <c r="B51" s="241"/>
      <c r="C51" s="241"/>
      <c r="D51" s="241"/>
      <c r="E51" s="241"/>
      <c r="F51" s="241"/>
      <c r="G51" s="67">
        <v>42</v>
      </c>
      <c r="H51" s="71">
        <v>-32400</v>
      </c>
      <c r="I51" s="71">
        <v>-58294</v>
      </c>
    </row>
    <row r="52" spans="1:9" ht="22.9" customHeight="1" x14ac:dyDescent="0.2">
      <c r="A52" s="241" t="s">
        <v>212</v>
      </c>
      <c r="B52" s="241"/>
      <c r="C52" s="241"/>
      <c r="D52" s="241"/>
      <c r="E52" s="241"/>
      <c r="F52" s="241"/>
      <c r="G52" s="67">
        <v>43</v>
      </c>
      <c r="H52" s="71">
        <v>0</v>
      </c>
      <c r="I52" s="71">
        <v>-1390358</v>
      </c>
    </row>
    <row r="53" spans="1:9" ht="12.75" customHeight="1" x14ac:dyDescent="0.2">
      <c r="A53" s="241" t="s">
        <v>213</v>
      </c>
      <c r="B53" s="241"/>
      <c r="C53" s="241"/>
      <c r="D53" s="241"/>
      <c r="E53" s="241"/>
      <c r="F53" s="241"/>
      <c r="G53" s="67">
        <v>44</v>
      </c>
      <c r="H53" s="71">
        <v>0</v>
      </c>
      <c r="I53" s="71">
        <v>0</v>
      </c>
    </row>
    <row r="54" spans="1:9" ht="30.6" customHeight="1" x14ac:dyDescent="0.2">
      <c r="A54" s="298" t="s">
        <v>214</v>
      </c>
      <c r="B54" s="298"/>
      <c r="C54" s="298"/>
      <c r="D54" s="298"/>
      <c r="E54" s="298"/>
      <c r="F54" s="298"/>
      <c r="G54" s="69">
        <v>45</v>
      </c>
      <c r="H54" s="72">
        <f>H49+H50+H51+H52+H53</f>
        <v>-315198</v>
      </c>
      <c r="I54" s="72">
        <f>I49+I50+I51+I52+I53</f>
        <v>-1454619</v>
      </c>
    </row>
    <row r="55" spans="1:9" ht="29.45" customHeight="1" x14ac:dyDescent="0.2">
      <c r="A55" s="303" t="s">
        <v>215</v>
      </c>
      <c r="B55" s="303"/>
      <c r="C55" s="303"/>
      <c r="D55" s="303"/>
      <c r="E55" s="303"/>
      <c r="F55" s="303"/>
      <c r="G55" s="69">
        <v>46</v>
      </c>
      <c r="H55" s="72">
        <f>H48+H54</f>
        <v>1854820</v>
      </c>
      <c r="I55" s="72">
        <f>I48+I54</f>
        <v>2331084</v>
      </c>
    </row>
    <row r="56" spans="1:9" x14ac:dyDescent="0.2">
      <c r="A56" s="241" t="s">
        <v>216</v>
      </c>
      <c r="B56" s="241"/>
      <c r="C56" s="241"/>
      <c r="D56" s="241"/>
      <c r="E56" s="241"/>
      <c r="F56" s="241"/>
      <c r="G56" s="67">
        <v>47</v>
      </c>
      <c r="H56" s="71">
        <v>-224</v>
      </c>
      <c r="I56" s="71">
        <v>0</v>
      </c>
    </row>
    <row r="57" spans="1:9" ht="26.45" customHeight="1" x14ac:dyDescent="0.2">
      <c r="A57" s="303" t="s">
        <v>217</v>
      </c>
      <c r="B57" s="303"/>
      <c r="C57" s="303"/>
      <c r="D57" s="303"/>
      <c r="E57" s="303"/>
      <c r="F57" s="303"/>
      <c r="G57" s="69">
        <v>48</v>
      </c>
      <c r="H57" s="72">
        <f>H27+H42+H55+H56</f>
        <v>209531</v>
      </c>
      <c r="I57" s="72">
        <f>I27+I42+I55+I56</f>
        <v>-301281</v>
      </c>
    </row>
    <row r="58" spans="1:9" x14ac:dyDescent="0.2">
      <c r="A58" s="304" t="s">
        <v>218</v>
      </c>
      <c r="B58" s="304"/>
      <c r="C58" s="304"/>
      <c r="D58" s="304"/>
      <c r="E58" s="304"/>
      <c r="F58" s="304"/>
      <c r="G58" s="67">
        <v>49</v>
      </c>
      <c r="H58" s="71">
        <v>110883</v>
      </c>
      <c r="I58" s="71">
        <v>320414</v>
      </c>
    </row>
    <row r="59" spans="1:9" ht="31.15" customHeight="1" x14ac:dyDescent="0.2">
      <c r="A59" s="303" t="s">
        <v>219</v>
      </c>
      <c r="B59" s="303"/>
      <c r="C59" s="303"/>
      <c r="D59" s="303"/>
      <c r="E59" s="303"/>
      <c r="F59" s="303"/>
      <c r="G59" s="69">
        <v>50</v>
      </c>
      <c r="H59" s="72">
        <f>H57+H58</f>
        <v>320414</v>
      </c>
      <c r="I59" s="72">
        <f>I57+I58</f>
        <v>19133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topLeftCell="A37" zoomScaleNormal="100" zoomScaleSheetLayoutView="100" workbookViewId="0">
      <selection activeCell="A6" sqref="A6:F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92" t="s">
        <v>220</v>
      </c>
      <c r="B1" s="293"/>
      <c r="C1" s="293"/>
      <c r="D1" s="293"/>
      <c r="E1" s="293"/>
      <c r="F1" s="293"/>
      <c r="G1" s="293"/>
      <c r="H1" s="293"/>
      <c r="I1" s="293"/>
    </row>
    <row r="2" spans="1:9" ht="12.75" customHeight="1" x14ac:dyDescent="0.2">
      <c r="A2" s="294" t="s">
        <v>328</v>
      </c>
      <c r="B2" s="247"/>
      <c r="C2" s="247"/>
      <c r="D2" s="247"/>
      <c r="E2" s="247"/>
      <c r="F2" s="247"/>
      <c r="G2" s="247"/>
      <c r="H2" s="247"/>
      <c r="I2" s="247"/>
    </row>
    <row r="3" spans="1:9" x14ac:dyDescent="0.2">
      <c r="A3" s="318" t="s">
        <v>447</v>
      </c>
      <c r="B3" s="319"/>
      <c r="C3" s="319"/>
      <c r="D3" s="319"/>
      <c r="E3" s="319"/>
      <c r="F3" s="319"/>
      <c r="G3" s="319"/>
      <c r="H3" s="319"/>
      <c r="I3" s="319"/>
    </row>
    <row r="4" spans="1:9" x14ac:dyDescent="0.2">
      <c r="A4" s="295" t="s">
        <v>461</v>
      </c>
      <c r="B4" s="250"/>
      <c r="C4" s="250"/>
      <c r="D4" s="250"/>
      <c r="E4" s="250"/>
      <c r="F4" s="250"/>
      <c r="G4" s="250"/>
      <c r="H4" s="250"/>
      <c r="I4" s="251"/>
    </row>
    <row r="5" spans="1:9" ht="24" thickBot="1" x14ac:dyDescent="0.25">
      <c r="A5" s="305" t="s">
        <v>2</v>
      </c>
      <c r="B5" s="306"/>
      <c r="C5" s="306"/>
      <c r="D5" s="306"/>
      <c r="E5" s="306"/>
      <c r="F5" s="307"/>
      <c r="G5" s="14" t="s">
        <v>103</v>
      </c>
      <c r="H5" s="20" t="s">
        <v>301</v>
      </c>
      <c r="I5" s="20" t="s">
        <v>279</v>
      </c>
    </row>
    <row r="6" spans="1:9" x14ac:dyDescent="0.2">
      <c r="A6" s="322">
        <v>1</v>
      </c>
      <c r="B6" s="323"/>
      <c r="C6" s="323"/>
      <c r="D6" s="323"/>
      <c r="E6" s="323"/>
      <c r="F6" s="324"/>
      <c r="G6" s="15">
        <v>2</v>
      </c>
      <c r="H6" s="21" t="s">
        <v>167</v>
      </c>
      <c r="I6" s="21" t="s">
        <v>168</v>
      </c>
    </row>
    <row r="7" spans="1:9" x14ac:dyDescent="0.2">
      <c r="A7" s="312" t="s">
        <v>169</v>
      </c>
      <c r="B7" s="313"/>
      <c r="C7" s="313"/>
      <c r="D7" s="313"/>
      <c r="E7" s="313"/>
      <c r="F7" s="313"/>
      <c r="G7" s="313"/>
      <c r="H7" s="313"/>
      <c r="I7" s="314"/>
    </row>
    <row r="8" spans="1:9" x14ac:dyDescent="0.2">
      <c r="A8" s="316" t="s">
        <v>221</v>
      </c>
      <c r="B8" s="316"/>
      <c r="C8" s="316"/>
      <c r="D8" s="316"/>
      <c r="E8" s="316"/>
      <c r="F8" s="316"/>
      <c r="G8" s="16">
        <v>1</v>
      </c>
      <c r="H8" s="23">
        <v>0</v>
      </c>
      <c r="I8" s="23">
        <v>0</v>
      </c>
    </row>
    <row r="9" spans="1:9" x14ac:dyDescent="0.2">
      <c r="A9" s="309" t="s">
        <v>222</v>
      </c>
      <c r="B9" s="309"/>
      <c r="C9" s="309"/>
      <c r="D9" s="309"/>
      <c r="E9" s="309"/>
      <c r="F9" s="309"/>
      <c r="G9" s="17">
        <v>2</v>
      </c>
      <c r="H9" s="24">
        <v>0</v>
      </c>
      <c r="I9" s="24">
        <v>0</v>
      </c>
    </row>
    <row r="10" spans="1:9" x14ac:dyDescent="0.2">
      <c r="A10" s="309" t="s">
        <v>223</v>
      </c>
      <c r="B10" s="309"/>
      <c r="C10" s="309"/>
      <c r="D10" s="309"/>
      <c r="E10" s="309"/>
      <c r="F10" s="309"/>
      <c r="G10" s="17">
        <v>3</v>
      </c>
      <c r="H10" s="24">
        <v>0</v>
      </c>
      <c r="I10" s="24">
        <v>0</v>
      </c>
    </row>
    <row r="11" spans="1:9" x14ac:dyDescent="0.2">
      <c r="A11" s="309" t="s">
        <v>224</v>
      </c>
      <c r="B11" s="309"/>
      <c r="C11" s="309"/>
      <c r="D11" s="309"/>
      <c r="E11" s="309"/>
      <c r="F11" s="309"/>
      <c r="G11" s="17">
        <v>4</v>
      </c>
      <c r="H11" s="24">
        <v>0</v>
      </c>
      <c r="I11" s="24">
        <v>0</v>
      </c>
    </row>
    <row r="12" spans="1:9" x14ac:dyDescent="0.2">
      <c r="A12" s="309" t="s">
        <v>394</v>
      </c>
      <c r="B12" s="309"/>
      <c r="C12" s="309"/>
      <c r="D12" s="309"/>
      <c r="E12" s="309"/>
      <c r="F12" s="309"/>
      <c r="G12" s="17">
        <v>5</v>
      </c>
      <c r="H12" s="24">
        <v>0</v>
      </c>
      <c r="I12" s="24">
        <v>0</v>
      </c>
    </row>
    <row r="13" spans="1:9" x14ac:dyDescent="0.2">
      <c r="A13" s="317" t="s">
        <v>395</v>
      </c>
      <c r="B13" s="317"/>
      <c r="C13" s="317"/>
      <c r="D13" s="317"/>
      <c r="E13" s="317"/>
      <c r="F13" s="317"/>
      <c r="G13" s="57">
        <v>6</v>
      </c>
      <c r="H13" s="60">
        <f>SUM(H8:H12)</f>
        <v>0</v>
      </c>
      <c r="I13" s="60">
        <f>SUM(I8:I12)</f>
        <v>0</v>
      </c>
    </row>
    <row r="14" spans="1:9" ht="12.75" customHeight="1" x14ac:dyDescent="0.2">
      <c r="A14" s="309" t="s">
        <v>396</v>
      </c>
      <c r="B14" s="309"/>
      <c r="C14" s="309"/>
      <c r="D14" s="309"/>
      <c r="E14" s="309"/>
      <c r="F14" s="309"/>
      <c r="G14" s="17">
        <v>7</v>
      </c>
      <c r="H14" s="24">
        <v>0</v>
      </c>
      <c r="I14" s="24">
        <v>0</v>
      </c>
    </row>
    <row r="15" spans="1:9" ht="12.75" customHeight="1" x14ac:dyDescent="0.2">
      <c r="A15" s="309" t="s">
        <v>397</v>
      </c>
      <c r="B15" s="309"/>
      <c r="C15" s="309"/>
      <c r="D15" s="309"/>
      <c r="E15" s="309"/>
      <c r="F15" s="309"/>
      <c r="G15" s="17">
        <v>8</v>
      </c>
      <c r="H15" s="24">
        <v>0</v>
      </c>
      <c r="I15" s="24">
        <v>0</v>
      </c>
    </row>
    <row r="16" spans="1:9" ht="12.75" customHeight="1" x14ac:dyDescent="0.2">
      <c r="A16" s="309" t="s">
        <v>398</v>
      </c>
      <c r="B16" s="309"/>
      <c r="C16" s="309"/>
      <c r="D16" s="309"/>
      <c r="E16" s="309"/>
      <c r="F16" s="309"/>
      <c r="G16" s="17">
        <v>9</v>
      </c>
      <c r="H16" s="24">
        <v>0</v>
      </c>
      <c r="I16" s="24">
        <v>0</v>
      </c>
    </row>
    <row r="17" spans="1:9" ht="12.75" customHeight="1" x14ac:dyDescent="0.2">
      <c r="A17" s="309" t="s">
        <v>399</v>
      </c>
      <c r="B17" s="309"/>
      <c r="C17" s="309"/>
      <c r="D17" s="309"/>
      <c r="E17" s="309"/>
      <c r="F17" s="309"/>
      <c r="G17" s="17">
        <v>10</v>
      </c>
      <c r="H17" s="24">
        <v>0</v>
      </c>
      <c r="I17" s="24">
        <v>0</v>
      </c>
    </row>
    <row r="18" spans="1:9" ht="12.75" customHeight="1" x14ac:dyDescent="0.2">
      <c r="A18" s="309" t="s">
        <v>400</v>
      </c>
      <c r="B18" s="309"/>
      <c r="C18" s="309"/>
      <c r="D18" s="309"/>
      <c r="E18" s="309"/>
      <c r="F18" s="309"/>
      <c r="G18" s="17">
        <v>11</v>
      </c>
      <c r="H18" s="24">
        <v>0</v>
      </c>
      <c r="I18" s="24">
        <v>0</v>
      </c>
    </row>
    <row r="19" spans="1:9" ht="12.75" customHeight="1" x14ac:dyDescent="0.2">
      <c r="A19" s="309" t="s">
        <v>401</v>
      </c>
      <c r="B19" s="309"/>
      <c r="C19" s="309"/>
      <c r="D19" s="309"/>
      <c r="E19" s="309"/>
      <c r="F19" s="309"/>
      <c r="G19" s="17">
        <v>12</v>
      </c>
      <c r="H19" s="24">
        <v>0</v>
      </c>
      <c r="I19" s="24">
        <v>0</v>
      </c>
    </row>
    <row r="20" spans="1:9" ht="26.25" customHeight="1" x14ac:dyDescent="0.2">
      <c r="A20" s="317" t="s">
        <v>402</v>
      </c>
      <c r="B20" s="317"/>
      <c r="C20" s="317"/>
      <c r="D20" s="317"/>
      <c r="E20" s="317"/>
      <c r="F20" s="317"/>
      <c r="G20" s="57">
        <v>13</v>
      </c>
      <c r="H20" s="60">
        <f>SUM(H14:H19)</f>
        <v>0</v>
      </c>
      <c r="I20" s="60">
        <f>SUM(I14:I19)</f>
        <v>0</v>
      </c>
    </row>
    <row r="21" spans="1:9" ht="27.6" customHeight="1" x14ac:dyDescent="0.2">
      <c r="A21" s="315" t="s">
        <v>403</v>
      </c>
      <c r="B21" s="315"/>
      <c r="C21" s="315"/>
      <c r="D21" s="315"/>
      <c r="E21" s="315"/>
      <c r="F21" s="315"/>
      <c r="G21" s="58">
        <v>14</v>
      </c>
      <c r="H21" s="25">
        <f>H13+H20</f>
        <v>0</v>
      </c>
      <c r="I21" s="25">
        <f>I13+I20</f>
        <v>0</v>
      </c>
    </row>
    <row r="22" spans="1:9" x14ac:dyDescent="0.2">
      <c r="A22" s="312" t="s">
        <v>189</v>
      </c>
      <c r="B22" s="313"/>
      <c r="C22" s="313"/>
      <c r="D22" s="313"/>
      <c r="E22" s="313"/>
      <c r="F22" s="313"/>
      <c r="G22" s="313"/>
      <c r="H22" s="313"/>
      <c r="I22" s="314"/>
    </row>
    <row r="23" spans="1:9" ht="26.45" customHeight="1" x14ac:dyDescent="0.2">
      <c r="A23" s="316" t="s">
        <v>225</v>
      </c>
      <c r="B23" s="316"/>
      <c r="C23" s="316"/>
      <c r="D23" s="316"/>
      <c r="E23" s="316"/>
      <c r="F23" s="316"/>
      <c r="G23" s="16">
        <v>15</v>
      </c>
      <c r="H23" s="23">
        <v>0</v>
      </c>
      <c r="I23" s="23">
        <v>0</v>
      </c>
    </row>
    <row r="24" spans="1:9" ht="12.75" customHeight="1" x14ac:dyDescent="0.2">
      <c r="A24" s="309" t="s">
        <v>226</v>
      </c>
      <c r="B24" s="309"/>
      <c r="C24" s="309"/>
      <c r="D24" s="309"/>
      <c r="E24" s="309"/>
      <c r="F24" s="309"/>
      <c r="G24" s="16">
        <v>16</v>
      </c>
      <c r="H24" s="24">
        <v>0</v>
      </c>
      <c r="I24" s="24">
        <v>0</v>
      </c>
    </row>
    <row r="25" spans="1:9" ht="12.75" customHeight="1" x14ac:dyDescent="0.2">
      <c r="A25" s="309" t="s">
        <v>227</v>
      </c>
      <c r="B25" s="309"/>
      <c r="C25" s="309"/>
      <c r="D25" s="309"/>
      <c r="E25" s="309"/>
      <c r="F25" s="309"/>
      <c r="G25" s="16">
        <v>17</v>
      </c>
      <c r="H25" s="24">
        <v>0</v>
      </c>
      <c r="I25" s="24">
        <v>0</v>
      </c>
    </row>
    <row r="26" spans="1:9" ht="12.75" customHeight="1" x14ac:dyDescent="0.2">
      <c r="A26" s="309" t="s">
        <v>228</v>
      </c>
      <c r="B26" s="309"/>
      <c r="C26" s="309"/>
      <c r="D26" s="309"/>
      <c r="E26" s="309"/>
      <c r="F26" s="309"/>
      <c r="G26" s="16">
        <v>18</v>
      </c>
      <c r="H26" s="24">
        <v>0</v>
      </c>
      <c r="I26" s="24">
        <v>0</v>
      </c>
    </row>
    <row r="27" spans="1:9" ht="12.75" customHeight="1" x14ac:dyDescent="0.2">
      <c r="A27" s="309" t="s">
        <v>229</v>
      </c>
      <c r="B27" s="309"/>
      <c r="C27" s="309"/>
      <c r="D27" s="309"/>
      <c r="E27" s="309"/>
      <c r="F27" s="309"/>
      <c r="G27" s="16">
        <v>19</v>
      </c>
      <c r="H27" s="24">
        <v>0</v>
      </c>
      <c r="I27" s="24">
        <v>0</v>
      </c>
    </row>
    <row r="28" spans="1:9" ht="12.75" customHeight="1" x14ac:dyDescent="0.2">
      <c r="A28" s="309" t="s">
        <v>230</v>
      </c>
      <c r="B28" s="309"/>
      <c r="C28" s="309"/>
      <c r="D28" s="309"/>
      <c r="E28" s="309"/>
      <c r="F28" s="309"/>
      <c r="G28" s="16">
        <v>20</v>
      </c>
      <c r="H28" s="24">
        <v>0</v>
      </c>
      <c r="I28" s="24">
        <v>0</v>
      </c>
    </row>
    <row r="29" spans="1:9" ht="24" customHeight="1" x14ac:dyDescent="0.2">
      <c r="A29" s="310" t="s">
        <v>404</v>
      </c>
      <c r="B29" s="310"/>
      <c r="C29" s="310"/>
      <c r="D29" s="310"/>
      <c r="E29" s="310"/>
      <c r="F29" s="310"/>
      <c r="G29" s="57">
        <v>21</v>
      </c>
      <c r="H29" s="61">
        <f>SUM(H23:H28)</f>
        <v>0</v>
      </c>
      <c r="I29" s="61">
        <f>SUM(I23:I28)</f>
        <v>0</v>
      </c>
    </row>
    <row r="30" spans="1:9" ht="27" customHeight="1" x14ac:dyDescent="0.2">
      <c r="A30" s="309" t="s">
        <v>231</v>
      </c>
      <c r="B30" s="309"/>
      <c r="C30" s="309"/>
      <c r="D30" s="309"/>
      <c r="E30" s="309"/>
      <c r="F30" s="309"/>
      <c r="G30" s="17">
        <v>22</v>
      </c>
      <c r="H30" s="24">
        <v>0</v>
      </c>
      <c r="I30" s="24">
        <v>0</v>
      </c>
    </row>
    <row r="31" spans="1:9" ht="12.75" customHeight="1" x14ac:dyDescent="0.2">
      <c r="A31" s="309" t="s">
        <v>232</v>
      </c>
      <c r="B31" s="309"/>
      <c r="C31" s="309"/>
      <c r="D31" s="309"/>
      <c r="E31" s="309"/>
      <c r="F31" s="309"/>
      <c r="G31" s="17">
        <v>23</v>
      </c>
      <c r="H31" s="24">
        <v>0</v>
      </c>
      <c r="I31" s="24">
        <v>0</v>
      </c>
    </row>
    <row r="32" spans="1:9" ht="12.75" customHeight="1" x14ac:dyDescent="0.2">
      <c r="A32" s="309" t="s">
        <v>405</v>
      </c>
      <c r="B32" s="309"/>
      <c r="C32" s="309"/>
      <c r="D32" s="309"/>
      <c r="E32" s="309"/>
      <c r="F32" s="309"/>
      <c r="G32" s="17">
        <v>24</v>
      </c>
      <c r="H32" s="24">
        <v>0</v>
      </c>
      <c r="I32" s="24">
        <v>0</v>
      </c>
    </row>
    <row r="33" spans="1:9" ht="12.75" customHeight="1" x14ac:dyDescent="0.2">
      <c r="A33" s="309" t="s">
        <v>233</v>
      </c>
      <c r="B33" s="309"/>
      <c r="C33" s="309"/>
      <c r="D33" s="309"/>
      <c r="E33" s="309"/>
      <c r="F33" s="309"/>
      <c r="G33" s="17">
        <v>25</v>
      </c>
      <c r="H33" s="24">
        <v>0</v>
      </c>
      <c r="I33" s="24">
        <v>0</v>
      </c>
    </row>
    <row r="34" spans="1:9" ht="12.75" customHeight="1" x14ac:dyDescent="0.2">
      <c r="A34" s="309" t="s">
        <v>234</v>
      </c>
      <c r="B34" s="309"/>
      <c r="C34" s="309"/>
      <c r="D34" s="309"/>
      <c r="E34" s="309"/>
      <c r="F34" s="309"/>
      <c r="G34" s="17">
        <v>26</v>
      </c>
      <c r="H34" s="24">
        <v>0</v>
      </c>
      <c r="I34" s="24">
        <v>0</v>
      </c>
    </row>
    <row r="35" spans="1:9" ht="25.9" customHeight="1" x14ac:dyDescent="0.2">
      <c r="A35" s="310" t="s">
        <v>406</v>
      </c>
      <c r="B35" s="310"/>
      <c r="C35" s="310"/>
      <c r="D35" s="310"/>
      <c r="E35" s="310"/>
      <c r="F35" s="310"/>
      <c r="G35" s="57">
        <v>27</v>
      </c>
      <c r="H35" s="61">
        <f>SUM(H30:H34)</f>
        <v>0</v>
      </c>
      <c r="I35" s="61">
        <f>SUM(I30:I34)</f>
        <v>0</v>
      </c>
    </row>
    <row r="36" spans="1:9" ht="28.15" customHeight="1" x14ac:dyDescent="0.2">
      <c r="A36" s="315" t="s">
        <v>407</v>
      </c>
      <c r="B36" s="315"/>
      <c r="C36" s="315"/>
      <c r="D36" s="315"/>
      <c r="E36" s="315"/>
      <c r="F36" s="315"/>
      <c r="G36" s="58">
        <v>28</v>
      </c>
      <c r="H36" s="62">
        <f>H29+H35</f>
        <v>0</v>
      </c>
      <c r="I36" s="62">
        <f>I29+I35</f>
        <v>0</v>
      </c>
    </row>
    <row r="37" spans="1:9" x14ac:dyDescent="0.2">
      <c r="A37" s="312" t="s">
        <v>204</v>
      </c>
      <c r="B37" s="313"/>
      <c r="C37" s="313"/>
      <c r="D37" s="313"/>
      <c r="E37" s="313"/>
      <c r="F37" s="313"/>
      <c r="G37" s="313">
        <v>0</v>
      </c>
      <c r="H37" s="313"/>
      <c r="I37" s="314"/>
    </row>
    <row r="38" spans="1:9" ht="12.75" customHeight="1" x14ac:dyDescent="0.2">
      <c r="A38" s="311" t="s">
        <v>235</v>
      </c>
      <c r="B38" s="311"/>
      <c r="C38" s="311"/>
      <c r="D38" s="311"/>
      <c r="E38" s="311"/>
      <c r="F38" s="311"/>
      <c r="G38" s="16">
        <v>29</v>
      </c>
      <c r="H38" s="23">
        <v>0</v>
      </c>
      <c r="I38" s="23">
        <v>0</v>
      </c>
    </row>
    <row r="39" spans="1:9" ht="25.15" customHeight="1" x14ac:dyDescent="0.2">
      <c r="A39" s="308" t="s">
        <v>236</v>
      </c>
      <c r="B39" s="308"/>
      <c r="C39" s="308"/>
      <c r="D39" s="308"/>
      <c r="E39" s="308"/>
      <c r="F39" s="308"/>
      <c r="G39" s="17">
        <v>30</v>
      </c>
      <c r="H39" s="24">
        <v>0</v>
      </c>
      <c r="I39" s="24">
        <v>0</v>
      </c>
    </row>
    <row r="40" spans="1:9" ht="12.75" customHeight="1" x14ac:dyDescent="0.2">
      <c r="A40" s="308" t="s">
        <v>237</v>
      </c>
      <c r="B40" s="308"/>
      <c r="C40" s="308"/>
      <c r="D40" s="308"/>
      <c r="E40" s="308"/>
      <c r="F40" s="308"/>
      <c r="G40" s="17">
        <v>31</v>
      </c>
      <c r="H40" s="24">
        <v>0</v>
      </c>
      <c r="I40" s="24">
        <v>0</v>
      </c>
    </row>
    <row r="41" spans="1:9" ht="12.75" customHeight="1" x14ac:dyDescent="0.2">
      <c r="A41" s="308" t="s">
        <v>238</v>
      </c>
      <c r="B41" s="308"/>
      <c r="C41" s="308"/>
      <c r="D41" s="308"/>
      <c r="E41" s="308"/>
      <c r="F41" s="308"/>
      <c r="G41" s="17">
        <v>32</v>
      </c>
      <c r="H41" s="24">
        <v>0</v>
      </c>
      <c r="I41" s="24">
        <v>0</v>
      </c>
    </row>
    <row r="42" spans="1:9" ht="25.9" customHeight="1" x14ac:dyDescent="0.2">
      <c r="A42" s="310" t="s">
        <v>408</v>
      </c>
      <c r="B42" s="310"/>
      <c r="C42" s="310"/>
      <c r="D42" s="310"/>
      <c r="E42" s="310"/>
      <c r="F42" s="310"/>
      <c r="G42" s="57">
        <v>33</v>
      </c>
      <c r="H42" s="61">
        <f>H41+H40+H39+H38</f>
        <v>0</v>
      </c>
      <c r="I42" s="61">
        <f>I41+I40+I39+I38</f>
        <v>0</v>
      </c>
    </row>
    <row r="43" spans="1:9" ht="24.6" customHeight="1" x14ac:dyDescent="0.2">
      <c r="A43" s="308" t="s">
        <v>239</v>
      </c>
      <c r="B43" s="308"/>
      <c r="C43" s="308"/>
      <c r="D43" s="308"/>
      <c r="E43" s="308"/>
      <c r="F43" s="308"/>
      <c r="G43" s="17">
        <v>34</v>
      </c>
      <c r="H43" s="24">
        <v>0</v>
      </c>
      <c r="I43" s="24">
        <v>0</v>
      </c>
    </row>
    <row r="44" spans="1:9" ht="12.75" customHeight="1" x14ac:dyDescent="0.2">
      <c r="A44" s="308" t="s">
        <v>240</v>
      </c>
      <c r="B44" s="308"/>
      <c r="C44" s="308"/>
      <c r="D44" s="308"/>
      <c r="E44" s="308"/>
      <c r="F44" s="308"/>
      <c r="G44" s="17">
        <v>35</v>
      </c>
      <c r="H44" s="24">
        <v>0</v>
      </c>
      <c r="I44" s="24">
        <v>0</v>
      </c>
    </row>
    <row r="45" spans="1:9" ht="12.75" customHeight="1" x14ac:dyDescent="0.2">
      <c r="A45" s="308" t="s">
        <v>241</v>
      </c>
      <c r="B45" s="308"/>
      <c r="C45" s="308"/>
      <c r="D45" s="308"/>
      <c r="E45" s="308"/>
      <c r="F45" s="308"/>
      <c r="G45" s="17">
        <v>36</v>
      </c>
      <c r="H45" s="24">
        <v>0</v>
      </c>
      <c r="I45" s="24">
        <v>0</v>
      </c>
    </row>
    <row r="46" spans="1:9" ht="21" customHeight="1" x14ac:dyDescent="0.2">
      <c r="A46" s="308" t="s">
        <v>242</v>
      </c>
      <c r="B46" s="308"/>
      <c r="C46" s="308"/>
      <c r="D46" s="308"/>
      <c r="E46" s="308"/>
      <c r="F46" s="308"/>
      <c r="G46" s="17">
        <v>37</v>
      </c>
      <c r="H46" s="24">
        <v>0</v>
      </c>
      <c r="I46" s="24">
        <v>0</v>
      </c>
    </row>
    <row r="47" spans="1:9" ht="12.75" customHeight="1" x14ac:dyDescent="0.2">
      <c r="A47" s="308" t="s">
        <v>243</v>
      </c>
      <c r="B47" s="308"/>
      <c r="C47" s="308"/>
      <c r="D47" s="308"/>
      <c r="E47" s="308"/>
      <c r="F47" s="308"/>
      <c r="G47" s="17">
        <v>38</v>
      </c>
      <c r="H47" s="24">
        <v>0</v>
      </c>
      <c r="I47" s="24">
        <v>0</v>
      </c>
    </row>
    <row r="48" spans="1:9" ht="22.9" customHeight="1" x14ac:dyDescent="0.2">
      <c r="A48" s="310" t="s">
        <v>409</v>
      </c>
      <c r="B48" s="310"/>
      <c r="C48" s="310"/>
      <c r="D48" s="310"/>
      <c r="E48" s="310"/>
      <c r="F48" s="310"/>
      <c r="G48" s="57">
        <v>39</v>
      </c>
      <c r="H48" s="61">
        <f>H47+H46+H45+H44+H43</f>
        <v>0</v>
      </c>
      <c r="I48" s="61">
        <f>I47+I46+I45+I44+I43</f>
        <v>0</v>
      </c>
    </row>
    <row r="49" spans="1:9" ht="25.9" customHeight="1" x14ac:dyDescent="0.2">
      <c r="A49" s="321" t="s">
        <v>444</v>
      </c>
      <c r="B49" s="321"/>
      <c r="C49" s="321"/>
      <c r="D49" s="321"/>
      <c r="E49" s="321"/>
      <c r="F49" s="321"/>
      <c r="G49" s="57">
        <v>40</v>
      </c>
      <c r="H49" s="61">
        <f>H48+H42</f>
        <v>0</v>
      </c>
      <c r="I49" s="61">
        <f>I48+I42</f>
        <v>0</v>
      </c>
    </row>
    <row r="50" spans="1:9" ht="12.75" customHeight="1" x14ac:dyDescent="0.2">
      <c r="A50" s="309" t="s">
        <v>244</v>
      </c>
      <c r="B50" s="309"/>
      <c r="C50" s="309"/>
      <c r="D50" s="309"/>
      <c r="E50" s="309"/>
      <c r="F50" s="309"/>
      <c r="G50" s="17">
        <v>41</v>
      </c>
      <c r="H50" s="24">
        <v>0</v>
      </c>
      <c r="I50" s="24">
        <v>0</v>
      </c>
    </row>
    <row r="51" spans="1:9" ht="25.9" customHeight="1" x14ac:dyDescent="0.2">
      <c r="A51" s="321" t="s">
        <v>410</v>
      </c>
      <c r="B51" s="321"/>
      <c r="C51" s="321"/>
      <c r="D51" s="321"/>
      <c r="E51" s="321"/>
      <c r="F51" s="321"/>
      <c r="G51" s="57">
        <v>42</v>
      </c>
      <c r="H51" s="61">
        <f>H21+H36+H49+H50</f>
        <v>0</v>
      </c>
      <c r="I51" s="61">
        <f>I21+I36+I49+I50</f>
        <v>0</v>
      </c>
    </row>
    <row r="52" spans="1:9" ht="12.75" customHeight="1" x14ac:dyDescent="0.2">
      <c r="A52" s="325" t="s">
        <v>218</v>
      </c>
      <c r="B52" s="325"/>
      <c r="C52" s="325"/>
      <c r="D52" s="325"/>
      <c r="E52" s="325"/>
      <c r="F52" s="325"/>
      <c r="G52" s="17">
        <v>43</v>
      </c>
      <c r="H52" s="24">
        <v>0</v>
      </c>
      <c r="I52" s="24">
        <v>0</v>
      </c>
    </row>
    <row r="53" spans="1:9" ht="31.9" customHeight="1" x14ac:dyDescent="0.2">
      <c r="A53" s="320" t="s">
        <v>411</v>
      </c>
      <c r="B53" s="320"/>
      <c r="C53" s="320"/>
      <c r="D53" s="320"/>
      <c r="E53" s="320"/>
      <c r="F53" s="32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tabSelected="1" view="pageBreakPreview" topLeftCell="A26" zoomScale="70" zoomScaleNormal="100" zoomScaleSheetLayoutView="70" workbookViewId="0">
      <selection activeCell="J41" sqref="J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245</v>
      </c>
      <c r="B1" s="327"/>
      <c r="C1" s="327"/>
      <c r="D1" s="327"/>
      <c r="E1" s="327"/>
      <c r="F1" s="327"/>
      <c r="G1" s="327"/>
      <c r="H1" s="327"/>
      <c r="I1" s="327"/>
      <c r="J1" s="327"/>
      <c r="K1" s="26"/>
    </row>
    <row r="2" spans="1:25" ht="15.75" x14ac:dyDescent="0.2">
      <c r="A2" s="2"/>
      <c r="B2" s="3"/>
      <c r="C2" s="328" t="s">
        <v>246</v>
      </c>
      <c r="D2" s="328"/>
      <c r="E2" s="9">
        <v>44927</v>
      </c>
      <c r="F2" s="4" t="s">
        <v>0</v>
      </c>
      <c r="G2" s="9">
        <v>45291</v>
      </c>
      <c r="H2" s="27"/>
      <c r="I2" s="27"/>
      <c r="J2" s="27"/>
      <c r="K2" s="26"/>
      <c r="X2" s="28" t="s">
        <v>447</v>
      </c>
    </row>
    <row r="3" spans="1:25" ht="13.5" customHeight="1" thickBot="1" x14ac:dyDescent="0.25">
      <c r="A3" s="331" t="s">
        <v>247</v>
      </c>
      <c r="B3" s="332"/>
      <c r="C3" s="332"/>
      <c r="D3" s="332"/>
      <c r="E3" s="332"/>
      <c r="F3" s="332"/>
      <c r="G3" s="335" t="s">
        <v>3</v>
      </c>
      <c r="H3" s="337" t="s">
        <v>248</v>
      </c>
      <c r="I3" s="337"/>
      <c r="J3" s="337"/>
      <c r="K3" s="337"/>
      <c r="L3" s="337"/>
      <c r="M3" s="337"/>
      <c r="N3" s="337"/>
      <c r="O3" s="337"/>
      <c r="P3" s="337"/>
      <c r="Q3" s="337"/>
      <c r="R3" s="337"/>
      <c r="S3" s="337"/>
      <c r="T3" s="337"/>
      <c r="U3" s="337"/>
      <c r="V3" s="337"/>
      <c r="W3" s="337"/>
      <c r="X3" s="337" t="s">
        <v>249</v>
      </c>
      <c r="Y3" s="339" t="s">
        <v>250</v>
      </c>
    </row>
    <row r="4" spans="1:25" ht="90.75" thickBot="1" x14ac:dyDescent="0.25">
      <c r="A4" s="333"/>
      <c r="B4" s="334"/>
      <c r="C4" s="334"/>
      <c r="D4" s="334"/>
      <c r="E4" s="334"/>
      <c r="F4" s="334"/>
      <c r="G4" s="336"/>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338"/>
      <c r="Y4" s="340"/>
    </row>
    <row r="5" spans="1:25" ht="22.5" x14ac:dyDescent="0.2">
      <c r="A5" s="341">
        <v>1</v>
      </c>
      <c r="B5" s="342"/>
      <c r="C5" s="342"/>
      <c r="D5" s="342"/>
      <c r="E5" s="342"/>
      <c r="F5" s="34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343" t="s">
        <v>264</v>
      </c>
      <c r="B6" s="343"/>
      <c r="C6" s="343"/>
      <c r="D6" s="343"/>
      <c r="E6" s="343"/>
      <c r="F6" s="343"/>
      <c r="G6" s="343"/>
      <c r="H6" s="343"/>
      <c r="I6" s="343"/>
      <c r="J6" s="343"/>
      <c r="K6" s="343"/>
      <c r="L6" s="343"/>
      <c r="M6" s="343"/>
      <c r="N6" s="344"/>
      <c r="O6" s="344"/>
      <c r="P6" s="344"/>
      <c r="Q6" s="344"/>
      <c r="R6" s="344"/>
      <c r="S6" s="344"/>
      <c r="T6" s="344"/>
      <c r="U6" s="344"/>
      <c r="V6" s="344"/>
      <c r="W6" s="344"/>
      <c r="X6" s="344"/>
      <c r="Y6" s="345"/>
    </row>
    <row r="7" spans="1:25" x14ac:dyDescent="0.2">
      <c r="A7" s="346" t="s">
        <v>298</v>
      </c>
      <c r="B7" s="346"/>
      <c r="C7" s="346"/>
      <c r="D7" s="346"/>
      <c r="E7" s="346"/>
      <c r="F7" s="346"/>
      <c r="G7" s="6">
        <v>1</v>
      </c>
      <c r="H7" s="33">
        <v>17977570</v>
      </c>
      <c r="I7" s="33">
        <v>0</v>
      </c>
      <c r="J7" s="33">
        <v>898878</v>
      </c>
      <c r="K7" s="33">
        <v>0</v>
      </c>
      <c r="L7" s="33">
        <v>0</v>
      </c>
      <c r="M7" s="33">
        <v>0</v>
      </c>
      <c r="N7" s="33">
        <v>0</v>
      </c>
      <c r="O7" s="33">
        <v>3477761</v>
      </c>
      <c r="P7" s="33">
        <v>-72839</v>
      </c>
      <c r="Q7" s="33">
        <v>0</v>
      </c>
      <c r="R7" s="33">
        <v>0</v>
      </c>
      <c r="S7" s="33">
        <v>0</v>
      </c>
      <c r="T7" s="33">
        <v>0</v>
      </c>
      <c r="U7" s="33">
        <v>-1513207</v>
      </c>
      <c r="V7" s="33">
        <v>960996</v>
      </c>
      <c r="W7" s="34">
        <f>H7+I7+J7+K7-L7+M7+N7+O7+P7+Q7+R7+U7+V7+S7+T7</f>
        <v>21729159</v>
      </c>
      <c r="X7" s="33">
        <v>0</v>
      </c>
      <c r="Y7" s="34">
        <f>W7+X7</f>
        <v>21729159</v>
      </c>
    </row>
    <row r="8" spans="1:25" x14ac:dyDescent="0.2">
      <c r="A8" s="329" t="s">
        <v>265</v>
      </c>
      <c r="B8" s="329"/>
      <c r="C8" s="329"/>
      <c r="D8" s="329"/>
      <c r="E8" s="329"/>
      <c r="F8" s="32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29" t="s">
        <v>266</v>
      </c>
      <c r="B9" s="329"/>
      <c r="C9" s="329"/>
      <c r="D9" s="329"/>
      <c r="E9" s="329"/>
      <c r="F9" s="32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30" t="s">
        <v>299</v>
      </c>
      <c r="B10" s="330"/>
      <c r="C10" s="330"/>
      <c r="D10" s="330"/>
      <c r="E10" s="330"/>
      <c r="F10" s="330"/>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3477761</v>
      </c>
      <c r="P10" s="34">
        <f t="shared" si="2"/>
        <v>-72839</v>
      </c>
      <c r="Q10" s="34">
        <f t="shared" si="2"/>
        <v>0</v>
      </c>
      <c r="R10" s="34">
        <f t="shared" si="2"/>
        <v>0</v>
      </c>
      <c r="S10" s="34">
        <f t="shared" si="2"/>
        <v>0</v>
      </c>
      <c r="T10" s="34">
        <f t="shared" si="2"/>
        <v>0</v>
      </c>
      <c r="U10" s="34">
        <f t="shared" si="2"/>
        <v>-1513207</v>
      </c>
      <c r="V10" s="34">
        <f t="shared" si="2"/>
        <v>960996</v>
      </c>
      <c r="W10" s="34">
        <f t="shared" si="2"/>
        <v>21729159</v>
      </c>
      <c r="X10" s="34">
        <f t="shared" si="2"/>
        <v>0</v>
      </c>
      <c r="Y10" s="34">
        <f t="shared" si="2"/>
        <v>21729159</v>
      </c>
    </row>
    <row r="11" spans="1:25" x14ac:dyDescent="0.2">
      <c r="A11" s="329" t="s">
        <v>267</v>
      </c>
      <c r="B11" s="329"/>
      <c r="C11" s="329"/>
      <c r="D11" s="329"/>
      <c r="E11" s="329"/>
      <c r="F11" s="329"/>
      <c r="G11" s="6">
        <v>5</v>
      </c>
      <c r="H11" s="35">
        <v>0</v>
      </c>
      <c r="I11" s="35">
        <v>0</v>
      </c>
      <c r="J11" s="35">
        <v>0</v>
      </c>
      <c r="K11" s="35">
        <v>0</v>
      </c>
      <c r="L11" s="35">
        <v>0</v>
      </c>
      <c r="M11" s="35">
        <v>0</v>
      </c>
      <c r="N11" s="35">
        <v>0</v>
      </c>
      <c r="O11" s="35">
        <v>0</v>
      </c>
      <c r="P11" s="35">
        <v>0</v>
      </c>
      <c r="Q11" s="35">
        <v>0</v>
      </c>
      <c r="R11" s="35">
        <v>0</v>
      </c>
      <c r="S11" s="33">
        <v>0</v>
      </c>
      <c r="T11" s="33">
        <v>0</v>
      </c>
      <c r="U11" s="35">
        <v>0</v>
      </c>
      <c r="V11" s="33">
        <v>2549962</v>
      </c>
      <c r="W11" s="34">
        <f t="shared" ref="W11:W29" si="3">H11+I11+J11+K11-L11+M11+N11+O11+P11+Q11+R11+U11+V11+S11+T11</f>
        <v>2549962</v>
      </c>
      <c r="X11" s="33">
        <v>0</v>
      </c>
      <c r="Y11" s="34">
        <f t="shared" ref="Y11:Y29" si="4">W11+X11</f>
        <v>2549962</v>
      </c>
    </row>
    <row r="12" spans="1:25" x14ac:dyDescent="0.2">
      <c r="A12" s="329" t="s">
        <v>268</v>
      </c>
      <c r="B12" s="329"/>
      <c r="C12" s="329"/>
      <c r="D12" s="329"/>
      <c r="E12" s="329"/>
      <c r="F12" s="32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29" t="s">
        <v>269</v>
      </c>
      <c r="B13" s="329"/>
      <c r="C13" s="329"/>
      <c r="D13" s="329"/>
      <c r="E13" s="329"/>
      <c r="F13" s="329"/>
      <c r="G13" s="6">
        <v>7</v>
      </c>
      <c r="H13" s="35">
        <v>0</v>
      </c>
      <c r="I13" s="35">
        <v>0</v>
      </c>
      <c r="J13" s="35">
        <v>0</v>
      </c>
      <c r="K13" s="35">
        <v>0</v>
      </c>
      <c r="L13" s="35">
        <v>0</v>
      </c>
      <c r="M13" s="35">
        <v>0</v>
      </c>
      <c r="N13" s="35">
        <v>0</v>
      </c>
      <c r="O13" s="33">
        <v>-3477761</v>
      </c>
      <c r="P13" s="35">
        <v>0</v>
      </c>
      <c r="Q13" s="35">
        <v>0</v>
      </c>
      <c r="R13" s="35">
        <v>0</v>
      </c>
      <c r="S13" s="33">
        <v>0</v>
      </c>
      <c r="T13" s="33">
        <v>0</v>
      </c>
      <c r="U13" s="33">
        <v>4241173</v>
      </c>
      <c r="V13" s="33">
        <v>0</v>
      </c>
      <c r="W13" s="34">
        <f t="shared" si="3"/>
        <v>763412</v>
      </c>
      <c r="X13" s="33">
        <v>0</v>
      </c>
      <c r="Y13" s="34">
        <f t="shared" si="4"/>
        <v>763412</v>
      </c>
    </row>
    <row r="14" spans="1:25" ht="39" customHeight="1" x14ac:dyDescent="0.2">
      <c r="A14" s="329" t="s">
        <v>418</v>
      </c>
      <c r="B14" s="329"/>
      <c r="C14" s="329"/>
      <c r="D14" s="329"/>
      <c r="E14" s="329"/>
      <c r="F14" s="329"/>
      <c r="G14" s="6">
        <v>8</v>
      </c>
      <c r="H14" s="35">
        <v>0</v>
      </c>
      <c r="I14" s="35">
        <v>0</v>
      </c>
      <c r="J14" s="35">
        <v>0</v>
      </c>
      <c r="K14" s="35">
        <v>0</v>
      </c>
      <c r="L14" s="35">
        <v>0</v>
      </c>
      <c r="M14" s="35">
        <v>0</v>
      </c>
      <c r="N14" s="35">
        <v>0</v>
      </c>
      <c r="O14" s="35">
        <v>0</v>
      </c>
      <c r="P14" s="33">
        <v>68639</v>
      </c>
      <c r="Q14" s="35">
        <v>0</v>
      </c>
      <c r="R14" s="35">
        <v>0</v>
      </c>
      <c r="S14" s="33">
        <v>0</v>
      </c>
      <c r="T14" s="33">
        <v>0</v>
      </c>
      <c r="U14" s="33">
        <v>0</v>
      </c>
      <c r="V14" s="33">
        <v>0</v>
      </c>
      <c r="W14" s="34">
        <f t="shared" si="3"/>
        <v>68639</v>
      </c>
      <c r="X14" s="33">
        <v>0</v>
      </c>
      <c r="Y14" s="34">
        <f t="shared" si="4"/>
        <v>68639</v>
      </c>
    </row>
    <row r="15" spans="1:25" x14ac:dyDescent="0.2">
      <c r="A15" s="329" t="s">
        <v>270</v>
      </c>
      <c r="B15" s="329"/>
      <c r="C15" s="329"/>
      <c r="D15" s="329"/>
      <c r="E15" s="329"/>
      <c r="F15" s="32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29" t="s">
        <v>271</v>
      </c>
      <c r="B16" s="329"/>
      <c r="C16" s="329"/>
      <c r="D16" s="329"/>
      <c r="E16" s="329"/>
      <c r="F16" s="32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29" t="s">
        <v>272</v>
      </c>
      <c r="B17" s="329"/>
      <c r="C17" s="329"/>
      <c r="D17" s="329"/>
      <c r="E17" s="329"/>
      <c r="F17" s="32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29" t="s">
        <v>273</v>
      </c>
      <c r="B18" s="329"/>
      <c r="C18" s="329"/>
      <c r="D18" s="329"/>
      <c r="E18" s="329"/>
      <c r="F18" s="32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29" t="s">
        <v>274</v>
      </c>
      <c r="B19" s="329"/>
      <c r="C19" s="329"/>
      <c r="D19" s="329"/>
      <c r="E19" s="329"/>
      <c r="F19" s="32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29" t="s">
        <v>275</v>
      </c>
      <c r="B20" s="329"/>
      <c r="C20" s="329"/>
      <c r="D20" s="329"/>
      <c r="E20" s="329"/>
      <c r="F20" s="32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29" t="s">
        <v>419</v>
      </c>
      <c r="B21" s="329"/>
      <c r="C21" s="329"/>
      <c r="D21" s="329"/>
      <c r="E21" s="329"/>
      <c r="F21" s="32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29" t="s">
        <v>420</v>
      </c>
      <c r="B22" s="329"/>
      <c r="C22" s="329"/>
      <c r="D22" s="329"/>
      <c r="E22" s="329"/>
      <c r="F22" s="32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29" t="s">
        <v>421</v>
      </c>
      <c r="B23" s="329"/>
      <c r="C23" s="329"/>
      <c r="D23" s="329"/>
      <c r="E23" s="329"/>
      <c r="F23" s="32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29" t="s">
        <v>276</v>
      </c>
      <c r="B24" s="329"/>
      <c r="C24" s="329"/>
      <c r="D24" s="329"/>
      <c r="E24" s="329"/>
      <c r="F24" s="32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29" t="s">
        <v>422</v>
      </c>
      <c r="B25" s="329"/>
      <c r="C25" s="329"/>
      <c r="D25" s="329"/>
      <c r="E25" s="329"/>
      <c r="F25" s="32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29" t="s">
        <v>430</v>
      </c>
      <c r="B26" s="329"/>
      <c r="C26" s="329"/>
      <c r="D26" s="329"/>
      <c r="E26" s="329"/>
      <c r="F26" s="32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29" t="s">
        <v>423</v>
      </c>
      <c r="B27" s="329"/>
      <c r="C27" s="329"/>
      <c r="D27" s="329"/>
      <c r="E27" s="329"/>
      <c r="F27" s="32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29" t="s">
        <v>424</v>
      </c>
      <c r="B28" s="329"/>
      <c r="C28" s="329"/>
      <c r="D28" s="329"/>
      <c r="E28" s="329"/>
      <c r="F28" s="329"/>
      <c r="G28" s="6">
        <v>22</v>
      </c>
      <c r="H28" s="33">
        <v>0</v>
      </c>
      <c r="I28" s="33">
        <v>0</v>
      </c>
      <c r="J28" s="33">
        <v>0</v>
      </c>
      <c r="K28" s="33">
        <v>0</v>
      </c>
      <c r="L28" s="33">
        <v>0</v>
      </c>
      <c r="M28" s="33">
        <v>0</v>
      </c>
      <c r="N28" s="33">
        <v>0</v>
      </c>
      <c r="O28" s="33">
        <v>0</v>
      </c>
      <c r="P28" s="33">
        <v>0</v>
      </c>
      <c r="Q28" s="33">
        <v>0</v>
      </c>
      <c r="R28" s="33">
        <v>0</v>
      </c>
      <c r="S28" s="33">
        <v>0</v>
      </c>
      <c r="T28" s="33">
        <v>0</v>
      </c>
      <c r="U28" s="33">
        <v>960996</v>
      </c>
      <c r="V28" s="33">
        <v>-960996</v>
      </c>
      <c r="W28" s="34">
        <f t="shared" si="3"/>
        <v>0</v>
      </c>
      <c r="X28" s="33">
        <v>0</v>
      </c>
      <c r="Y28" s="34">
        <f t="shared" si="4"/>
        <v>0</v>
      </c>
    </row>
    <row r="29" spans="1:25" ht="12.75" customHeight="1" x14ac:dyDescent="0.2">
      <c r="A29" s="329" t="s">
        <v>425</v>
      </c>
      <c r="B29" s="329"/>
      <c r="C29" s="329"/>
      <c r="D29" s="329"/>
      <c r="E29" s="329"/>
      <c r="F29" s="32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47" t="s">
        <v>426</v>
      </c>
      <c r="B30" s="347"/>
      <c r="C30" s="347"/>
      <c r="D30" s="347"/>
      <c r="E30" s="347"/>
      <c r="F30" s="347"/>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0</v>
      </c>
      <c r="P30" s="36">
        <f t="shared" si="5"/>
        <v>-4200</v>
      </c>
      <c r="Q30" s="36">
        <f t="shared" si="5"/>
        <v>0</v>
      </c>
      <c r="R30" s="36">
        <f t="shared" si="5"/>
        <v>0</v>
      </c>
      <c r="S30" s="36">
        <f t="shared" si="5"/>
        <v>0</v>
      </c>
      <c r="T30" s="36">
        <f t="shared" si="5"/>
        <v>0</v>
      </c>
      <c r="U30" s="36">
        <f t="shared" si="5"/>
        <v>3688962</v>
      </c>
      <c r="V30" s="36">
        <f t="shared" si="5"/>
        <v>2549962</v>
      </c>
      <c r="W30" s="36">
        <f t="shared" si="5"/>
        <v>25111172</v>
      </c>
      <c r="X30" s="36">
        <f t="shared" si="5"/>
        <v>0</v>
      </c>
      <c r="Y30" s="36">
        <f t="shared" si="5"/>
        <v>25111172</v>
      </c>
    </row>
    <row r="31" spans="1:25" x14ac:dyDescent="0.2">
      <c r="A31" s="348" t="s">
        <v>277</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ht="36.75" customHeight="1" x14ac:dyDescent="0.2">
      <c r="A32" s="350" t="s">
        <v>278</v>
      </c>
      <c r="B32" s="350"/>
      <c r="C32" s="350"/>
      <c r="D32" s="350"/>
      <c r="E32" s="350"/>
      <c r="F32" s="35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-3477761</v>
      </c>
      <c r="P32" s="34">
        <f t="shared" si="6"/>
        <v>68639</v>
      </c>
      <c r="Q32" s="34">
        <f t="shared" si="6"/>
        <v>0</v>
      </c>
      <c r="R32" s="34">
        <f t="shared" si="6"/>
        <v>0</v>
      </c>
      <c r="S32" s="34">
        <f t="shared" ref="S32:T32" si="7">SUM(S12:S20)</f>
        <v>0</v>
      </c>
      <c r="T32" s="34">
        <f t="shared" si="7"/>
        <v>0</v>
      </c>
      <c r="U32" s="34">
        <f t="shared" si="6"/>
        <v>4241173</v>
      </c>
      <c r="V32" s="34">
        <f t="shared" si="6"/>
        <v>0</v>
      </c>
      <c r="W32" s="34">
        <f t="shared" si="6"/>
        <v>832051</v>
      </c>
      <c r="X32" s="34">
        <f t="shared" si="6"/>
        <v>0</v>
      </c>
      <c r="Y32" s="34">
        <f t="shared" si="6"/>
        <v>832051</v>
      </c>
    </row>
    <row r="33" spans="1:25" ht="31.5" customHeight="1" x14ac:dyDescent="0.2">
      <c r="A33" s="350" t="s">
        <v>427</v>
      </c>
      <c r="B33" s="350"/>
      <c r="C33" s="350"/>
      <c r="D33" s="350"/>
      <c r="E33" s="350"/>
      <c r="F33" s="350"/>
      <c r="G33" s="7">
        <v>26</v>
      </c>
      <c r="H33" s="34">
        <f>H11+H32</f>
        <v>0</v>
      </c>
      <c r="I33" s="34">
        <f t="shared" ref="I33:Y33" si="8">I11+I32</f>
        <v>0</v>
      </c>
      <c r="J33" s="34">
        <f t="shared" si="8"/>
        <v>0</v>
      </c>
      <c r="K33" s="34">
        <f t="shared" si="8"/>
        <v>0</v>
      </c>
      <c r="L33" s="34">
        <f t="shared" si="8"/>
        <v>0</v>
      </c>
      <c r="M33" s="34">
        <f t="shared" si="8"/>
        <v>0</v>
      </c>
      <c r="N33" s="34">
        <f t="shared" si="8"/>
        <v>0</v>
      </c>
      <c r="O33" s="34">
        <f t="shared" si="8"/>
        <v>-3477761</v>
      </c>
      <c r="P33" s="34">
        <f t="shared" si="8"/>
        <v>68639</v>
      </c>
      <c r="Q33" s="34">
        <f t="shared" si="8"/>
        <v>0</v>
      </c>
      <c r="R33" s="34">
        <f t="shared" si="8"/>
        <v>0</v>
      </c>
      <c r="S33" s="34">
        <f t="shared" ref="S33:T33" si="9">S11+S32</f>
        <v>0</v>
      </c>
      <c r="T33" s="34">
        <f t="shared" si="9"/>
        <v>0</v>
      </c>
      <c r="U33" s="34">
        <f t="shared" si="8"/>
        <v>4241173</v>
      </c>
      <c r="V33" s="34">
        <f t="shared" si="8"/>
        <v>2549962</v>
      </c>
      <c r="W33" s="34">
        <f t="shared" si="8"/>
        <v>3382013</v>
      </c>
      <c r="X33" s="34">
        <f t="shared" si="8"/>
        <v>0</v>
      </c>
      <c r="Y33" s="34">
        <f t="shared" si="8"/>
        <v>3382013</v>
      </c>
    </row>
    <row r="34" spans="1:25" ht="30.75" customHeight="1" x14ac:dyDescent="0.2">
      <c r="A34" s="351" t="s">
        <v>428</v>
      </c>
      <c r="B34" s="351"/>
      <c r="C34" s="351"/>
      <c r="D34" s="351"/>
      <c r="E34" s="351"/>
      <c r="F34" s="35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960996</v>
      </c>
      <c r="V34" s="36">
        <f t="shared" si="10"/>
        <v>-960996</v>
      </c>
      <c r="W34" s="36">
        <f t="shared" si="10"/>
        <v>0</v>
      </c>
      <c r="X34" s="36">
        <f t="shared" si="10"/>
        <v>0</v>
      </c>
      <c r="Y34" s="36">
        <f t="shared" si="10"/>
        <v>0</v>
      </c>
    </row>
    <row r="35" spans="1:25" x14ac:dyDescent="0.2">
      <c r="A35" s="348" t="s">
        <v>279</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row>
    <row r="36" spans="1:25" ht="12.75" customHeight="1" x14ac:dyDescent="0.2">
      <c r="A36" s="346" t="s">
        <v>300</v>
      </c>
      <c r="B36" s="346"/>
      <c r="C36" s="346"/>
      <c r="D36" s="346"/>
      <c r="E36" s="346"/>
      <c r="F36" s="346"/>
      <c r="G36" s="6">
        <v>28</v>
      </c>
      <c r="H36" s="33">
        <v>17977570</v>
      </c>
      <c r="I36" s="33">
        <v>0</v>
      </c>
      <c r="J36" s="33">
        <v>898878</v>
      </c>
      <c r="K36" s="33">
        <v>0</v>
      </c>
      <c r="L36" s="33">
        <v>0</v>
      </c>
      <c r="M36" s="33">
        <v>0</v>
      </c>
      <c r="N36" s="33">
        <v>0</v>
      </c>
      <c r="O36" s="33">
        <v>0</v>
      </c>
      <c r="P36" s="33">
        <v>-4200</v>
      </c>
      <c r="Q36" s="33">
        <v>0</v>
      </c>
      <c r="R36" s="33">
        <v>0</v>
      </c>
      <c r="S36" s="33">
        <v>0</v>
      </c>
      <c r="T36" s="33">
        <v>0</v>
      </c>
      <c r="U36" s="33">
        <v>3688962</v>
      </c>
      <c r="V36" s="33">
        <v>2549962</v>
      </c>
      <c r="W36" s="37">
        <f>H36+I36+J36+K36-L36+M36+N36+O36+P36+Q36+R36+U36+V36+S36+T36</f>
        <v>25111172</v>
      </c>
      <c r="X36" s="33">
        <v>0</v>
      </c>
      <c r="Y36" s="37">
        <f t="shared" ref="Y36:Y38" si="12">W36+X36</f>
        <v>25111172</v>
      </c>
    </row>
    <row r="37" spans="1:25" ht="12.75" customHeight="1" x14ac:dyDescent="0.2">
      <c r="A37" s="329" t="s">
        <v>265</v>
      </c>
      <c r="B37" s="329"/>
      <c r="C37" s="329"/>
      <c r="D37" s="329"/>
      <c r="E37" s="329"/>
      <c r="F37" s="32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29" t="s">
        <v>266</v>
      </c>
      <c r="B38" s="329"/>
      <c r="C38" s="329"/>
      <c r="D38" s="329"/>
      <c r="E38" s="329"/>
      <c r="F38" s="32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30" t="s">
        <v>429</v>
      </c>
      <c r="B39" s="330"/>
      <c r="C39" s="330"/>
      <c r="D39" s="330"/>
      <c r="E39" s="330"/>
      <c r="F39" s="330"/>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0</v>
      </c>
      <c r="P39" s="34">
        <f t="shared" si="14"/>
        <v>-4200</v>
      </c>
      <c r="Q39" s="34">
        <f t="shared" si="14"/>
        <v>0</v>
      </c>
      <c r="R39" s="34">
        <f t="shared" si="14"/>
        <v>0</v>
      </c>
      <c r="S39" s="34">
        <f t="shared" si="14"/>
        <v>0</v>
      </c>
      <c r="T39" s="34">
        <f t="shared" si="14"/>
        <v>0</v>
      </c>
      <c r="U39" s="34">
        <f t="shared" si="14"/>
        <v>3688962</v>
      </c>
      <c r="V39" s="34">
        <f t="shared" si="14"/>
        <v>2549962</v>
      </c>
      <c r="W39" s="34">
        <f t="shared" si="14"/>
        <v>25111172</v>
      </c>
      <c r="X39" s="34">
        <f t="shared" si="14"/>
        <v>0</v>
      </c>
      <c r="Y39" s="34">
        <f t="shared" si="14"/>
        <v>25111172</v>
      </c>
    </row>
    <row r="40" spans="1:25" ht="12.75" customHeight="1" x14ac:dyDescent="0.2">
      <c r="A40" s="329" t="s">
        <v>267</v>
      </c>
      <c r="B40" s="329"/>
      <c r="C40" s="329"/>
      <c r="D40" s="329"/>
      <c r="E40" s="329"/>
      <c r="F40" s="329"/>
      <c r="G40" s="6">
        <v>32</v>
      </c>
      <c r="H40" s="35">
        <v>0</v>
      </c>
      <c r="I40" s="35">
        <v>0</v>
      </c>
      <c r="J40" s="35">
        <v>0</v>
      </c>
      <c r="K40" s="35">
        <v>0</v>
      </c>
      <c r="L40" s="35">
        <v>0</v>
      </c>
      <c r="M40" s="35">
        <v>0</v>
      </c>
      <c r="N40" s="35">
        <v>0</v>
      </c>
      <c r="O40" s="35">
        <v>0</v>
      </c>
      <c r="P40" s="35">
        <v>0</v>
      </c>
      <c r="Q40" s="35">
        <v>0</v>
      </c>
      <c r="R40" s="35">
        <v>0</v>
      </c>
      <c r="S40" s="33">
        <v>0</v>
      </c>
      <c r="T40" s="33">
        <v>0</v>
      </c>
      <c r="U40" s="35">
        <v>0</v>
      </c>
      <c r="V40" s="33">
        <v>-991549</v>
      </c>
      <c r="W40" s="37">
        <f t="shared" ref="W40:W58" si="15">H40+I40+J40+K40-L40+M40+N40+O40+P40+Q40+R40+U40+V40+S40+T40</f>
        <v>-991549</v>
      </c>
      <c r="X40" s="33">
        <v>0</v>
      </c>
      <c r="Y40" s="37">
        <f t="shared" ref="Y40:Y58" si="16">W40+X40</f>
        <v>-991549</v>
      </c>
    </row>
    <row r="41" spans="1:25" ht="12.75" customHeight="1" x14ac:dyDescent="0.2">
      <c r="A41" s="329" t="s">
        <v>268</v>
      </c>
      <c r="B41" s="329"/>
      <c r="C41" s="329"/>
      <c r="D41" s="329"/>
      <c r="E41" s="329"/>
      <c r="F41" s="32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29" t="s">
        <v>280</v>
      </c>
      <c r="B42" s="329"/>
      <c r="C42" s="329"/>
      <c r="D42" s="329"/>
      <c r="E42" s="329"/>
      <c r="F42" s="32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29" t="s">
        <v>418</v>
      </c>
      <c r="B43" s="329"/>
      <c r="C43" s="329"/>
      <c r="D43" s="329"/>
      <c r="E43" s="329"/>
      <c r="F43" s="329"/>
      <c r="G43" s="6">
        <v>35</v>
      </c>
      <c r="H43" s="35">
        <v>0</v>
      </c>
      <c r="I43" s="35">
        <v>0</v>
      </c>
      <c r="J43" s="35">
        <v>0</v>
      </c>
      <c r="K43" s="35">
        <v>0</v>
      </c>
      <c r="L43" s="35">
        <v>0</v>
      </c>
      <c r="M43" s="35">
        <v>0</v>
      </c>
      <c r="N43" s="35">
        <v>0</v>
      </c>
      <c r="O43" s="35">
        <v>0</v>
      </c>
      <c r="P43" s="33">
        <v>2882950</v>
      </c>
      <c r="Q43" s="35">
        <v>0</v>
      </c>
      <c r="R43" s="35">
        <v>0</v>
      </c>
      <c r="S43" s="33">
        <v>0</v>
      </c>
      <c r="T43" s="33">
        <v>0</v>
      </c>
      <c r="U43" s="33">
        <v>0</v>
      </c>
      <c r="V43" s="33">
        <v>0</v>
      </c>
      <c r="W43" s="37">
        <f t="shared" si="15"/>
        <v>2882950</v>
      </c>
      <c r="X43" s="33">
        <v>0</v>
      </c>
      <c r="Y43" s="37">
        <f t="shared" si="16"/>
        <v>2882950</v>
      </c>
    </row>
    <row r="44" spans="1:25" ht="21" customHeight="1" x14ac:dyDescent="0.2">
      <c r="A44" s="329" t="s">
        <v>270</v>
      </c>
      <c r="B44" s="329"/>
      <c r="C44" s="329"/>
      <c r="D44" s="329"/>
      <c r="E44" s="329"/>
      <c r="F44" s="32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29" t="s">
        <v>271</v>
      </c>
      <c r="B45" s="329"/>
      <c r="C45" s="329"/>
      <c r="D45" s="329"/>
      <c r="E45" s="329"/>
      <c r="F45" s="32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29" t="s">
        <v>281</v>
      </c>
      <c r="B46" s="329"/>
      <c r="C46" s="329"/>
      <c r="D46" s="329"/>
      <c r="E46" s="329"/>
      <c r="F46" s="32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29" t="s">
        <v>273</v>
      </c>
      <c r="B47" s="329"/>
      <c r="C47" s="329"/>
      <c r="D47" s="329"/>
      <c r="E47" s="329"/>
      <c r="F47" s="32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29" t="s">
        <v>274</v>
      </c>
      <c r="B48" s="329"/>
      <c r="C48" s="329"/>
      <c r="D48" s="329"/>
      <c r="E48" s="329"/>
      <c r="F48" s="32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29" t="s">
        <v>275</v>
      </c>
      <c r="B49" s="329"/>
      <c r="C49" s="329"/>
      <c r="D49" s="329"/>
      <c r="E49" s="329"/>
      <c r="F49" s="329"/>
      <c r="G49" s="6">
        <v>41</v>
      </c>
      <c r="H49" s="35">
        <v>0</v>
      </c>
      <c r="I49" s="35">
        <v>0</v>
      </c>
      <c r="J49" s="35">
        <v>0</v>
      </c>
      <c r="K49" s="35">
        <v>0</v>
      </c>
      <c r="L49" s="35">
        <v>0</v>
      </c>
      <c r="M49" s="35">
        <v>0</v>
      </c>
      <c r="N49" s="33">
        <v>0</v>
      </c>
      <c r="O49" s="33">
        <v>0</v>
      </c>
      <c r="P49" s="33">
        <v>809981</v>
      </c>
      <c r="Q49" s="33">
        <v>0</v>
      </c>
      <c r="R49" s="33">
        <v>0</v>
      </c>
      <c r="S49" s="33">
        <v>0</v>
      </c>
      <c r="T49" s="33">
        <v>0</v>
      </c>
      <c r="U49" s="33">
        <v>0</v>
      </c>
      <c r="V49" s="33">
        <v>0</v>
      </c>
      <c r="W49" s="37">
        <f t="shared" si="15"/>
        <v>809981</v>
      </c>
      <c r="X49" s="33">
        <v>0</v>
      </c>
      <c r="Y49" s="37">
        <f t="shared" si="16"/>
        <v>809981</v>
      </c>
    </row>
    <row r="50" spans="1:25" ht="24" customHeight="1" x14ac:dyDescent="0.2">
      <c r="A50" s="329" t="s">
        <v>419</v>
      </c>
      <c r="B50" s="329"/>
      <c r="C50" s="329"/>
      <c r="D50" s="329"/>
      <c r="E50" s="329"/>
      <c r="F50" s="32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29" t="s">
        <v>420</v>
      </c>
      <c r="B51" s="329"/>
      <c r="C51" s="329"/>
      <c r="D51" s="329"/>
      <c r="E51" s="329"/>
      <c r="F51" s="32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29" t="s">
        <v>421</v>
      </c>
      <c r="B52" s="329"/>
      <c r="C52" s="329"/>
      <c r="D52" s="329"/>
      <c r="E52" s="329"/>
      <c r="F52" s="32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29" t="s">
        <v>276</v>
      </c>
      <c r="B53" s="329"/>
      <c r="C53" s="329"/>
      <c r="D53" s="329"/>
      <c r="E53" s="329"/>
      <c r="F53" s="329"/>
      <c r="G53" s="6">
        <v>45</v>
      </c>
      <c r="H53" s="33">
        <v>0</v>
      </c>
      <c r="I53" s="33">
        <v>0</v>
      </c>
      <c r="J53" s="33">
        <v>0</v>
      </c>
      <c r="K53" s="33">
        <v>1390358</v>
      </c>
      <c r="L53" s="33">
        <v>1390358</v>
      </c>
      <c r="M53" s="33">
        <v>0</v>
      </c>
      <c r="N53" s="33">
        <v>0</v>
      </c>
      <c r="O53" s="33">
        <v>0</v>
      </c>
      <c r="P53" s="33">
        <v>0</v>
      </c>
      <c r="Q53" s="33">
        <v>0</v>
      </c>
      <c r="R53" s="33">
        <v>0</v>
      </c>
      <c r="S53" s="33">
        <v>0</v>
      </c>
      <c r="T53" s="33">
        <v>0</v>
      </c>
      <c r="U53" s="33">
        <v>-1390359</v>
      </c>
      <c r="V53" s="33">
        <v>0</v>
      </c>
      <c r="W53" s="37">
        <f t="shared" si="15"/>
        <v>-1390359</v>
      </c>
      <c r="X53" s="33">
        <v>0</v>
      </c>
      <c r="Y53" s="37">
        <f t="shared" si="16"/>
        <v>-1390359</v>
      </c>
    </row>
    <row r="54" spans="1:25" ht="12.75" customHeight="1" x14ac:dyDescent="0.2">
      <c r="A54" s="329" t="s">
        <v>422</v>
      </c>
      <c r="B54" s="329"/>
      <c r="C54" s="329"/>
      <c r="D54" s="329"/>
      <c r="E54" s="329"/>
      <c r="F54" s="32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29" t="s">
        <v>430</v>
      </c>
      <c r="B55" s="329"/>
      <c r="C55" s="329"/>
      <c r="D55" s="329"/>
      <c r="E55" s="329"/>
      <c r="F55" s="32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29" t="s">
        <v>423</v>
      </c>
      <c r="B56" s="329"/>
      <c r="C56" s="329"/>
      <c r="D56" s="329"/>
      <c r="E56" s="329"/>
      <c r="F56" s="329"/>
      <c r="G56" s="6">
        <v>48</v>
      </c>
      <c r="H56" s="33">
        <v>0</v>
      </c>
      <c r="I56" s="33">
        <v>0</v>
      </c>
      <c r="J56" s="33">
        <v>0</v>
      </c>
      <c r="K56" s="33">
        <v>0</v>
      </c>
      <c r="L56" s="33">
        <v>0</v>
      </c>
      <c r="M56" s="33">
        <v>0</v>
      </c>
      <c r="N56" s="33">
        <v>0</v>
      </c>
      <c r="O56" s="33">
        <v>0</v>
      </c>
      <c r="P56" s="33">
        <v>0</v>
      </c>
      <c r="Q56" s="33">
        <v>0</v>
      </c>
      <c r="R56" s="33">
        <v>0</v>
      </c>
      <c r="S56" s="33">
        <v>0</v>
      </c>
      <c r="T56" s="33">
        <v>0</v>
      </c>
      <c r="U56" s="33">
        <v>164950</v>
      </c>
      <c r="V56" s="33">
        <v>0</v>
      </c>
      <c r="W56" s="37">
        <f t="shared" si="15"/>
        <v>164950</v>
      </c>
      <c r="X56" s="33">
        <v>0</v>
      </c>
      <c r="Y56" s="37">
        <f t="shared" si="16"/>
        <v>164950</v>
      </c>
    </row>
    <row r="57" spans="1:25" ht="12.75" customHeight="1" x14ac:dyDescent="0.2">
      <c r="A57" s="329" t="s">
        <v>431</v>
      </c>
      <c r="B57" s="329"/>
      <c r="C57" s="329"/>
      <c r="D57" s="329"/>
      <c r="E57" s="329"/>
      <c r="F57" s="329"/>
      <c r="G57" s="6">
        <v>49</v>
      </c>
      <c r="H57" s="33">
        <v>0</v>
      </c>
      <c r="I57" s="33">
        <v>0</v>
      </c>
      <c r="J57" s="33">
        <v>0</v>
      </c>
      <c r="K57" s="33">
        <v>0</v>
      </c>
      <c r="L57" s="33">
        <v>0</v>
      </c>
      <c r="M57" s="33">
        <v>0</v>
      </c>
      <c r="N57" s="33">
        <v>0</v>
      </c>
      <c r="O57" s="33">
        <v>0</v>
      </c>
      <c r="P57" s="33">
        <v>0</v>
      </c>
      <c r="Q57" s="33">
        <v>0</v>
      </c>
      <c r="R57" s="33">
        <v>0</v>
      </c>
      <c r="S57" s="33">
        <v>0</v>
      </c>
      <c r="T57" s="33">
        <v>0</v>
      </c>
      <c r="U57" s="33">
        <v>2549962</v>
      </c>
      <c r="V57" s="33">
        <v>-2549962</v>
      </c>
      <c r="W57" s="37">
        <f t="shared" si="15"/>
        <v>0</v>
      </c>
      <c r="X57" s="33">
        <v>0</v>
      </c>
      <c r="Y57" s="37">
        <f t="shared" si="16"/>
        <v>0</v>
      </c>
    </row>
    <row r="58" spans="1:25" ht="12.75" customHeight="1" x14ac:dyDescent="0.2">
      <c r="A58" s="329" t="s">
        <v>425</v>
      </c>
      <c r="B58" s="329"/>
      <c r="C58" s="329"/>
      <c r="D58" s="329"/>
      <c r="E58" s="329"/>
      <c r="F58" s="32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47" t="s">
        <v>432</v>
      </c>
      <c r="B59" s="347"/>
      <c r="C59" s="347"/>
      <c r="D59" s="347"/>
      <c r="E59" s="347"/>
      <c r="F59" s="347"/>
      <c r="G59" s="8">
        <v>51</v>
      </c>
      <c r="H59" s="36">
        <f>SUM(H39:H58)</f>
        <v>17977570</v>
      </c>
      <c r="I59" s="36">
        <f t="shared" ref="I59:Y59" si="17">SUM(I39:I58)</f>
        <v>0</v>
      </c>
      <c r="J59" s="36">
        <f t="shared" si="17"/>
        <v>898878</v>
      </c>
      <c r="K59" s="36">
        <f t="shared" si="17"/>
        <v>1390358</v>
      </c>
      <c r="L59" s="36">
        <f t="shared" si="17"/>
        <v>1390358</v>
      </c>
      <c r="M59" s="36">
        <f t="shared" si="17"/>
        <v>0</v>
      </c>
      <c r="N59" s="36">
        <f t="shared" si="17"/>
        <v>0</v>
      </c>
      <c r="O59" s="36">
        <f t="shared" si="17"/>
        <v>0</v>
      </c>
      <c r="P59" s="36">
        <f t="shared" si="17"/>
        <v>3688731</v>
      </c>
      <c r="Q59" s="36">
        <f t="shared" si="17"/>
        <v>0</v>
      </c>
      <c r="R59" s="36">
        <f t="shared" si="17"/>
        <v>0</v>
      </c>
      <c r="S59" s="36">
        <f t="shared" si="17"/>
        <v>0</v>
      </c>
      <c r="T59" s="36">
        <f t="shared" si="17"/>
        <v>0</v>
      </c>
      <c r="U59" s="36">
        <f t="shared" si="17"/>
        <v>5013515</v>
      </c>
      <c r="V59" s="36">
        <f t="shared" si="17"/>
        <v>-991549</v>
      </c>
      <c r="W59" s="36">
        <f t="shared" si="17"/>
        <v>26587145</v>
      </c>
      <c r="X59" s="36">
        <f t="shared" si="17"/>
        <v>0</v>
      </c>
      <c r="Y59" s="36">
        <f t="shared" si="17"/>
        <v>26587145</v>
      </c>
    </row>
    <row r="60" spans="1:25" x14ac:dyDescent="0.2">
      <c r="A60" s="348" t="s">
        <v>277</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row>
    <row r="61" spans="1:25" ht="31.5" customHeight="1" x14ac:dyDescent="0.2">
      <c r="A61" s="350" t="s">
        <v>433</v>
      </c>
      <c r="B61" s="350"/>
      <c r="C61" s="350"/>
      <c r="D61" s="350"/>
      <c r="E61" s="350"/>
      <c r="F61" s="35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3692931</v>
      </c>
      <c r="Q61" s="37">
        <f t="shared" si="18"/>
        <v>0</v>
      </c>
      <c r="R61" s="37">
        <f t="shared" si="18"/>
        <v>0</v>
      </c>
      <c r="S61" s="37">
        <f t="shared" ref="S61:T61" si="19">SUM(S41:S49)</f>
        <v>0</v>
      </c>
      <c r="T61" s="37">
        <f t="shared" si="19"/>
        <v>0</v>
      </c>
      <c r="U61" s="37">
        <f t="shared" si="18"/>
        <v>0</v>
      </c>
      <c r="V61" s="37">
        <f t="shared" si="18"/>
        <v>0</v>
      </c>
      <c r="W61" s="37">
        <f t="shared" si="18"/>
        <v>3692931</v>
      </c>
      <c r="X61" s="37">
        <f t="shared" si="18"/>
        <v>0</v>
      </c>
      <c r="Y61" s="37">
        <f t="shared" si="18"/>
        <v>3692931</v>
      </c>
    </row>
    <row r="62" spans="1:25" ht="27.75" customHeight="1" x14ac:dyDescent="0.2">
      <c r="A62" s="350" t="s">
        <v>434</v>
      </c>
      <c r="B62" s="350"/>
      <c r="C62" s="350"/>
      <c r="D62" s="350"/>
      <c r="E62" s="350"/>
      <c r="F62" s="35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3692931</v>
      </c>
      <c r="Q62" s="37">
        <f t="shared" si="20"/>
        <v>0</v>
      </c>
      <c r="R62" s="37">
        <f t="shared" si="20"/>
        <v>0</v>
      </c>
      <c r="S62" s="37">
        <f t="shared" ref="S62:T62" si="21">S40+S61</f>
        <v>0</v>
      </c>
      <c r="T62" s="37">
        <f t="shared" si="21"/>
        <v>0</v>
      </c>
      <c r="U62" s="37">
        <f t="shared" si="20"/>
        <v>0</v>
      </c>
      <c r="V62" s="37">
        <f t="shared" si="20"/>
        <v>-991549</v>
      </c>
      <c r="W62" s="37">
        <f t="shared" si="20"/>
        <v>2701382</v>
      </c>
      <c r="X62" s="37">
        <f t="shared" si="20"/>
        <v>0</v>
      </c>
      <c r="Y62" s="37">
        <f t="shared" si="20"/>
        <v>2701382</v>
      </c>
    </row>
    <row r="63" spans="1:25" ht="29.25" customHeight="1" x14ac:dyDescent="0.2">
      <c r="A63" s="351" t="s">
        <v>435</v>
      </c>
      <c r="B63" s="351"/>
      <c r="C63" s="351"/>
      <c r="D63" s="351"/>
      <c r="E63" s="351"/>
      <c r="F63" s="351"/>
      <c r="G63" s="8">
        <v>54</v>
      </c>
      <c r="H63" s="38">
        <f>SUM(H50:H58)</f>
        <v>0</v>
      </c>
      <c r="I63" s="38">
        <f t="shared" ref="I63:Y63" si="22">SUM(I50:I58)</f>
        <v>0</v>
      </c>
      <c r="J63" s="38">
        <f t="shared" si="22"/>
        <v>0</v>
      </c>
      <c r="K63" s="38">
        <f t="shared" si="22"/>
        <v>1390358</v>
      </c>
      <c r="L63" s="38">
        <f t="shared" si="22"/>
        <v>1390358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1324553</v>
      </c>
      <c r="V63" s="38">
        <f t="shared" si="22"/>
        <v>-2549962</v>
      </c>
      <c r="W63" s="38">
        <f t="shared" si="22"/>
        <v>-1225409</v>
      </c>
      <c r="X63" s="38">
        <f t="shared" si="22"/>
        <v>0</v>
      </c>
      <c r="Y63" s="38">
        <f t="shared" si="22"/>
        <v>-1225409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L261"/>
  <sheetViews>
    <sheetView view="pageBreakPreview" topLeftCell="A233" zoomScale="80" zoomScaleNormal="66" zoomScaleSheetLayoutView="80" workbookViewId="0">
      <selection activeCell="D249" sqref="D249:H250"/>
    </sheetView>
  </sheetViews>
  <sheetFormatPr defaultRowHeight="12.75" x14ac:dyDescent="0.2"/>
  <cols>
    <col min="1" max="1" width="27.28515625" customWidth="1"/>
    <col min="3" max="3" width="33.5703125" bestFit="1" customWidth="1"/>
    <col min="9" max="9" width="95" customWidth="1"/>
  </cols>
  <sheetData>
    <row r="1" spans="1:9" x14ac:dyDescent="0.2">
      <c r="A1" s="353" t="s">
        <v>465</v>
      </c>
      <c r="B1" s="354"/>
      <c r="C1" s="354"/>
      <c r="D1" s="354"/>
      <c r="E1" s="354"/>
      <c r="F1" s="354"/>
      <c r="G1" s="354"/>
      <c r="H1" s="354"/>
      <c r="I1" s="354"/>
    </row>
    <row r="2" spans="1:9" x14ac:dyDescent="0.2">
      <c r="A2" s="354"/>
      <c r="B2" s="354"/>
      <c r="C2" s="354"/>
      <c r="D2" s="354"/>
      <c r="E2" s="354"/>
      <c r="F2" s="354"/>
      <c r="G2" s="354"/>
      <c r="H2" s="354"/>
      <c r="I2" s="354"/>
    </row>
    <row r="3" spans="1:9" x14ac:dyDescent="0.2">
      <c r="A3" s="354"/>
      <c r="B3" s="354"/>
      <c r="C3" s="354"/>
      <c r="D3" s="354"/>
      <c r="E3" s="354"/>
      <c r="F3" s="354"/>
      <c r="G3" s="354"/>
      <c r="H3" s="354"/>
      <c r="I3" s="354"/>
    </row>
    <row r="4" spans="1:9" x14ac:dyDescent="0.2">
      <c r="A4" s="354"/>
      <c r="B4" s="354"/>
      <c r="C4" s="354"/>
      <c r="D4" s="354"/>
      <c r="E4" s="354"/>
      <c r="F4" s="354"/>
      <c r="G4" s="354"/>
      <c r="H4" s="354"/>
      <c r="I4" s="354"/>
    </row>
    <row r="5" spans="1:9" x14ac:dyDescent="0.2">
      <c r="A5" s="354"/>
      <c r="B5" s="354"/>
      <c r="C5" s="354"/>
      <c r="D5" s="354"/>
      <c r="E5" s="354"/>
      <c r="F5" s="354"/>
      <c r="G5" s="354"/>
      <c r="H5" s="354"/>
      <c r="I5" s="354"/>
    </row>
    <row r="6" spans="1:9" x14ac:dyDescent="0.2">
      <c r="A6" s="354"/>
      <c r="B6" s="354"/>
      <c r="C6" s="354"/>
      <c r="D6" s="354"/>
      <c r="E6" s="354"/>
      <c r="F6" s="354"/>
      <c r="G6" s="354"/>
      <c r="H6" s="354"/>
      <c r="I6" s="354"/>
    </row>
    <row r="7" spans="1:9" x14ac:dyDescent="0.2">
      <c r="A7" s="354"/>
      <c r="B7" s="354"/>
      <c r="C7" s="354"/>
      <c r="D7" s="354"/>
      <c r="E7" s="354"/>
      <c r="F7" s="354"/>
      <c r="G7" s="354"/>
      <c r="H7" s="354"/>
      <c r="I7" s="354"/>
    </row>
    <row r="8" spans="1:9" x14ac:dyDescent="0.2">
      <c r="A8" s="354"/>
      <c r="B8" s="354"/>
      <c r="C8" s="354"/>
      <c r="D8" s="354"/>
      <c r="E8" s="354"/>
      <c r="F8" s="354"/>
      <c r="G8" s="354"/>
      <c r="H8" s="354"/>
      <c r="I8" s="354"/>
    </row>
    <row r="9" spans="1:9" x14ac:dyDescent="0.2">
      <c r="A9" s="354"/>
      <c r="B9" s="354"/>
      <c r="C9" s="354"/>
      <c r="D9" s="354"/>
      <c r="E9" s="354"/>
      <c r="F9" s="354"/>
      <c r="G9" s="354"/>
      <c r="H9" s="354"/>
      <c r="I9" s="354"/>
    </row>
    <row r="10" spans="1:9" x14ac:dyDescent="0.2">
      <c r="A10" s="354"/>
      <c r="B10" s="354"/>
      <c r="C10" s="354"/>
      <c r="D10" s="354"/>
      <c r="E10" s="354"/>
      <c r="F10" s="354"/>
      <c r="G10" s="354"/>
      <c r="H10" s="354"/>
      <c r="I10" s="354"/>
    </row>
    <row r="11" spans="1:9" x14ac:dyDescent="0.2">
      <c r="A11" s="354"/>
      <c r="B11" s="354"/>
      <c r="C11" s="354"/>
      <c r="D11" s="354"/>
      <c r="E11" s="354"/>
      <c r="F11" s="354"/>
      <c r="G11" s="354"/>
      <c r="H11" s="354"/>
      <c r="I11" s="354"/>
    </row>
    <row r="12" spans="1:9" x14ac:dyDescent="0.2">
      <c r="A12" s="125"/>
      <c r="B12" s="125"/>
      <c r="C12" s="125"/>
      <c r="D12" s="125"/>
      <c r="E12" s="125"/>
      <c r="F12" s="125"/>
      <c r="G12" s="125"/>
      <c r="H12" s="125"/>
      <c r="I12" s="125"/>
    </row>
    <row r="13" spans="1:9" s="182" customFormat="1" x14ac:dyDescent="0.2">
      <c r="A13" s="182" t="s">
        <v>466</v>
      </c>
    </row>
    <row r="14" spans="1:9" x14ac:dyDescent="0.2">
      <c r="A14" s="183" t="s">
        <v>658</v>
      </c>
    </row>
    <row r="15" spans="1:9" x14ac:dyDescent="0.2">
      <c r="A15" s="183"/>
    </row>
    <row r="16" spans="1:9" s="182" customFormat="1" x14ac:dyDescent="0.2">
      <c r="A16" s="182" t="s">
        <v>467</v>
      </c>
    </row>
    <row r="17" spans="1:4" x14ac:dyDescent="0.2">
      <c r="A17" t="s">
        <v>491</v>
      </c>
    </row>
    <row r="19" spans="1:4" s="182" customFormat="1" x14ac:dyDescent="0.2">
      <c r="A19" s="182" t="s">
        <v>468</v>
      </c>
    </row>
    <row r="20" spans="1:4" x14ac:dyDescent="0.2">
      <c r="A20" t="s">
        <v>492</v>
      </c>
    </row>
    <row r="22" spans="1:4" s="182" customFormat="1" x14ac:dyDescent="0.2">
      <c r="A22" s="182" t="s">
        <v>469</v>
      </c>
    </row>
    <row r="24" spans="1:4" s="182" customFormat="1" x14ac:dyDescent="0.2">
      <c r="A24" s="182" t="s">
        <v>470</v>
      </c>
    </row>
    <row r="25" spans="1:4" ht="16.5" x14ac:dyDescent="0.2">
      <c r="A25" s="126" t="s">
        <v>493</v>
      </c>
    </row>
    <row r="26" spans="1:4" ht="15.75" thickBot="1" x14ac:dyDescent="0.25">
      <c r="A26" s="127" t="s">
        <v>494</v>
      </c>
      <c r="B26" s="128" t="s">
        <v>489</v>
      </c>
      <c r="C26" s="130"/>
      <c r="D26" s="128" t="s">
        <v>490</v>
      </c>
    </row>
    <row r="27" spans="1:4" x14ac:dyDescent="0.2">
      <c r="A27" s="131"/>
      <c r="B27" s="130"/>
      <c r="C27" s="130"/>
      <c r="D27" s="130"/>
    </row>
    <row r="28" spans="1:4" ht="30.75" thickBot="1" x14ac:dyDescent="0.25">
      <c r="A28" s="132" t="s">
        <v>495</v>
      </c>
      <c r="B28" s="133">
        <v>2058</v>
      </c>
      <c r="C28" s="134"/>
      <c r="D28" s="133">
        <v>2653</v>
      </c>
    </row>
    <row r="29" spans="1:4" ht="15" x14ac:dyDescent="0.2">
      <c r="A29" s="135" t="s">
        <v>496</v>
      </c>
      <c r="B29" s="136">
        <v>2058</v>
      </c>
      <c r="C29" s="134"/>
      <c r="D29" s="136">
        <v>2653</v>
      </c>
    </row>
    <row r="30" spans="1:4" x14ac:dyDescent="0.2">
      <c r="A30" s="134"/>
      <c r="B30" s="134"/>
      <c r="C30" s="134"/>
      <c r="D30" s="134"/>
    </row>
    <row r="31" spans="1:4" ht="15.75" thickBot="1" x14ac:dyDescent="0.25">
      <c r="A31" s="132" t="s">
        <v>497</v>
      </c>
      <c r="B31" s="133">
        <v>1111</v>
      </c>
      <c r="C31" s="134"/>
      <c r="D31" s="137">
        <v>117</v>
      </c>
    </row>
    <row r="32" spans="1:4" ht="15" x14ac:dyDescent="0.2">
      <c r="A32" s="135" t="s">
        <v>498</v>
      </c>
      <c r="B32" s="136">
        <v>1111</v>
      </c>
      <c r="C32" s="134"/>
      <c r="D32" s="138">
        <v>117</v>
      </c>
    </row>
    <row r="33" spans="1:6" ht="15.75" thickBot="1" x14ac:dyDescent="0.25">
      <c r="A33" s="134"/>
      <c r="B33" s="128"/>
      <c r="C33" s="134"/>
      <c r="D33" s="128"/>
    </row>
    <row r="34" spans="1:6" ht="15.75" thickBot="1" x14ac:dyDescent="0.25">
      <c r="A34" s="135" t="s">
        <v>499</v>
      </c>
      <c r="B34" s="139">
        <v>3169</v>
      </c>
      <c r="C34" s="130"/>
      <c r="D34" s="139">
        <v>2770</v>
      </c>
    </row>
    <row r="35" spans="1:6" ht="17.25" thickTop="1" x14ac:dyDescent="0.2">
      <c r="A35" s="126"/>
    </row>
    <row r="36" spans="1:6" ht="135" customHeight="1" x14ac:dyDescent="0.2">
      <c r="A36" s="140" t="s">
        <v>500</v>
      </c>
    </row>
    <row r="38" spans="1:6" ht="16.5" x14ac:dyDescent="0.2">
      <c r="A38" s="126" t="s">
        <v>501</v>
      </c>
    </row>
    <row r="39" spans="1:6" ht="16.5" x14ac:dyDescent="0.2">
      <c r="A39" s="141" t="s">
        <v>502</v>
      </c>
    </row>
    <row r="40" spans="1:6" x14ac:dyDescent="0.2">
      <c r="A40" s="355" t="s">
        <v>494</v>
      </c>
      <c r="B40" s="356" t="s">
        <v>503</v>
      </c>
      <c r="C40" s="358"/>
      <c r="D40" s="356" t="s">
        <v>504</v>
      </c>
      <c r="E40" s="142"/>
      <c r="F40" s="134"/>
    </row>
    <row r="41" spans="1:6" x14ac:dyDescent="0.2">
      <c r="A41" s="355"/>
      <c r="B41" s="356"/>
      <c r="C41" s="358"/>
      <c r="D41" s="356"/>
      <c r="E41" s="129"/>
      <c r="F41" s="134"/>
    </row>
    <row r="42" spans="1:6" ht="13.5" thickBot="1" x14ac:dyDescent="0.25">
      <c r="A42" s="355"/>
      <c r="B42" s="357"/>
      <c r="C42" s="358"/>
      <c r="D42" s="357"/>
      <c r="E42" s="129"/>
      <c r="F42" s="134"/>
    </row>
    <row r="43" spans="1:6" x14ac:dyDescent="0.2">
      <c r="A43" s="131"/>
      <c r="B43" s="130"/>
      <c r="C43" s="130"/>
      <c r="D43" s="130"/>
      <c r="E43" s="134"/>
      <c r="F43" s="134"/>
    </row>
    <row r="44" spans="1:6" ht="15" x14ac:dyDescent="0.2">
      <c r="A44" s="132" t="s">
        <v>505</v>
      </c>
      <c r="B44" s="143">
        <v>391</v>
      </c>
      <c r="C44" s="134"/>
      <c r="D44" s="143">
        <v>114</v>
      </c>
      <c r="E44" s="134"/>
      <c r="F44" s="134"/>
    </row>
    <row r="45" spans="1:6" ht="15" x14ac:dyDescent="0.2">
      <c r="A45" s="132" t="s">
        <v>506</v>
      </c>
      <c r="B45" s="144">
        <v>2358</v>
      </c>
      <c r="C45" s="134"/>
      <c r="D45" s="145">
        <v>2227</v>
      </c>
      <c r="E45" s="134"/>
      <c r="F45" s="134"/>
    </row>
    <row r="46" spans="1:6" ht="15" x14ac:dyDescent="0.2">
      <c r="A46" s="132" t="s">
        <v>507</v>
      </c>
      <c r="B46" s="143">
        <v>24</v>
      </c>
      <c r="C46" s="134"/>
      <c r="D46" s="146">
        <v>23</v>
      </c>
      <c r="E46" s="134"/>
      <c r="F46" s="134"/>
    </row>
    <row r="47" spans="1:6" ht="15" x14ac:dyDescent="0.2">
      <c r="A47" s="132" t="s">
        <v>508</v>
      </c>
      <c r="B47" s="143">
        <v>129</v>
      </c>
      <c r="C47" s="134"/>
      <c r="D47" s="146">
        <v>93</v>
      </c>
      <c r="E47" s="134"/>
      <c r="F47" s="134"/>
    </row>
    <row r="48" spans="1:6" ht="15" x14ac:dyDescent="0.2">
      <c r="A48" s="132" t="s">
        <v>509</v>
      </c>
      <c r="B48" s="143">
        <v>8</v>
      </c>
      <c r="C48" s="134"/>
      <c r="D48" s="146">
        <v>6</v>
      </c>
      <c r="E48" s="134"/>
      <c r="F48" s="134"/>
    </row>
    <row r="49" spans="1:6" ht="15.75" thickBot="1" x14ac:dyDescent="0.25">
      <c r="A49" s="127" t="s">
        <v>510</v>
      </c>
      <c r="B49" s="147">
        <v>815</v>
      </c>
      <c r="C49" s="148"/>
      <c r="D49" s="146">
        <v>724</v>
      </c>
      <c r="E49" s="134"/>
      <c r="F49" s="134"/>
    </row>
    <row r="50" spans="1:6" ht="15.75" thickBot="1" x14ac:dyDescent="0.25">
      <c r="A50" s="135" t="s">
        <v>511</v>
      </c>
      <c r="B50" s="149">
        <v>3725</v>
      </c>
      <c r="C50" s="130"/>
      <c r="D50" s="149">
        <v>3187</v>
      </c>
      <c r="E50" s="134"/>
      <c r="F50" s="134"/>
    </row>
    <row r="51" spans="1:6" ht="17.25" thickTop="1" x14ac:dyDescent="0.2">
      <c r="A51" s="141"/>
    </row>
    <row r="52" spans="1:6" ht="66" x14ac:dyDescent="0.2">
      <c r="A52" s="140" t="s">
        <v>512</v>
      </c>
    </row>
    <row r="53" spans="1:6" ht="16.5" x14ac:dyDescent="0.2">
      <c r="A53" s="140"/>
    </row>
    <row r="54" spans="1:6" ht="33" x14ac:dyDescent="0.2">
      <c r="A54" s="141" t="s">
        <v>513</v>
      </c>
    </row>
    <row r="55" spans="1:6" x14ac:dyDescent="0.2">
      <c r="A55" s="355" t="s">
        <v>494</v>
      </c>
      <c r="B55" s="356" t="s">
        <v>503</v>
      </c>
      <c r="C55" s="358"/>
      <c r="D55" s="356" t="s">
        <v>504</v>
      </c>
      <c r="E55" s="142"/>
      <c r="F55" s="134"/>
    </row>
    <row r="56" spans="1:6" x14ac:dyDescent="0.2">
      <c r="A56" s="355"/>
      <c r="B56" s="356"/>
      <c r="C56" s="358"/>
      <c r="D56" s="356"/>
      <c r="E56" s="129"/>
      <c r="F56" s="134"/>
    </row>
    <row r="57" spans="1:6" ht="13.5" thickBot="1" x14ac:dyDescent="0.25">
      <c r="A57" s="355"/>
      <c r="B57" s="357"/>
      <c r="C57" s="358"/>
      <c r="D57" s="357"/>
      <c r="E57" s="129"/>
      <c r="F57" s="134"/>
    </row>
    <row r="58" spans="1:6" x14ac:dyDescent="0.2">
      <c r="A58" s="131"/>
      <c r="B58" s="130"/>
      <c r="C58" s="130"/>
      <c r="D58" s="130"/>
      <c r="E58" s="134"/>
      <c r="F58" s="134"/>
    </row>
    <row r="59" spans="1:6" ht="30" x14ac:dyDescent="0.2">
      <c r="A59" s="132" t="s">
        <v>514</v>
      </c>
      <c r="B59" s="150">
        <v>6106</v>
      </c>
      <c r="C59" s="134"/>
      <c r="D59" s="150">
        <v>10477</v>
      </c>
      <c r="E59" s="134"/>
      <c r="F59" s="134"/>
    </row>
    <row r="60" spans="1:6" ht="15" x14ac:dyDescent="0.2">
      <c r="A60" s="132" t="s">
        <v>515</v>
      </c>
      <c r="B60" s="143">
        <v>96</v>
      </c>
      <c r="C60" s="134"/>
      <c r="D60" s="143">
        <v>99</v>
      </c>
      <c r="E60" s="134"/>
      <c r="F60" s="134"/>
    </row>
    <row r="61" spans="1:6" ht="15" x14ac:dyDescent="0.2">
      <c r="A61" s="132" t="s">
        <v>516</v>
      </c>
      <c r="B61" s="143">
        <v>5</v>
      </c>
      <c r="C61" s="134"/>
      <c r="D61" s="143">
        <v>5</v>
      </c>
      <c r="E61" s="134"/>
      <c r="F61" s="134"/>
    </row>
    <row r="62" spans="1:6" ht="15.75" thickBot="1" x14ac:dyDescent="0.25">
      <c r="A62" s="132" t="s">
        <v>517</v>
      </c>
      <c r="B62" s="137">
        <v>214</v>
      </c>
      <c r="C62" s="134"/>
      <c r="D62" s="143">
        <v>233</v>
      </c>
      <c r="E62" s="134"/>
      <c r="F62" s="134"/>
    </row>
    <row r="63" spans="1:6" ht="15.75" thickBot="1" x14ac:dyDescent="0.25">
      <c r="A63" s="151" t="s">
        <v>518</v>
      </c>
      <c r="B63" s="139">
        <v>6421</v>
      </c>
      <c r="C63" s="130"/>
      <c r="D63" s="152">
        <v>10814</v>
      </c>
      <c r="E63" s="134"/>
      <c r="F63" s="134"/>
    </row>
    <row r="64" spans="1:6" ht="17.25" thickTop="1" x14ac:dyDescent="0.2">
      <c r="A64" s="141"/>
    </row>
    <row r="65" spans="1:6" ht="33" x14ac:dyDescent="0.2">
      <c r="A65" s="141" t="s">
        <v>519</v>
      </c>
    </row>
    <row r="66" spans="1:6" x14ac:dyDescent="0.2">
      <c r="A66" s="355" t="s">
        <v>494</v>
      </c>
      <c r="B66" s="356" t="s">
        <v>503</v>
      </c>
      <c r="C66" s="358"/>
      <c r="D66" s="356" t="s">
        <v>504</v>
      </c>
      <c r="E66" s="142"/>
      <c r="F66" s="134"/>
    </row>
    <row r="67" spans="1:6" x14ac:dyDescent="0.2">
      <c r="A67" s="355"/>
      <c r="B67" s="356"/>
      <c r="C67" s="358"/>
      <c r="D67" s="356"/>
      <c r="E67" s="129"/>
      <c r="F67" s="134"/>
    </row>
    <row r="68" spans="1:6" ht="13.5" thickBot="1" x14ac:dyDescent="0.25">
      <c r="A68" s="355"/>
      <c r="B68" s="357"/>
      <c r="C68" s="358"/>
      <c r="D68" s="357"/>
      <c r="E68" s="129"/>
      <c r="F68" s="134"/>
    </row>
    <row r="69" spans="1:6" x14ac:dyDescent="0.2">
      <c r="A69" s="131"/>
      <c r="B69" s="130"/>
      <c r="C69" s="130"/>
      <c r="D69" s="130"/>
      <c r="E69" s="134"/>
      <c r="F69" s="134"/>
    </row>
    <row r="70" spans="1:6" ht="15" x14ac:dyDescent="0.2">
      <c r="A70" s="132" t="s">
        <v>520</v>
      </c>
      <c r="B70" s="144">
        <v>2527</v>
      </c>
      <c r="C70" s="134"/>
      <c r="D70" s="144">
        <v>2412</v>
      </c>
      <c r="E70" s="134"/>
      <c r="F70" s="134"/>
    </row>
    <row r="71" spans="1:6" ht="30" x14ac:dyDescent="0.2">
      <c r="A71" s="132" t="s">
        <v>521</v>
      </c>
      <c r="B71" s="146">
        <v>-182</v>
      </c>
      <c r="C71" s="134"/>
      <c r="D71" s="146">
        <v>-198</v>
      </c>
      <c r="E71" s="134"/>
      <c r="F71" s="134"/>
    </row>
    <row r="72" spans="1:6" ht="15" x14ac:dyDescent="0.2">
      <c r="A72" s="132" t="s">
        <v>522</v>
      </c>
      <c r="B72" s="145">
        <v>14466</v>
      </c>
      <c r="C72" s="134"/>
      <c r="D72" s="145">
        <v>13143</v>
      </c>
      <c r="E72" s="134"/>
      <c r="F72" s="134"/>
    </row>
    <row r="73" spans="1:6" ht="30" x14ac:dyDescent="0.2">
      <c r="A73" s="132" t="s">
        <v>523</v>
      </c>
      <c r="B73" s="145">
        <v>-1363</v>
      </c>
      <c r="C73" s="134"/>
      <c r="D73" s="145">
        <v>-1475</v>
      </c>
      <c r="E73" s="134"/>
      <c r="F73" s="134"/>
    </row>
    <row r="74" spans="1:6" ht="15" x14ac:dyDescent="0.2">
      <c r="A74" s="132" t="s">
        <v>524</v>
      </c>
      <c r="B74" s="143">
        <v>40</v>
      </c>
      <c r="C74" s="134"/>
      <c r="D74" s="147" t="s">
        <v>525</v>
      </c>
      <c r="E74" s="134"/>
      <c r="F74" s="134"/>
    </row>
    <row r="75" spans="1:6" ht="30" x14ac:dyDescent="0.2">
      <c r="A75" s="132" t="s">
        <v>526</v>
      </c>
      <c r="B75" s="146">
        <v>-16</v>
      </c>
      <c r="C75" s="134"/>
      <c r="D75" s="146" t="s">
        <v>525</v>
      </c>
      <c r="E75" s="134"/>
      <c r="F75" s="134"/>
    </row>
    <row r="76" spans="1:6" ht="15.75" thickBot="1" x14ac:dyDescent="0.25">
      <c r="A76" s="132" t="s">
        <v>527</v>
      </c>
      <c r="B76" s="146" t="s">
        <v>525</v>
      </c>
      <c r="C76" s="134"/>
      <c r="D76" s="146">
        <v>206</v>
      </c>
      <c r="E76" s="134"/>
      <c r="F76" s="134"/>
    </row>
    <row r="77" spans="1:6" ht="30.75" thickBot="1" x14ac:dyDescent="0.25">
      <c r="A77" s="135" t="s">
        <v>528</v>
      </c>
      <c r="B77" s="149">
        <v>15472</v>
      </c>
      <c r="C77" s="130"/>
      <c r="D77" s="149">
        <v>14088</v>
      </c>
      <c r="E77" s="134"/>
      <c r="F77" s="134"/>
    </row>
    <row r="78" spans="1:6" ht="17.25" thickTop="1" x14ac:dyDescent="0.2">
      <c r="A78" s="141"/>
    </row>
    <row r="79" spans="1:6" ht="33" x14ac:dyDescent="0.2">
      <c r="A79" s="141" t="s">
        <v>529</v>
      </c>
    </row>
    <row r="80" spans="1:6" x14ac:dyDescent="0.2">
      <c r="A80" s="355" t="s">
        <v>494</v>
      </c>
      <c r="B80" s="356" t="s">
        <v>503</v>
      </c>
      <c r="C80" s="358"/>
      <c r="D80" s="356" t="s">
        <v>504</v>
      </c>
      <c r="E80" s="142"/>
      <c r="F80" s="134"/>
    </row>
    <row r="81" spans="1:6" x14ac:dyDescent="0.2">
      <c r="A81" s="355"/>
      <c r="B81" s="356"/>
      <c r="C81" s="358"/>
      <c r="D81" s="356"/>
      <c r="E81" s="129"/>
      <c r="F81" s="134"/>
    </row>
    <row r="82" spans="1:6" ht="13.5" thickBot="1" x14ac:dyDescent="0.25">
      <c r="A82" s="355"/>
      <c r="B82" s="357"/>
      <c r="C82" s="358"/>
      <c r="D82" s="357"/>
      <c r="E82" s="129"/>
      <c r="F82" s="134"/>
    </row>
    <row r="83" spans="1:6" x14ac:dyDescent="0.2">
      <c r="A83" s="131"/>
      <c r="B83" s="130"/>
      <c r="C83" s="130"/>
      <c r="D83" s="130"/>
      <c r="E83" s="134"/>
      <c r="F83" s="134"/>
    </row>
    <row r="84" spans="1:6" ht="30" x14ac:dyDescent="0.2">
      <c r="A84" s="132" t="s">
        <v>530</v>
      </c>
      <c r="B84" s="146">
        <v>182</v>
      </c>
      <c r="C84" s="134"/>
      <c r="D84" s="146">
        <v>198</v>
      </c>
      <c r="E84" s="134"/>
      <c r="F84" s="134"/>
    </row>
    <row r="85" spans="1:6" ht="30" x14ac:dyDescent="0.2">
      <c r="A85" s="132" t="s">
        <v>531</v>
      </c>
      <c r="B85" s="145">
        <v>1363</v>
      </c>
      <c r="C85" s="134"/>
      <c r="D85" s="145">
        <v>1475</v>
      </c>
      <c r="E85" s="134"/>
      <c r="F85" s="134"/>
    </row>
    <row r="86" spans="1:6" ht="30" x14ac:dyDescent="0.2">
      <c r="A86" s="132" t="s">
        <v>532</v>
      </c>
      <c r="B86" s="143">
        <v>16</v>
      </c>
      <c r="C86" s="134"/>
      <c r="D86" s="146" t="s">
        <v>525</v>
      </c>
      <c r="E86" s="134"/>
      <c r="F86" s="134"/>
    </row>
    <row r="87" spans="1:6" ht="15.75" thickBot="1" x14ac:dyDescent="0.25">
      <c r="A87" s="132" t="s">
        <v>533</v>
      </c>
      <c r="B87" s="145">
        <v>2895</v>
      </c>
      <c r="C87" s="134"/>
      <c r="D87" s="145">
        <v>6674</v>
      </c>
      <c r="E87" s="134"/>
      <c r="F87" s="134"/>
    </row>
    <row r="88" spans="1:6" ht="30.75" thickBot="1" x14ac:dyDescent="0.25">
      <c r="A88" s="135" t="s">
        <v>534</v>
      </c>
      <c r="B88" s="152">
        <v>4456</v>
      </c>
      <c r="C88" s="130"/>
      <c r="D88" s="152">
        <v>8347</v>
      </c>
      <c r="E88" s="134"/>
      <c r="F88" s="134"/>
    </row>
    <row r="89" spans="1:6" ht="13.15" customHeight="1" thickTop="1" x14ac:dyDescent="0.2">
      <c r="A89" s="140"/>
    </row>
    <row r="90" spans="1:6" ht="33" x14ac:dyDescent="0.2">
      <c r="A90" s="140" t="s">
        <v>535</v>
      </c>
    </row>
    <row r="91" spans="1:6" x14ac:dyDescent="0.2">
      <c r="A91" s="355" t="s">
        <v>494</v>
      </c>
      <c r="B91" s="356" t="s">
        <v>503</v>
      </c>
      <c r="C91" s="358"/>
      <c r="D91" s="356" t="s">
        <v>504</v>
      </c>
      <c r="E91" s="142"/>
      <c r="F91" s="134"/>
    </row>
    <row r="92" spans="1:6" x14ac:dyDescent="0.2">
      <c r="A92" s="355"/>
      <c r="B92" s="356"/>
      <c r="C92" s="358"/>
      <c r="D92" s="356"/>
      <c r="E92" s="129"/>
      <c r="F92" s="134"/>
    </row>
    <row r="93" spans="1:6" ht="13.5" thickBot="1" x14ac:dyDescent="0.25">
      <c r="A93" s="355"/>
      <c r="B93" s="357"/>
      <c r="C93" s="358"/>
      <c r="D93" s="357"/>
      <c r="E93" s="129"/>
      <c r="F93" s="134"/>
    </row>
    <row r="94" spans="1:6" x14ac:dyDescent="0.2">
      <c r="A94" s="131"/>
      <c r="B94" s="130"/>
      <c r="C94" s="130"/>
      <c r="D94" s="130"/>
      <c r="E94" s="134"/>
      <c r="F94" s="134"/>
    </row>
    <row r="95" spans="1:6" ht="15" x14ac:dyDescent="0.2">
      <c r="A95" s="132" t="s">
        <v>519</v>
      </c>
      <c r="B95" s="145">
        <v>17033</v>
      </c>
      <c r="C95" s="134"/>
      <c r="D95" s="145">
        <v>15761</v>
      </c>
      <c r="E95" s="134"/>
      <c r="F95" s="134"/>
    </row>
    <row r="96" spans="1:6" ht="30.75" thickBot="1" x14ac:dyDescent="0.25">
      <c r="A96" s="132" t="s">
        <v>536</v>
      </c>
      <c r="B96" s="133">
        <v>2895</v>
      </c>
      <c r="C96" s="134"/>
      <c r="D96" s="133">
        <v>6674</v>
      </c>
      <c r="E96" s="134"/>
      <c r="F96" s="134"/>
    </row>
    <row r="97" spans="1:6" ht="15" x14ac:dyDescent="0.2">
      <c r="A97" s="135" t="s">
        <v>537</v>
      </c>
      <c r="B97" s="136">
        <v>19928</v>
      </c>
      <c r="C97" s="130"/>
      <c r="D97" s="136">
        <v>22435</v>
      </c>
      <c r="E97" s="134"/>
      <c r="F97" s="134"/>
    </row>
    <row r="98" spans="1:6" ht="15.75" thickBot="1" x14ac:dyDescent="0.25">
      <c r="A98" s="127" t="s">
        <v>538</v>
      </c>
      <c r="B98" s="146">
        <v>-320</v>
      </c>
      <c r="C98" s="148"/>
      <c r="D98" s="146">
        <v>-19</v>
      </c>
      <c r="E98" s="134"/>
      <c r="F98" s="134"/>
    </row>
    <row r="99" spans="1:6" ht="15.75" thickBot="1" x14ac:dyDescent="0.25">
      <c r="A99" s="151" t="s">
        <v>539</v>
      </c>
      <c r="B99" s="152">
        <v>19608</v>
      </c>
      <c r="C99" s="129"/>
      <c r="D99" s="152">
        <v>22416</v>
      </c>
      <c r="E99" s="134"/>
      <c r="F99" s="134"/>
    </row>
    <row r="100" spans="1:6" ht="13.5" thickTop="1" x14ac:dyDescent="0.2"/>
    <row r="101" spans="1:6" ht="16.5" x14ac:dyDescent="0.2">
      <c r="A101" s="126" t="s">
        <v>660</v>
      </c>
    </row>
    <row r="102" spans="1:6" ht="198" x14ac:dyDescent="0.2">
      <c r="A102" s="140" t="s">
        <v>661</v>
      </c>
    </row>
    <row r="103" spans="1:6" ht="16.5" x14ac:dyDescent="0.2">
      <c r="A103" s="140"/>
    </row>
    <row r="104" spans="1:6" ht="16.5" x14ac:dyDescent="0.2">
      <c r="A104" s="126" t="s">
        <v>540</v>
      </c>
    </row>
    <row r="105" spans="1:6" ht="306" x14ac:dyDescent="0.2">
      <c r="A105" s="153" t="s">
        <v>541</v>
      </c>
    </row>
    <row r="106" spans="1:6" ht="18" x14ac:dyDescent="0.2">
      <c r="A106" s="153"/>
    </row>
    <row r="107" spans="1:6" ht="108" x14ac:dyDescent="0.2">
      <c r="A107" s="153" t="s">
        <v>542</v>
      </c>
    </row>
    <row r="109" spans="1:6" s="182" customFormat="1" x14ac:dyDescent="0.2">
      <c r="A109" s="182" t="s">
        <v>471</v>
      </c>
    </row>
    <row r="111" spans="1:6" s="182" customFormat="1" x14ac:dyDescent="0.2">
      <c r="A111" s="182" t="s">
        <v>472</v>
      </c>
    </row>
    <row r="112" spans="1:6" x14ac:dyDescent="0.2">
      <c r="A112" t="s">
        <v>543</v>
      </c>
    </row>
    <row r="113" spans="1:4" x14ac:dyDescent="0.2">
      <c r="A113" t="s">
        <v>544</v>
      </c>
    </row>
    <row r="114" spans="1:4" x14ac:dyDescent="0.2">
      <c r="A114" t="s">
        <v>545</v>
      </c>
    </row>
    <row r="115" spans="1:4" x14ac:dyDescent="0.2">
      <c r="A115" t="s">
        <v>546</v>
      </c>
    </row>
    <row r="116" spans="1:4" x14ac:dyDescent="0.2">
      <c r="A116" t="s">
        <v>547</v>
      </c>
    </row>
    <row r="117" spans="1:4" x14ac:dyDescent="0.2">
      <c r="A117" t="s">
        <v>548</v>
      </c>
    </row>
    <row r="118" spans="1:4" x14ac:dyDescent="0.2">
      <c r="A118" t="s">
        <v>549</v>
      </c>
    </row>
    <row r="119" spans="1:4" x14ac:dyDescent="0.2">
      <c r="A119" t="s">
        <v>550</v>
      </c>
    </row>
    <row r="120" spans="1:4" x14ac:dyDescent="0.2">
      <c r="A120" t="s">
        <v>551</v>
      </c>
    </row>
    <row r="122" spans="1:4" s="182" customFormat="1" x14ac:dyDescent="0.2">
      <c r="A122" s="182" t="s">
        <v>473</v>
      </c>
    </row>
    <row r="123" spans="1:4" x14ac:dyDescent="0.2">
      <c r="A123" t="s">
        <v>552</v>
      </c>
    </row>
    <row r="125" spans="1:4" s="182" customFormat="1" x14ac:dyDescent="0.2">
      <c r="A125" s="182" t="s">
        <v>474</v>
      </c>
    </row>
    <row r="126" spans="1:4" ht="16.5" x14ac:dyDescent="0.2">
      <c r="A126" s="141" t="s">
        <v>553</v>
      </c>
    </row>
    <row r="127" spans="1:4" ht="22.9" customHeight="1" x14ac:dyDescent="0.2">
      <c r="A127" s="355" t="s">
        <v>494</v>
      </c>
      <c r="B127" s="356" t="s">
        <v>503</v>
      </c>
      <c r="C127" s="134"/>
      <c r="D127" s="356" t="s">
        <v>554</v>
      </c>
    </row>
    <row r="128" spans="1:4" x14ac:dyDescent="0.2">
      <c r="A128" s="355"/>
      <c r="B128" s="356"/>
      <c r="C128" s="134"/>
      <c r="D128" s="356"/>
    </row>
    <row r="129" spans="1:4" ht="15" x14ac:dyDescent="0.2">
      <c r="A129" s="132" t="s">
        <v>555</v>
      </c>
      <c r="B129" s="143">
        <v>719</v>
      </c>
      <c r="C129" s="134"/>
      <c r="D129" s="143">
        <v>706</v>
      </c>
    </row>
    <row r="130" spans="1:4" ht="30.75" thickBot="1" x14ac:dyDescent="0.25">
      <c r="A130" s="132" t="s">
        <v>556</v>
      </c>
      <c r="B130" s="154">
        <v>28319</v>
      </c>
      <c r="C130" s="148"/>
      <c r="D130" s="154">
        <v>24227</v>
      </c>
    </row>
    <row r="131" spans="1:4" ht="15.75" thickBot="1" x14ac:dyDescent="0.25">
      <c r="A131" s="148"/>
      <c r="B131" s="139">
        <v>29038</v>
      </c>
      <c r="C131" s="134"/>
      <c r="D131" s="139">
        <v>24933</v>
      </c>
    </row>
    <row r="132" spans="1:4" ht="13.5" thickTop="1" x14ac:dyDescent="0.2"/>
    <row r="133" spans="1:4" s="182" customFormat="1" x14ac:dyDescent="0.2">
      <c r="A133" s="182" t="s">
        <v>475</v>
      </c>
    </row>
    <row r="134" spans="1:4" ht="16.5" x14ac:dyDescent="0.2">
      <c r="A134" s="126" t="s">
        <v>557</v>
      </c>
    </row>
    <row r="135" spans="1:4" ht="16.5" x14ac:dyDescent="0.2">
      <c r="A135" s="140"/>
    </row>
    <row r="136" spans="1:4" ht="15.75" thickBot="1" x14ac:dyDescent="0.25">
      <c r="A136" s="127" t="s">
        <v>494</v>
      </c>
      <c r="B136" s="128" t="s">
        <v>489</v>
      </c>
      <c r="C136" s="130"/>
      <c r="D136" s="128" t="s">
        <v>490</v>
      </c>
    </row>
    <row r="137" spans="1:4" x14ac:dyDescent="0.2">
      <c r="A137" s="131"/>
      <c r="B137" s="130"/>
      <c r="C137" s="130"/>
      <c r="D137" s="130"/>
    </row>
    <row r="138" spans="1:4" ht="15" x14ac:dyDescent="0.2">
      <c r="A138" s="132" t="s">
        <v>558</v>
      </c>
      <c r="B138" s="143">
        <v>456</v>
      </c>
      <c r="C138" s="134"/>
      <c r="D138" s="143">
        <v>718</v>
      </c>
    </row>
    <row r="139" spans="1:4" ht="15" x14ac:dyDescent="0.2">
      <c r="A139" s="132" t="s">
        <v>559</v>
      </c>
      <c r="B139" s="150">
        <v>1385</v>
      </c>
      <c r="C139" s="134"/>
      <c r="D139" s="150">
        <v>2059</v>
      </c>
    </row>
    <row r="140" spans="1:4" ht="15" x14ac:dyDescent="0.2">
      <c r="A140" s="132" t="s">
        <v>560</v>
      </c>
      <c r="B140" s="143">
        <v>403</v>
      </c>
      <c r="C140" s="134"/>
      <c r="D140" s="143">
        <v>237</v>
      </c>
    </row>
    <row r="141" spans="1:4" ht="15" x14ac:dyDescent="0.2">
      <c r="A141" s="132" t="s">
        <v>561</v>
      </c>
      <c r="B141" s="143">
        <v>48</v>
      </c>
      <c r="C141" s="134"/>
      <c r="D141" s="143">
        <v>49</v>
      </c>
    </row>
    <row r="142" spans="1:4" ht="15" x14ac:dyDescent="0.2">
      <c r="A142" s="132" t="s">
        <v>562</v>
      </c>
      <c r="B142" s="143">
        <v>21</v>
      </c>
      <c r="C142" s="134"/>
      <c r="D142" s="143">
        <v>43</v>
      </c>
    </row>
    <row r="143" spans="1:4" ht="15" x14ac:dyDescent="0.2">
      <c r="A143" s="132" t="s">
        <v>563</v>
      </c>
      <c r="B143" s="143">
        <v>59</v>
      </c>
      <c r="C143" s="134"/>
      <c r="D143" s="143">
        <v>69</v>
      </c>
    </row>
    <row r="144" spans="1:4" ht="15" x14ac:dyDescent="0.2">
      <c r="A144" s="132" t="s">
        <v>564</v>
      </c>
      <c r="B144" s="143">
        <v>108</v>
      </c>
      <c r="C144" s="134"/>
      <c r="D144" s="143">
        <v>38</v>
      </c>
    </row>
    <row r="145" spans="1:4" ht="15" x14ac:dyDescent="0.2">
      <c r="A145" s="132" t="s">
        <v>565</v>
      </c>
      <c r="B145" s="143">
        <v>40</v>
      </c>
      <c r="C145" s="134"/>
      <c r="D145" s="143">
        <v>38</v>
      </c>
    </row>
    <row r="146" spans="1:4" ht="15" x14ac:dyDescent="0.2">
      <c r="A146" s="132" t="s">
        <v>566</v>
      </c>
      <c r="B146" s="143">
        <v>34</v>
      </c>
      <c r="C146" s="134"/>
      <c r="D146" s="143">
        <v>50</v>
      </c>
    </row>
    <row r="147" spans="1:4" ht="15" x14ac:dyDescent="0.2">
      <c r="A147" s="132" t="s">
        <v>567</v>
      </c>
      <c r="B147" s="143">
        <v>6</v>
      </c>
      <c r="C147" s="134"/>
      <c r="D147" s="143">
        <v>5</v>
      </c>
    </row>
    <row r="148" spans="1:4" ht="15" x14ac:dyDescent="0.2">
      <c r="A148" s="132" t="s">
        <v>568</v>
      </c>
      <c r="B148" s="143">
        <v>11</v>
      </c>
      <c r="C148" s="134"/>
      <c r="D148" s="143">
        <v>17</v>
      </c>
    </row>
    <row r="149" spans="1:4" ht="15.75" thickBot="1" x14ac:dyDescent="0.25">
      <c r="A149" s="132" t="s">
        <v>569</v>
      </c>
      <c r="B149" s="137">
        <v>12</v>
      </c>
      <c r="C149" s="134"/>
      <c r="D149" s="137">
        <v>16</v>
      </c>
    </row>
    <row r="150" spans="1:4" ht="15.75" thickBot="1" x14ac:dyDescent="0.25">
      <c r="A150" s="135" t="s">
        <v>570</v>
      </c>
      <c r="B150" s="139">
        <v>2583</v>
      </c>
      <c r="C150" s="130"/>
      <c r="D150" s="139">
        <v>3339</v>
      </c>
    </row>
    <row r="151" spans="1:4" ht="17.25" thickTop="1" x14ac:dyDescent="0.2">
      <c r="A151" s="140"/>
    </row>
    <row r="152" spans="1:4" ht="16.5" x14ac:dyDescent="0.2">
      <c r="A152" s="126" t="s">
        <v>571</v>
      </c>
    </row>
    <row r="153" spans="1:4" ht="16.5" x14ac:dyDescent="0.2">
      <c r="A153" s="140"/>
    </row>
    <row r="154" spans="1:4" ht="15.75" thickBot="1" x14ac:dyDescent="0.25">
      <c r="A154" s="127" t="s">
        <v>494</v>
      </c>
      <c r="B154" s="128" t="s">
        <v>489</v>
      </c>
      <c r="C154" s="130"/>
      <c r="D154" s="128" t="s">
        <v>490</v>
      </c>
    </row>
    <row r="155" spans="1:4" x14ac:dyDescent="0.2">
      <c r="A155" s="131"/>
      <c r="B155" s="130"/>
      <c r="C155" s="130"/>
      <c r="D155" s="130"/>
    </row>
    <row r="156" spans="1:4" ht="45" x14ac:dyDescent="0.2">
      <c r="A156" s="132" t="s">
        <v>572</v>
      </c>
      <c r="B156" s="145">
        <v>3665</v>
      </c>
      <c r="C156" s="148"/>
      <c r="D156" s="145">
        <v>1780</v>
      </c>
    </row>
    <row r="157" spans="1:4" ht="15" x14ac:dyDescent="0.2">
      <c r="A157" s="132" t="s">
        <v>573</v>
      </c>
      <c r="B157" s="146">
        <v>1</v>
      </c>
      <c r="C157" s="148"/>
      <c r="D157" s="146">
        <v>1</v>
      </c>
    </row>
    <row r="158" spans="1:4" ht="30" x14ac:dyDescent="0.2">
      <c r="A158" s="132" t="s">
        <v>574</v>
      </c>
      <c r="B158" s="146">
        <v>15</v>
      </c>
      <c r="C158" s="148"/>
      <c r="D158" s="146">
        <v>20</v>
      </c>
    </row>
    <row r="159" spans="1:4" ht="30.75" thickBot="1" x14ac:dyDescent="0.25">
      <c r="A159" s="132" t="s">
        <v>575</v>
      </c>
      <c r="B159" s="146">
        <v>266</v>
      </c>
      <c r="C159" s="134"/>
      <c r="D159" s="146" t="s">
        <v>525</v>
      </c>
    </row>
    <row r="160" spans="1:4" ht="15" x14ac:dyDescent="0.2">
      <c r="A160" s="135" t="s">
        <v>576</v>
      </c>
      <c r="B160" s="155">
        <v>3947</v>
      </c>
      <c r="C160" s="134"/>
      <c r="D160" s="155">
        <v>1801</v>
      </c>
    </row>
    <row r="161" spans="1:7" x14ac:dyDescent="0.2">
      <c r="A161" s="134"/>
      <c r="B161" s="134"/>
      <c r="C161" s="134"/>
      <c r="D161" s="134"/>
    </row>
    <row r="162" spans="1:7" ht="30" x14ac:dyDescent="0.2">
      <c r="A162" s="132" t="s">
        <v>577</v>
      </c>
      <c r="B162" s="146">
        <v>-16</v>
      </c>
      <c r="C162" s="134"/>
      <c r="D162" s="146" t="s">
        <v>525</v>
      </c>
    </row>
    <row r="163" spans="1:7" ht="30" x14ac:dyDescent="0.2">
      <c r="A163" s="132" t="s">
        <v>578</v>
      </c>
      <c r="B163" s="146">
        <v>-639</v>
      </c>
      <c r="C163" s="134"/>
      <c r="D163" s="146">
        <v>-581</v>
      </c>
    </row>
    <row r="164" spans="1:7" ht="30" x14ac:dyDescent="0.2">
      <c r="A164" s="132" t="s">
        <v>579</v>
      </c>
      <c r="B164" s="146">
        <v>-23</v>
      </c>
      <c r="C164" s="134"/>
      <c r="D164" s="146">
        <v>-79</v>
      </c>
    </row>
    <row r="165" spans="1:7" ht="15" x14ac:dyDescent="0.2">
      <c r="A165" s="132" t="s">
        <v>580</v>
      </c>
      <c r="B165" s="146" t="s">
        <v>525</v>
      </c>
      <c r="C165" s="134"/>
      <c r="D165" s="146">
        <v>-1</v>
      </c>
    </row>
    <row r="166" spans="1:7" ht="30.75" thickBot="1" x14ac:dyDescent="0.25">
      <c r="A166" s="132" t="s">
        <v>581</v>
      </c>
      <c r="B166" s="146">
        <v>-293</v>
      </c>
      <c r="C166" s="134"/>
      <c r="D166" s="146" t="s">
        <v>525</v>
      </c>
    </row>
    <row r="167" spans="1:7" ht="15" x14ac:dyDescent="0.2">
      <c r="A167" s="135" t="s">
        <v>582</v>
      </c>
      <c r="B167" s="156">
        <v>-971</v>
      </c>
      <c r="C167" s="134"/>
      <c r="D167" s="156">
        <v>-661</v>
      </c>
    </row>
    <row r="168" spans="1:7" ht="15.75" thickBot="1" x14ac:dyDescent="0.25">
      <c r="A168" s="134"/>
      <c r="B168" s="128"/>
      <c r="C168" s="134"/>
      <c r="D168" s="128"/>
    </row>
    <row r="169" spans="1:7" ht="15.75" thickBot="1" x14ac:dyDescent="0.25">
      <c r="A169" s="135" t="s">
        <v>583</v>
      </c>
      <c r="B169" s="157">
        <v>2976</v>
      </c>
      <c r="C169" s="134"/>
      <c r="D169" s="157">
        <v>1140</v>
      </c>
    </row>
    <row r="170" spans="1:7" ht="17.25" thickTop="1" x14ac:dyDescent="0.2">
      <c r="A170" s="140"/>
    </row>
    <row r="171" spans="1:7" ht="16.5" x14ac:dyDescent="0.3">
      <c r="A171" s="158" t="s">
        <v>584</v>
      </c>
    </row>
    <row r="173" spans="1:7" s="182" customFormat="1" x14ac:dyDescent="0.2">
      <c r="A173" s="182" t="s">
        <v>476</v>
      </c>
    </row>
    <row r="174" spans="1:7" ht="16.5" x14ac:dyDescent="0.2">
      <c r="A174" s="159" t="s">
        <v>585</v>
      </c>
    </row>
    <row r="175" spans="1:7" ht="40.5" x14ac:dyDescent="0.2">
      <c r="A175" s="160" t="s">
        <v>494</v>
      </c>
      <c r="B175" s="161" t="s">
        <v>586</v>
      </c>
      <c r="C175" s="161" t="s">
        <v>587</v>
      </c>
      <c r="D175" s="161" t="s">
        <v>588</v>
      </c>
      <c r="E175" s="161" t="s">
        <v>589</v>
      </c>
      <c r="F175" s="161" t="s">
        <v>590</v>
      </c>
      <c r="G175" s="161" t="s">
        <v>591</v>
      </c>
    </row>
    <row r="176" spans="1:7" ht="40.5" x14ac:dyDescent="0.2">
      <c r="A176" s="162" t="s">
        <v>592</v>
      </c>
      <c r="B176" s="163" t="s">
        <v>593</v>
      </c>
      <c r="C176" s="164">
        <v>13143</v>
      </c>
      <c r="D176" s="165" t="s">
        <v>594</v>
      </c>
      <c r="E176" s="163" t="s">
        <v>595</v>
      </c>
      <c r="F176" s="164">
        <v>13143</v>
      </c>
      <c r="G176" s="162" t="s">
        <v>596</v>
      </c>
    </row>
    <row r="177" spans="1:7" ht="40.5" x14ac:dyDescent="0.2">
      <c r="A177" s="162" t="s">
        <v>597</v>
      </c>
      <c r="B177" s="166">
        <v>0</v>
      </c>
      <c r="C177" s="164">
        <v>6674</v>
      </c>
      <c r="D177" s="165" t="s">
        <v>594</v>
      </c>
      <c r="E177" s="163" t="s">
        <v>598</v>
      </c>
      <c r="F177" s="164">
        <v>6674</v>
      </c>
      <c r="G177" s="162" t="s">
        <v>599</v>
      </c>
    </row>
    <row r="178" spans="1:7" ht="54" x14ac:dyDescent="0.2">
      <c r="A178" s="162" t="s">
        <v>600</v>
      </c>
      <c r="B178" s="163" t="s">
        <v>601</v>
      </c>
      <c r="C178" s="165">
        <v>70</v>
      </c>
      <c r="D178" s="165" t="s">
        <v>602</v>
      </c>
      <c r="E178" s="163" t="s">
        <v>603</v>
      </c>
      <c r="F178" s="165">
        <v>70</v>
      </c>
      <c r="G178" s="162" t="s">
        <v>604</v>
      </c>
    </row>
    <row r="179" spans="1:7" ht="27" x14ac:dyDescent="0.2">
      <c r="A179" s="162" t="s">
        <v>605</v>
      </c>
      <c r="B179" s="166">
        <v>3.2500000000000001E-2</v>
      </c>
      <c r="C179" s="164">
        <v>2342</v>
      </c>
      <c r="D179" s="165" t="s">
        <v>606</v>
      </c>
      <c r="E179" s="163" t="s">
        <v>603</v>
      </c>
      <c r="F179" s="164">
        <v>2342</v>
      </c>
      <c r="G179" s="162" t="s">
        <v>607</v>
      </c>
    </row>
    <row r="180" spans="1:7" ht="40.5" x14ac:dyDescent="0.2">
      <c r="A180" s="167" t="s">
        <v>608</v>
      </c>
      <c r="B180" s="163" t="s">
        <v>609</v>
      </c>
      <c r="C180" s="165">
        <v>206</v>
      </c>
      <c r="D180" s="165" t="s">
        <v>594</v>
      </c>
      <c r="E180" s="163" t="s">
        <v>609</v>
      </c>
      <c r="F180" s="165">
        <v>206</v>
      </c>
      <c r="G180" s="162" t="s">
        <v>599</v>
      </c>
    </row>
    <row r="181" spans="1:7" ht="13.15" customHeight="1" x14ac:dyDescent="0.2"/>
    <row r="182" spans="1:7" s="182" customFormat="1" x14ac:dyDescent="0.2">
      <c r="A182" s="182" t="s">
        <v>477</v>
      </c>
    </row>
    <row r="183" spans="1:7" x14ac:dyDescent="0.2">
      <c r="A183" t="s">
        <v>610</v>
      </c>
    </row>
    <row r="185" spans="1:7" s="182" customFormat="1" x14ac:dyDescent="0.2">
      <c r="A185" s="182" t="s">
        <v>478</v>
      </c>
    </row>
    <row r="187" spans="1:7" s="182" customFormat="1" x14ac:dyDescent="0.2">
      <c r="A187" s="182" t="s">
        <v>479</v>
      </c>
    </row>
    <row r="188" spans="1:7" ht="16.5" x14ac:dyDescent="0.2">
      <c r="A188" s="126" t="s">
        <v>611</v>
      </c>
    </row>
    <row r="189" spans="1:7" ht="16.5" x14ac:dyDescent="0.2">
      <c r="A189" s="159" t="s">
        <v>612</v>
      </c>
    </row>
    <row r="190" spans="1:7" ht="15" x14ac:dyDescent="0.2">
      <c r="A190" s="168"/>
      <c r="B190" s="169" t="s">
        <v>494</v>
      </c>
    </row>
    <row r="191" spans="1:7" ht="30" x14ac:dyDescent="0.2">
      <c r="A191" s="135" t="s">
        <v>613</v>
      </c>
      <c r="B191" s="170">
        <v>315</v>
      </c>
    </row>
    <row r="192" spans="1:7" ht="30" x14ac:dyDescent="0.2">
      <c r="A192" s="132" t="s">
        <v>614</v>
      </c>
      <c r="B192" s="146" t="s">
        <v>525</v>
      </c>
    </row>
    <row r="193" spans="1:2" ht="30" x14ac:dyDescent="0.2">
      <c r="A193" s="132" t="s">
        <v>615</v>
      </c>
      <c r="B193" s="146">
        <v>-315</v>
      </c>
    </row>
    <row r="194" spans="1:2" ht="30" x14ac:dyDescent="0.2">
      <c r="A194" s="135" t="s">
        <v>616</v>
      </c>
      <c r="B194" s="170" t="s">
        <v>525</v>
      </c>
    </row>
    <row r="195" spans="1:2" x14ac:dyDescent="0.2">
      <c r="A195" s="171"/>
    </row>
    <row r="196" spans="1:2" ht="16.5" x14ac:dyDescent="0.2">
      <c r="A196" s="159" t="s">
        <v>617</v>
      </c>
    </row>
    <row r="197" spans="1:2" ht="15" x14ac:dyDescent="0.2">
      <c r="A197" s="168"/>
      <c r="B197" s="169" t="s">
        <v>494</v>
      </c>
    </row>
    <row r="198" spans="1:2" ht="30" x14ac:dyDescent="0.2">
      <c r="A198" s="135" t="s">
        <v>613</v>
      </c>
      <c r="B198" s="170" t="s">
        <v>525</v>
      </c>
    </row>
    <row r="199" spans="1:2" ht="30" x14ac:dyDescent="0.2">
      <c r="A199" s="132" t="s">
        <v>614</v>
      </c>
      <c r="B199" s="146" t="s">
        <v>525</v>
      </c>
    </row>
    <row r="200" spans="1:2" ht="30" x14ac:dyDescent="0.2">
      <c r="A200" s="132" t="s">
        <v>618</v>
      </c>
      <c r="B200" s="146">
        <v>810</v>
      </c>
    </row>
    <row r="201" spans="1:2" ht="30" x14ac:dyDescent="0.2">
      <c r="A201" s="135" t="s">
        <v>616</v>
      </c>
      <c r="B201" s="170">
        <v>810</v>
      </c>
    </row>
    <row r="202" spans="1:2" x14ac:dyDescent="0.2">
      <c r="A202" s="171"/>
    </row>
    <row r="203" spans="1:2" s="182" customFormat="1" x14ac:dyDescent="0.2">
      <c r="A203" s="182" t="s">
        <v>480</v>
      </c>
    </row>
    <row r="204" spans="1:2" s="182" customFormat="1" x14ac:dyDescent="0.2"/>
    <row r="205" spans="1:2" s="182" customFormat="1" x14ac:dyDescent="0.2">
      <c r="A205" s="182" t="s">
        <v>481</v>
      </c>
    </row>
    <row r="206" spans="1:2" s="182" customFormat="1" x14ac:dyDescent="0.2"/>
    <row r="207" spans="1:2" s="182" customFormat="1" ht="13.15" customHeight="1" x14ac:dyDescent="0.2">
      <c r="A207" s="182" t="s">
        <v>482</v>
      </c>
    </row>
    <row r="208" spans="1:2" s="182" customFormat="1" x14ac:dyDescent="0.2"/>
    <row r="209" spans="1:8" s="182" customFormat="1" x14ac:dyDescent="0.2">
      <c r="A209" s="182" t="s">
        <v>483</v>
      </c>
    </row>
    <row r="210" spans="1:8" x14ac:dyDescent="0.2">
      <c r="A210" t="s">
        <v>619</v>
      </c>
      <c r="E210" t="s">
        <v>620</v>
      </c>
    </row>
    <row r="212" spans="1:8" ht="33" x14ac:dyDescent="0.2">
      <c r="A212" s="141" t="s">
        <v>621</v>
      </c>
    </row>
    <row r="213" spans="1:8" ht="16.5" x14ac:dyDescent="0.2">
      <c r="A213" s="140"/>
    </row>
    <row r="214" spans="1:8" ht="33" x14ac:dyDescent="0.2">
      <c r="A214" s="140" t="s">
        <v>622</v>
      </c>
    </row>
    <row r="215" spans="1:8" x14ac:dyDescent="0.2">
      <c r="A215" s="355" t="s">
        <v>494</v>
      </c>
      <c r="B215" s="356" t="s">
        <v>503</v>
      </c>
      <c r="C215" s="134"/>
      <c r="D215" s="356" t="s">
        <v>623</v>
      </c>
      <c r="E215" s="358"/>
      <c r="F215" s="356" t="s">
        <v>504</v>
      </c>
      <c r="G215" s="134"/>
      <c r="H215" s="356" t="s">
        <v>623</v>
      </c>
    </row>
    <row r="216" spans="1:8" x14ac:dyDescent="0.2">
      <c r="A216" s="355"/>
      <c r="B216" s="356"/>
      <c r="C216" s="134"/>
      <c r="D216" s="356"/>
      <c r="E216" s="358"/>
      <c r="F216" s="356"/>
      <c r="G216" s="134"/>
      <c r="H216" s="356"/>
    </row>
    <row r="217" spans="1:8" ht="15.75" thickBot="1" x14ac:dyDescent="0.25">
      <c r="A217" s="355"/>
      <c r="B217" s="357"/>
      <c r="C217" s="134"/>
      <c r="D217" s="172" t="s">
        <v>624</v>
      </c>
      <c r="E217" s="358"/>
      <c r="F217" s="357"/>
      <c r="G217" s="134"/>
      <c r="H217" s="172" t="s">
        <v>624</v>
      </c>
    </row>
    <row r="218" spans="1:8" x14ac:dyDescent="0.2">
      <c r="A218" s="131"/>
      <c r="B218" s="130"/>
      <c r="C218" s="130"/>
      <c r="D218" s="130"/>
      <c r="E218" s="130"/>
      <c r="F218" s="130"/>
      <c r="G218" s="130"/>
      <c r="H218" s="130"/>
    </row>
    <row r="219" spans="1:8" ht="16.5" x14ac:dyDescent="0.2">
      <c r="A219" s="173" t="s">
        <v>619</v>
      </c>
      <c r="B219" s="359">
        <v>35476</v>
      </c>
      <c r="C219" s="360"/>
      <c r="D219" s="361">
        <v>100</v>
      </c>
      <c r="E219" s="360"/>
      <c r="F219" s="359">
        <v>36120</v>
      </c>
      <c r="G219" s="360"/>
      <c r="H219" s="361">
        <v>100</v>
      </c>
    </row>
    <row r="220" spans="1:8" ht="16.5" x14ac:dyDescent="0.2">
      <c r="A220" s="173" t="s">
        <v>625</v>
      </c>
      <c r="B220" s="359"/>
      <c r="C220" s="360"/>
      <c r="D220" s="361"/>
      <c r="E220" s="360"/>
      <c r="F220" s="359"/>
      <c r="G220" s="360"/>
      <c r="H220" s="361"/>
    </row>
    <row r="221" spans="1:8" ht="16.5" x14ac:dyDescent="0.2">
      <c r="A221" s="140"/>
    </row>
    <row r="222" spans="1:8" ht="66" x14ac:dyDescent="0.2">
      <c r="A222" s="140" t="s">
        <v>626</v>
      </c>
    </row>
    <row r="223" spans="1:8" ht="82.5" x14ac:dyDescent="0.2">
      <c r="A223" s="140" t="s">
        <v>627</v>
      </c>
    </row>
    <row r="225" spans="1:12" s="182" customFormat="1" x14ac:dyDescent="0.2">
      <c r="A225" s="182" t="s">
        <v>484</v>
      </c>
    </row>
    <row r="226" spans="1:12" s="182" customFormat="1" x14ac:dyDescent="0.2"/>
    <row r="227" spans="1:12" s="182" customFormat="1" x14ac:dyDescent="0.2">
      <c r="A227" s="182" t="s">
        <v>485</v>
      </c>
    </row>
    <row r="228" spans="1:12" s="182" customFormat="1" x14ac:dyDescent="0.2"/>
    <row r="229" spans="1:12" s="182" customFormat="1" x14ac:dyDescent="0.2">
      <c r="A229" s="182" t="s">
        <v>486</v>
      </c>
    </row>
    <row r="230" spans="1:12" s="182" customFormat="1" x14ac:dyDescent="0.2"/>
    <row r="231" spans="1:12" s="182" customFormat="1" x14ac:dyDescent="0.2">
      <c r="A231" s="182" t="s">
        <v>487</v>
      </c>
    </row>
    <row r="232" spans="1:12" s="182" customFormat="1" x14ac:dyDescent="0.2"/>
    <row r="233" spans="1:12" s="182" customFormat="1" x14ac:dyDescent="0.2">
      <c r="A233" s="182" t="s">
        <v>488</v>
      </c>
    </row>
    <row r="235" spans="1:12" x14ac:dyDescent="0.2">
      <c r="A235" s="182" t="s">
        <v>657</v>
      </c>
    </row>
    <row r="236" spans="1:12" x14ac:dyDescent="0.2">
      <c r="A236" s="182" t="s">
        <v>659</v>
      </c>
    </row>
    <row r="237" spans="1:12" ht="13.5" x14ac:dyDescent="0.2">
      <c r="A237" s="362" t="s">
        <v>628</v>
      </c>
      <c r="B237" s="362"/>
      <c r="C237" s="129"/>
      <c r="D237" s="129"/>
      <c r="E237" s="129"/>
      <c r="F237" s="129"/>
      <c r="G237" s="129"/>
      <c r="H237" s="363"/>
      <c r="I237" s="363"/>
      <c r="J237" s="129"/>
      <c r="K237" s="129"/>
      <c r="L237" s="129"/>
    </row>
    <row r="238" spans="1:12" x14ac:dyDescent="0.2">
      <c r="A238" s="130"/>
      <c r="B238" s="129"/>
      <c r="C238" s="130"/>
      <c r="D238" s="130"/>
      <c r="E238" s="130"/>
      <c r="F238" s="130"/>
      <c r="G238" s="130"/>
      <c r="H238" s="358"/>
      <c r="I238" s="358"/>
      <c r="J238" s="130"/>
      <c r="K238" s="130"/>
      <c r="L238" s="130"/>
    </row>
    <row r="239" spans="1:12" ht="13.5" x14ac:dyDescent="0.2">
      <c r="A239" s="174" t="s">
        <v>629</v>
      </c>
      <c r="B239" s="174" t="s">
        <v>630</v>
      </c>
      <c r="C239" s="174" t="s">
        <v>631</v>
      </c>
      <c r="D239" s="362" t="s">
        <v>632</v>
      </c>
      <c r="E239" s="362"/>
      <c r="F239" s="362"/>
      <c r="G239" s="362"/>
      <c r="H239" s="362"/>
      <c r="I239" s="364"/>
      <c r="J239" s="364"/>
      <c r="K239" s="364"/>
      <c r="L239" s="364"/>
    </row>
    <row r="240" spans="1:12" ht="22.9" customHeight="1" x14ac:dyDescent="0.2">
      <c r="A240" s="175" t="s">
        <v>633</v>
      </c>
      <c r="B240" s="176">
        <v>90</v>
      </c>
      <c r="C240" s="177" t="s">
        <v>634</v>
      </c>
      <c r="D240" s="365" t="s">
        <v>635</v>
      </c>
      <c r="E240" s="365"/>
      <c r="F240" s="365"/>
      <c r="G240" s="365"/>
      <c r="H240" s="365"/>
      <c r="I240" s="364"/>
      <c r="J240" s="364"/>
      <c r="K240" s="364"/>
      <c r="L240" s="364"/>
    </row>
    <row r="241" spans="1:12" ht="14.25" thickBot="1" x14ac:dyDescent="0.25">
      <c r="A241" s="178" t="s">
        <v>525</v>
      </c>
      <c r="B241" s="179" t="s">
        <v>525</v>
      </c>
      <c r="C241" s="180" t="s">
        <v>636</v>
      </c>
      <c r="D241" s="366"/>
      <c r="E241" s="366"/>
      <c r="F241" s="366"/>
      <c r="G241" s="366"/>
      <c r="H241" s="366"/>
      <c r="I241" s="364"/>
      <c r="J241" s="364"/>
      <c r="K241" s="364"/>
      <c r="L241" s="364"/>
    </row>
    <row r="242" spans="1:12" x14ac:dyDescent="0.2">
      <c r="A242" s="130"/>
      <c r="B242" s="129"/>
      <c r="C242" s="130"/>
      <c r="D242" s="134"/>
      <c r="E242" s="134"/>
      <c r="F242" s="134"/>
      <c r="G242" s="134"/>
      <c r="H242" s="360"/>
      <c r="I242" s="360"/>
      <c r="J242" s="134"/>
      <c r="K242" s="134"/>
      <c r="L242" s="134"/>
    </row>
    <row r="243" spans="1:12" ht="13.5" x14ac:dyDescent="0.2">
      <c r="A243" s="174" t="s">
        <v>629</v>
      </c>
      <c r="B243" s="174" t="s">
        <v>630</v>
      </c>
      <c r="C243" s="174" t="s">
        <v>631</v>
      </c>
      <c r="D243" s="362" t="s">
        <v>632</v>
      </c>
      <c r="E243" s="362"/>
      <c r="F243" s="362"/>
      <c r="G243" s="362"/>
      <c r="H243" s="362"/>
      <c r="I243" s="364"/>
      <c r="J243" s="364"/>
      <c r="K243" s="364"/>
      <c r="L243" s="364"/>
    </row>
    <row r="244" spans="1:12" ht="13.5" x14ac:dyDescent="0.2">
      <c r="A244" s="175" t="s">
        <v>637</v>
      </c>
      <c r="B244" s="176">
        <v>46</v>
      </c>
      <c r="C244" s="177" t="s">
        <v>638</v>
      </c>
      <c r="D244" s="365" t="s">
        <v>639</v>
      </c>
      <c r="E244" s="365"/>
      <c r="F244" s="365"/>
      <c r="G244" s="365"/>
      <c r="H244" s="365"/>
      <c r="I244" s="364"/>
      <c r="J244" s="364"/>
      <c r="K244" s="364"/>
      <c r="L244" s="364"/>
    </row>
    <row r="245" spans="1:12" ht="13.5" x14ac:dyDescent="0.2">
      <c r="A245" s="175" t="s">
        <v>525</v>
      </c>
      <c r="B245" s="176" t="s">
        <v>525</v>
      </c>
      <c r="C245" s="177" t="s">
        <v>640</v>
      </c>
      <c r="D245" s="365"/>
      <c r="E245" s="365"/>
      <c r="F245" s="365"/>
      <c r="G245" s="365"/>
      <c r="H245" s="365"/>
      <c r="I245" s="364"/>
      <c r="J245" s="364"/>
      <c r="K245" s="364"/>
      <c r="L245" s="364"/>
    </row>
    <row r="246" spans="1:12" ht="14.25" thickBot="1" x14ac:dyDescent="0.25">
      <c r="A246" s="178" t="s">
        <v>525</v>
      </c>
      <c r="B246" s="181" t="s">
        <v>525</v>
      </c>
      <c r="C246" s="180" t="s">
        <v>641</v>
      </c>
      <c r="D246" s="366"/>
      <c r="E246" s="366"/>
      <c r="F246" s="366"/>
      <c r="G246" s="366"/>
      <c r="H246" s="366"/>
      <c r="I246" s="364"/>
      <c r="J246" s="364"/>
      <c r="K246" s="364"/>
      <c r="L246" s="364"/>
    </row>
    <row r="247" spans="1:12" x14ac:dyDescent="0.2">
      <c r="A247" s="130"/>
      <c r="B247" s="129"/>
      <c r="C247" s="130"/>
      <c r="D247" s="134"/>
      <c r="E247" s="134"/>
      <c r="F247" s="134"/>
      <c r="G247" s="134"/>
      <c r="H247" s="360"/>
      <c r="I247" s="360"/>
      <c r="J247" s="134"/>
      <c r="K247" s="134"/>
      <c r="L247" s="134"/>
    </row>
    <row r="248" spans="1:12" ht="13.5" x14ac:dyDescent="0.2">
      <c r="A248" s="174" t="s">
        <v>629</v>
      </c>
      <c r="B248" s="174" t="s">
        <v>630</v>
      </c>
      <c r="C248" s="174" t="s">
        <v>631</v>
      </c>
      <c r="D248" s="362" t="s">
        <v>632</v>
      </c>
      <c r="E248" s="362"/>
      <c r="F248" s="362"/>
      <c r="G248" s="362"/>
      <c r="H248" s="362"/>
      <c r="I248" s="364"/>
      <c r="J248" s="364"/>
      <c r="K248" s="364"/>
      <c r="L248" s="364"/>
    </row>
    <row r="249" spans="1:12" ht="46.9" customHeight="1" x14ac:dyDescent="0.2">
      <c r="A249" s="175" t="s">
        <v>642</v>
      </c>
      <c r="B249" s="176">
        <v>124</v>
      </c>
      <c r="C249" s="177" t="s">
        <v>525</v>
      </c>
      <c r="D249" s="365" t="s">
        <v>662</v>
      </c>
      <c r="E249" s="365"/>
      <c r="F249" s="365"/>
      <c r="G249" s="365"/>
      <c r="H249" s="365"/>
      <c r="I249" s="364"/>
      <c r="J249" s="364"/>
      <c r="K249" s="364"/>
      <c r="L249" s="364"/>
    </row>
    <row r="250" spans="1:12" ht="14.25" thickBot="1" x14ac:dyDescent="0.25">
      <c r="A250" s="178" t="s">
        <v>643</v>
      </c>
      <c r="B250" s="181">
        <v>109</v>
      </c>
      <c r="C250" s="180" t="s">
        <v>644</v>
      </c>
      <c r="D250" s="366"/>
      <c r="E250" s="366"/>
      <c r="F250" s="366"/>
      <c r="G250" s="366"/>
      <c r="H250" s="366"/>
      <c r="I250" s="364"/>
      <c r="J250" s="364"/>
      <c r="K250" s="364"/>
      <c r="L250" s="364"/>
    </row>
    <row r="251" spans="1:12" x14ac:dyDescent="0.2">
      <c r="A251" s="130"/>
      <c r="B251" s="129"/>
      <c r="C251" s="129"/>
      <c r="D251" s="130"/>
      <c r="E251" s="130"/>
      <c r="F251" s="130"/>
      <c r="G251" s="130"/>
      <c r="H251" s="358"/>
      <c r="I251" s="358"/>
      <c r="J251" s="130"/>
      <c r="K251" s="130"/>
      <c r="L251" s="130"/>
    </row>
    <row r="252" spans="1:12" ht="13.5" x14ac:dyDescent="0.2">
      <c r="A252" s="362" t="s">
        <v>102</v>
      </c>
      <c r="B252" s="362"/>
      <c r="C252" s="129"/>
      <c r="D252" s="358"/>
      <c r="E252" s="358"/>
      <c r="F252" s="358"/>
      <c r="G252" s="358"/>
      <c r="H252" s="358"/>
      <c r="I252" s="364"/>
      <c r="J252" s="364"/>
      <c r="K252" s="364"/>
      <c r="L252" s="364"/>
    </row>
    <row r="253" spans="1:12" x14ac:dyDescent="0.2">
      <c r="A253" s="130"/>
      <c r="B253" s="129"/>
      <c r="C253" s="129"/>
      <c r="D253" s="358"/>
      <c r="E253" s="358"/>
      <c r="F253" s="358"/>
      <c r="G253" s="358"/>
      <c r="H253" s="358"/>
      <c r="I253" s="364"/>
      <c r="J253" s="364"/>
      <c r="K253" s="364"/>
      <c r="L253" s="364"/>
    </row>
    <row r="254" spans="1:12" ht="13.5" x14ac:dyDescent="0.2">
      <c r="A254" s="174" t="s">
        <v>629</v>
      </c>
      <c r="B254" s="174" t="s">
        <v>630</v>
      </c>
      <c r="C254" s="174" t="s">
        <v>631</v>
      </c>
      <c r="D254" s="362" t="s">
        <v>632</v>
      </c>
      <c r="E254" s="362"/>
      <c r="F254" s="362"/>
      <c r="G254" s="362"/>
      <c r="H254" s="362"/>
      <c r="I254" s="364"/>
      <c r="J254" s="364"/>
      <c r="K254" s="364"/>
      <c r="L254" s="364"/>
    </row>
    <row r="255" spans="1:12" ht="40.5" x14ac:dyDescent="0.2">
      <c r="A255" s="175" t="s">
        <v>645</v>
      </c>
      <c r="B255" s="176" t="s">
        <v>646</v>
      </c>
      <c r="C255" s="177" t="s">
        <v>497</v>
      </c>
      <c r="D255" s="365" t="s">
        <v>647</v>
      </c>
      <c r="E255" s="365"/>
      <c r="F255" s="365"/>
      <c r="G255" s="365"/>
      <c r="H255" s="365"/>
      <c r="I255" s="364"/>
      <c r="J255" s="364"/>
      <c r="K255" s="364"/>
      <c r="L255" s="364"/>
    </row>
    <row r="256" spans="1:12" ht="40.5" x14ac:dyDescent="0.2">
      <c r="A256" s="175" t="s">
        <v>648</v>
      </c>
      <c r="B256" s="176" t="s">
        <v>649</v>
      </c>
      <c r="C256" s="175" t="s">
        <v>650</v>
      </c>
      <c r="D256" s="365"/>
      <c r="E256" s="365"/>
      <c r="F256" s="365"/>
      <c r="G256" s="365"/>
      <c r="H256" s="365"/>
      <c r="I256" s="364"/>
      <c r="J256" s="364"/>
      <c r="K256" s="364"/>
      <c r="L256" s="364"/>
    </row>
    <row r="257" spans="1:12" ht="40.5" customHeight="1" thickBot="1" x14ac:dyDescent="0.25">
      <c r="A257" s="178" t="s">
        <v>525</v>
      </c>
      <c r="B257" s="181" t="s">
        <v>525</v>
      </c>
      <c r="C257" s="180" t="s">
        <v>651</v>
      </c>
      <c r="D257" s="366"/>
      <c r="E257" s="366"/>
      <c r="F257" s="366"/>
      <c r="G257" s="366"/>
      <c r="H257" s="366"/>
      <c r="I257" s="364"/>
      <c r="J257" s="364"/>
      <c r="K257" s="364"/>
      <c r="L257" s="364"/>
    </row>
    <row r="258" spans="1:12" x14ac:dyDescent="0.2">
      <c r="A258" s="129"/>
      <c r="B258" s="129"/>
      <c r="C258" s="129"/>
      <c r="D258" s="129"/>
      <c r="E258" s="129"/>
      <c r="F258" s="129"/>
      <c r="G258" s="129"/>
      <c r="H258" s="363"/>
      <c r="I258" s="363"/>
      <c r="J258" s="129"/>
      <c r="K258" s="129"/>
      <c r="L258" s="129"/>
    </row>
    <row r="259" spans="1:12" ht="13.5" x14ac:dyDescent="0.2">
      <c r="A259" s="174" t="s">
        <v>629</v>
      </c>
      <c r="B259" s="174" t="s">
        <v>630</v>
      </c>
      <c r="C259" s="174" t="s">
        <v>631</v>
      </c>
      <c r="D259" s="362" t="s">
        <v>632</v>
      </c>
      <c r="E259" s="362"/>
      <c r="F259" s="362"/>
      <c r="G259" s="362"/>
      <c r="H259" s="362"/>
      <c r="I259" s="364"/>
      <c r="J259" s="364"/>
      <c r="K259" s="364"/>
      <c r="L259" s="364"/>
    </row>
    <row r="260" spans="1:12" ht="47.65" customHeight="1" x14ac:dyDescent="0.2">
      <c r="A260" s="175" t="s">
        <v>652</v>
      </c>
      <c r="B260" s="176">
        <v>13</v>
      </c>
      <c r="C260" s="177" t="s">
        <v>653</v>
      </c>
      <c r="D260" s="365" t="s">
        <v>654</v>
      </c>
      <c r="E260" s="365"/>
      <c r="F260" s="365"/>
      <c r="G260" s="365"/>
      <c r="H260" s="365"/>
      <c r="I260" s="364"/>
      <c r="J260" s="364"/>
      <c r="K260" s="364"/>
      <c r="L260" s="364"/>
    </row>
    <row r="261" spans="1:12" ht="27.75" thickBot="1" x14ac:dyDescent="0.25">
      <c r="A261" s="178" t="s">
        <v>655</v>
      </c>
      <c r="B261" s="181">
        <v>23</v>
      </c>
      <c r="C261" s="180" t="s">
        <v>656</v>
      </c>
      <c r="D261" s="366"/>
      <c r="E261" s="366"/>
      <c r="F261" s="366"/>
      <c r="G261" s="366"/>
      <c r="H261" s="366"/>
      <c r="I261" s="364"/>
      <c r="J261" s="364"/>
      <c r="K261" s="364"/>
      <c r="L261" s="364"/>
    </row>
  </sheetData>
  <mergeCells count="76">
    <mergeCell ref="H258:I258"/>
    <mergeCell ref="D259:H259"/>
    <mergeCell ref="I259:L259"/>
    <mergeCell ref="D260:H261"/>
    <mergeCell ref="I260:L260"/>
    <mergeCell ref="I261:L261"/>
    <mergeCell ref="D254:H254"/>
    <mergeCell ref="I254:L254"/>
    <mergeCell ref="D255:H257"/>
    <mergeCell ref="I255:L255"/>
    <mergeCell ref="I256:L256"/>
    <mergeCell ref="I257:L257"/>
    <mergeCell ref="H251:I251"/>
    <mergeCell ref="A252:B252"/>
    <mergeCell ref="D252:H252"/>
    <mergeCell ref="I252:L252"/>
    <mergeCell ref="D253:H253"/>
    <mergeCell ref="I253:L253"/>
    <mergeCell ref="D248:H248"/>
    <mergeCell ref="I248:L248"/>
    <mergeCell ref="D249:H250"/>
    <mergeCell ref="I249:L249"/>
    <mergeCell ref="I250:L250"/>
    <mergeCell ref="D244:H246"/>
    <mergeCell ref="I244:L244"/>
    <mergeCell ref="I245:L245"/>
    <mergeCell ref="I246:L246"/>
    <mergeCell ref="H247:I247"/>
    <mergeCell ref="D240:H241"/>
    <mergeCell ref="I240:L240"/>
    <mergeCell ref="I241:L241"/>
    <mergeCell ref="H242:I242"/>
    <mergeCell ref="D243:H243"/>
    <mergeCell ref="I243:L243"/>
    <mergeCell ref="A237:B237"/>
    <mergeCell ref="H237:I237"/>
    <mergeCell ref="H238:I238"/>
    <mergeCell ref="D239:H239"/>
    <mergeCell ref="I239:L239"/>
    <mergeCell ref="E215:E217"/>
    <mergeCell ref="F215:F217"/>
    <mergeCell ref="H215:H216"/>
    <mergeCell ref="B219:B220"/>
    <mergeCell ref="C219:C220"/>
    <mergeCell ref="D219:D220"/>
    <mergeCell ref="E219:E220"/>
    <mergeCell ref="F219:F220"/>
    <mergeCell ref="G219:G220"/>
    <mergeCell ref="H219:H220"/>
    <mergeCell ref="A127:A128"/>
    <mergeCell ref="B127:B128"/>
    <mergeCell ref="D127:D128"/>
    <mergeCell ref="A215:A217"/>
    <mergeCell ref="B215:B217"/>
    <mergeCell ref="D215:D216"/>
    <mergeCell ref="A80:A82"/>
    <mergeCell ref="B80:B82"/>
    <mergeCell ref="C80:C82"/>
    <mergeCell ref="D80:D82"/>
    <mergeCell ref="A91:A93"/>
    <mergeCell ref="B91:B93"/>
    <mergeCell ref="C91:C93"/>
    <mergeCell ref="D91:D93"/>
    <mergeCell ref="A55:A57"/>
    <mergeCell ref="B55:B57"/>
    <mergeCell ref="C55:C57"/>
    <mergeCell ref="D55:D57"/>
    <mergeCell ref="A66:A68"/>
    <mergeCell ref="B66:B68"/>
    <mergeCell ref="C66:C68"/>
    <mergeCell ref="D66:D68"/>
    <mergeCell ref="A1:I11"/>
    <mergeCell ref="A40:A42"/>
    <mergeCell ref="B40:B42"/>
    <mergeCell ref="C40:C42"/>
    <mergeCell ref="D40:D42"/>
  </mergeCells>
  <pageMargins left="0.7" right="0.7" top="0.75" bottom="0.75" header="0.3" footer="0.3"/>
  <pageSetup paperSize="9"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2024-02-28T14:23:58Z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