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4\GFI POD revidirani\HT Grupa\"/>
    </mc:Choice>
  </mc:AlternateContent>
  <xr:revisionPtr revIDLastSave="0" documentId="13_ncr:1_{488AAFB6-A590-493B-8D32-C101DCDEF189}" xr6:coauthVersionLast="47" xr6:coauthVersionMax="47" xr10:uidLastSave="{00000000-0000-0000-0000-000000000000}"/>
  <bookViews>
    <workbookView xWindow="28680" yWindow="-1935" windowWidth="38640" windowHeight="21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7" i="22" l="1"/>
  <c r="X48" i="22"/>
  <c r="X49" i="22"/>
  <c r="X42" i="22"/>
  <c r="X44" i="22"/>
  <c r="X43" i="22"/>
  <c r="X41" i="22"/>
  <c r="X40" i="22"/>
  <c r="X38" i="22"/>
  <c r="X37" i="22"/>
  <c r="X36" i="22"/>
  <c r="X27" i="22"/>
  <c r="X21" i="22"/>
  <c r="X16" i="22"/>
  <c r="U32" i="22"/>
  <c r="U33" i="22" s="1"/>
  <c r="X12" i="22"/>
  <c r="X11" i="22"/>
  <c r="X14" i="22"/>
  <c r="Y10" i="22"/>
  <c r="X9" i="22"/>
  <c r="X8" i="22"/>
  <c r="W10" i="22"/>
  <c r="U10" i="22"/>
  <c r="H97" i="19"/>
  <c r="H17" i="18"/>
  <c r="I17" i="18"/>
  <c r="H111" i="19"/>
  <c r="I97" i="19"/>
  <c r="H92" i="18"/>
  <c r="I85" i="18"/>
  <c r="H85" i="18"/>
  <c r="Y39" i="22"/>
  <c r="W39" i="22"/>
  <c r="X13" i="22"/>
  <c r="U61" i="22"/>
  <c r="U62" i="22" s="1"/>
  <c r="U63" i="22"/>
  <c r="U39" i="22"/>
  <c r="U34" i="22"/>
  <c r="X56" i="22" l="1"/>
  <c r="X52" i="22"/>
  <c r="X58" i="22"/>
  <c r="X46" i="22"/>
  <c r="X51" i="22"/>
  <c r="X54" i="22"/>
  <c r="X50" i="22"/>
  <c r="X55" i="22"/>
  <c r="X63" i="22" s="1"/>
  <c r="X47" i="22"/>
  <c r="X61" i="22" s="1"/>
  <c r="X62" i="22" s="1"/>
  <c r="X45" i="22"/>
  <c r="X53" i="22"/>
  <c r="U59" i="22"/>
  <c r="X25" i="22"/>
  <c r="X29" i="22"/>
  <c r="X19" i="22"/>
  <c r="X22" i="22"/>
  <c r="X15" i="22"/>
  <c r="X23" i="22"/>
  <c r="X34" i="22" s="1"/>
  <c r="X18" i="22"/>
  <c r="X26" i="22"/>
  <c r="X24" i="22"/>
  <c r="X17" i="22"/>
  <c r="X20" i="22"/>
  <c r="X28" i="22"/>
  <c r="U30" i="22"/>
  <c r="X7" i="22"/>
  <c r="Z7" i="22" s="1"/>
  <c r="X10" i="22"/>
  <c r="X39" i="22"/>
  <c r="I90" i="19"/>
  <c r="I89" i="19" s="1"/>
  <c r="H90" i="19"/>
  <c r="H108" i="19" s="1"/>
  <c r="H109" i="19" s="1"/>
  <c r="X59" i="22" l="1"/>
  <c r="X32" i="22"/>
  <c r="X33" i="22" s="1"/>
  <c r="X30" i="22"/>
  <c r="I108" i="19"/>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I57" i="20" l="1"/>
  <c r="I59" i="20" s="1"/>
  <c r="H57" i="20"/>
  <c r="H59" i="20" s="1"/>
  <c r="H59" i="19"/>
  <c r="I59" i="19"/>
  <c r="H75" i="18"/>
  <c r="H134" i="18" s="1"/>
  <c r="H13" i="19"/>
  <c r="H60" i="19" s="1"/>
  <c r="H44" i="18"/>
  <c r="I75" i="18"/>
  <c r="I134" i="18" s="1"/>
  <c r="I13" i="19"/>
  <c r="I60" i="19" s="1"/>
  <c r="I44" i="18"/>
  <c r="I38" i="18"/>
  <c r="H38" i="18"/>
  <c r="I27" i="18"/>
  <c r="H2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<sst xmlns="http://schemas.openxmlformats.org/spreadsheetml/2006/main" count="674" uniqueCount="584">
  <si>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</si>
  <si>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</si>
  <si>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</si>
  <si>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</si>
  <si>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</si>
  <si>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</si>
  <si>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</si>
  <si>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</si>
  <si>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</si>
  <si>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</si>
  <si>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</si>
  <si>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</si>
  <si>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</si>
  <si>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</si>
  <si>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</si>
  <si>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</si>
  <si>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</si>
  <si>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</si>
  <si>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</si>
  <si>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</si>
  <si>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</si>
  <si>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</si>
  <si>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</si>
  <si>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</si>
  <si>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</si>
  <si>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</si>
  <si>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</si>
  <si>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</si>
  <si>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</si>
  <si>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</si>
  <si>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</si>
  <si>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</si>
  <si>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</si>
  <si>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</si>
  <si>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</si>
  <si>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</si>
  <si>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</si>
  <si>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</si>
  <si>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</si>
  <si>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</si>
  <si>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</si>
  <si>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</si>
  <si>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</si>
  <si>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</si>
  <si>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</si>
  <si>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</si>
  <si>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</si>
  <si>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</si>
  <si>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</si>
  <si>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</si>
  <si>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</si>
  <si>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</si>
  <si>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</si>
  <si>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</si>
  <si>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</si>
  <si>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</si>
  <si>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</si>
  <si>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</si>
  <si>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</si>
  <si>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</si>
  <si>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</si>
  <si>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</si>
  <si>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</si>
  <si>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</si>
  <si>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</si>
  <si>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</si>
  <si>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</si>
  <si>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</si>
  <si>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</si>
  <si>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</si>
  <si>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</si>
  <si>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</si>
  <si>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</si>
  <si>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</si>
  <si>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</si>
  <si>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</si>
  <si>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</si>
  <si>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</si>
  <si>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</si>
  <si>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</si>
  <si>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</si>
  <si>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</si>
  <si>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</si>
  <si>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</si>
  <si>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</si>
  <si>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</si>
  <si>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</si>
  <si>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</si>
  <si>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</si>
  <si>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</si>
  <si>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</si>
  <si>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</si>
  <si>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</si>
  <si>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</si>
  <si>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</si>
  <si>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</si>
  <si>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</si>
  <si>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</si>
  <si>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</si>
  <si>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</si>
  <si>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</si>
  <si>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</si>
  <si>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</si>
  <si>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</si>
  <si>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</si>
  <si>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</si>
  <si>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</si>
  <si>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</si>
  <si>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</si>
  <si>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</si>
  <si>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</si>
  <si>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</si>
  <si>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</si>
  <si>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</si>
  <si>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</si>
  <si>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</si>
  <si>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</si>
  <si>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</si>
  <si>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</si>
  <si>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</si>
  <si>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</si>
  <si>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</si>
  <si>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</si>
  <si>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</si>
  <si>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</si>
  <si>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</si>
  <si>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</si>
  <si>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</si>
  <si>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</si>
  <si>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</si>
  <si>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</si>
  <si>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</si>
  <si>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</si>
  <si>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</si>
  <si>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</si>
  <si>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</si>
  <si>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</si>
  <si>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</si>
  <si>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</si>
  <si>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</si>
  <si>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</si>
  <si>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</si>
  <si>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</si>
  <si>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</si>
  <si>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</si>
  <si>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</si>
  <si>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</si>
  <si>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</si>
  <si>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</si>
  <si>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</si>
  <si>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</si>
  <si>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</si>
  <si>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</si>
  <si>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</si>
  <si>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</si>
  <si>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</si>
  <si>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</si>
  <si>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</si>
  <si>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</si>
  <si>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</si>
  <si>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</si>
  <si>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</si>
  <si>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</si>
  <si>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</si>
  <si>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</si>
  <si>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</si>
  <si>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</si>
  <si>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</si>
  <si>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</si>
  <si>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</si>
  <si>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</si>
  <si>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</si>
  <si>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</si>
  <si>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</si>
  <si>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</si>
  <si>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</si>
  <si>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</si>
  <si>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</si>
  <si>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</si>
  <si>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</si>
  <si>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</si>
  <si>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</si>
  <si>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</si>
  <si>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</si>
  <si>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</si>
  <si>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</si>
  <si>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</si>
  <si>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</si>
  <si>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</si>
  <si>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</si>
  <si>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</si>
  <si>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</si>
  <si>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</si>
  <si>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</si>
  <si>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</si>
  <si>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</si>
  <si>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</si>
  <si>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</si>
  <si>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</si>
  <si>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</si>
  <si>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</si>
  <si>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</si>
  <si>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</si>
  <si>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</si>
  <si>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</si>
  <si>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</si>
  <si>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</si>
  <si>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</si>
  <si>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</si>
  <si>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</si>
  <si>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</si>
  <si>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</si>
  <si>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</si>
  <si>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</si>
  <si>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</si>
  <si>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</si>
  <si>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</si>
  <si>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</si>
  <si>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</si>
  <si>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</si>
  <si>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</si>
  <si>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</si>
  <si>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</si>
  <si>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</si>
  <si>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</si>
  <si>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</si>
  <si>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</si>
  <si>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</si>
  <si>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</si>
  <si>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</si>
  <si>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</si>
  <si>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</si>
  <si>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</si>
  <si>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</si>
  <si>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</si>
  <si>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</si>
  <si>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</si>
  <si>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</si>
  <si>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</si>
  <si>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</si>
  <si>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</si>
  <si>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</si>
  <si>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</si>
  <si>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</si>
  <si>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</si>
  <si>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</si>
  <si>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</si>
  <si>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</si>
  <si>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</si>
  <si>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</si>
  <si>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</si>
  <si>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</si>
  <si>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</si>
  <si>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</si>
  <si>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</si>
  <si>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</si>
  <si>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</si>
  <si>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</si>
  <si>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</si>
  <si>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</si>
  <si>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</si>
  <si>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</si>
  <si>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</si>
  <si>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</si>
  <si>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</si>
  <si>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</si>
  <si>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</si>
  <si>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</si>
  <si>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</si>
  <si>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</si>
  <si>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</si>
  <si>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</si>
  <si>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</si>
  <si>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</si>
  <si>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</si>
  <si>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</si>
  <si>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</si>
  <si>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</si>
  <si>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</si>
  <si>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</si>
  <si>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</si>
  <si>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</si>
  <si>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</si>
  <si>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</si>
  <si>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</si>
  <si>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</si>
  <si>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</si>
  <si>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</si>
  <si>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</si>
  <si>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</si>
  <si>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</si>
  <si>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</si>
  <si>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</si>
  <si>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</si>
  <si>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</si>
  <si>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</si>
  <si>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</si>
  <si>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</si>
  <si>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</si>
  <si>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</si>
  <si>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</si>
  <si>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</si>
  <si>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</si>
  <si>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</si>
  <si>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</si>
  <si>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</si>
  <si>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</si>
  <si>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</si>
  <si>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</si>
  <si>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</si>
  <si>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</si>
  <si>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</si>
  <si>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</si>
  <si>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</si>
  <si>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</si>
  <si>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</si>
  <si>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</si>
  <si>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</si>
  <si>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</si>
  <si>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</si>
  <si>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</si>
  <si>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</si>
  <si>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</si>
  <si>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</si>
  <si>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</si>
  <si>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</si>
  <si>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</si>
  <si>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</si>
  <si>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</si>
  <si>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</si>
  <si>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</si>
  <si>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</si>
  <si>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</si>
  <si>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</si>
  <si>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</si>
  <si>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</si>
  <si>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</si>
  <si>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</si>
  <si>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</si>
  <si>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</si>
  <si>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</si>
  <si>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</si>
  <si>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</si>
  <si>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</si>
  <si>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</si>
  <si>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</si>
  <si>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</si>
  <si>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</si>
  <si>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</si>
  <si>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</si>
  <si>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</si>
  <si>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</si>
  <si>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</si>
  <si>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</si>
  <si>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</si>
  <si>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</si>
  <si>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</si>
  <si>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</si>
  <si>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</si>
  <si>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</si>
  <si>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</si>
  <si>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</si>
  <si>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</si>
  <si>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</si>
  <si>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</si>
  <si>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</si>
  <si>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</si>
  <si>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</si>
  <si>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</si>
  <si>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</si>
  <si>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</si>
  <si>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</si>
  <si>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</si>
  <si>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</si>
  <si>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</si>
  <si>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</si>
  <si>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</si>
  <si>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</si>
  <si>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</si>
  <si>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</si>
  <si>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</si>
  <si>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</si>
  <si>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</si>
  <si>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</si>
  <si>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</si>
  <si>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</si>
  <si>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</si>
  <si>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</si>
  <si>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</si>
  <si>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</si>
  <si>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</si>
  <si>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</si>
  <si>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</si>
  <si>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</si>
  <si>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</si>
  <si>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</si>
  <si>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</si>
  <si>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</si>
  <si>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</si>
  <si>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</si>
  <si>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</si>
  <si>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</si>
  <si>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</si>
  <si>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</si>
  <si>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</si>
  <si>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</si>
  <si>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</si>
  <si>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</si>
  <si>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</si>
  <si>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</si>
  <si>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</si>
  <si>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</si>
  <si>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</si>
  <si>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</si>
  <si>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</si>
  <si>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</si>
  <si>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</si>
  <si>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</si>
  <si>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</si>
  <si>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</si>
  <si>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</si>
  <si>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</si>
  <si>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</si>
  <si>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</si>
  <si>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</si>
  <si>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</si>
  <si>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</si>
  <si>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</si>
  <si>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</si>
  <si>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</si>
  <si>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</si>
  <si>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</si>
  <si>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</si>
  <si>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</si>
  <si>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</si>
  <si>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</si>
  <si>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</si>
  <si>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</si>
  <si>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</si>
  <si>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</si>
  <si>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</si>
  <si>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</si>
  <si>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</si>
  <si>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</si>
  <si>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1414887</t>
  </si>
  <si>
    <t>80266256</t>
  </si>
  <si>
    <t>81793146560</t>
  </si>
  <si>
    <t>273</t>
  </si>
  <si>
    <t>Hrvatski Telekom d.d.</t>
  </si>
  <si>
    <t>Zagreb</t>
  </si>
  <si>
    <t>097900BFHJ0000029454</t>
  </si>
  <si>
    <t>HR</t>
  </si>
  <si>
    <t>Radnička cesta 21</t>
  </si>
  <si>
    <t>consolidation@t.ht.hr</t>
  </si>
  <si>
    <t>www.t.ht.hr</t>
  </si>
  <si>
    <t>COMBIS d.o.o.</t>
  </si>
  <si>
    <t>Radnička cesta 21, Zagreb</t>
  </si>
  <si>
    <t>3609103</t>
  </si>
  <si>
    <t>Crnogorski Telekom A.D.</t>
  </si>
  <si>
    <t>Moskovska 29, Podgorica</t>
  </si>
  <si>
    <t>02289377</t>
  </si>
  <si>
    <t>HT Holding d.o.o.</t>
  </si>
  <si>
    <t>04659511</t>
  </si>
  <si>
    <t>HT Servisi d.o.o.</t>
  </si>
  <si>
    <t>05861624</t>
  </si>
  <si>
    <t>HT Towers d.o.o.</t>
  </si>
  <si>
    <t>06097014</t>
  </si>
  <si>
    <t>Deloitte d.o.o.</t>
  </si>
  <si>
    <t>Katarina Kadunc</t>
  </si>
  <si>
    <t>balance as at  31.12.2025</t>
  </si>
  <si>
    <t>Submitter: Hrvatski Telekom d.d.</t>
  </si>
  <si>
    <t>for the period 01.01.2025 to  31.12.2025</t>
  </si>
  <si>
    <t xml:space="preserve">                   NOTES TO FINANCIAL STATEMENTS – AFS
Name of the issuer:   Hrvatski Telekom d.d.
Personal identification number (OIB):   81793146560
Reporting period: 1 January - 31 December 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</si>
  <si>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NOTES TO THE FINANCIAL STATEMENTS – AFS</t>
  </si>
  <si>
    <t>a)</t>
  </si>
  <si>
    <t>The financial statements have been prepared in accordance with International Financial Reporting Standards (“IFRS”) as endorsed by the EU. Financial statements also comply with the Croatian Accounting Act on financial statements, which refers to IFRS. 
The financial statements have been prepared under the historical cost convention, as modified by the revaluation financial assets at fair value through other comprehensive income, as disclosed in the accounting policies hereafter.</t>
  </si>
  <si>
    <t>b)</t>
  </si>
  <si>
    <t>The reconciliation table of the GFI financial statements and the IFRS financial statements is presented at the end of the notes.</t>
  </si>
  <si>
    <t>c)</t>
  </si>
  <si>
    <t>Additional information that is not presented in the statement of financial position, the statement of comprehensive income, the cash flow statement, or the statement of changes in equity, but is important for the understanding of any of these statements, is disclosed in the notes to the audited annual financial statements.</t>
  </si>
  <si>
    <t>d)</t>
  </si>
  <si>
    <t>1.</t>
  </si>
  <si>
    <t>Naziv:</t>
  </si>
  <si>
    <t>Hrvatski Telekom d. d.</t>
  </si>
  <si>
    <t>Sjedište:</t>
  </si>
  <si>
    <t xml:space="preserve">Radnička cesta 21, Zagreb </t>
  </si>
  <si>
    <t>Pravni oblik:</t>
  </si>
  <si>
    <t>dioničko društvo</t>
  </si>
  <si>
    <t>Država osnivanja:</t>
  </si>
  <si>
    <t>Republika Hrvatska</t>
  </si>
  <si>
    <t>MBS:</t>
  </si>
  <si>
    <t>OIB:</t>
  </si>
  <si>
    <t>2.</t>
  </si>
  <si>
    <t>3.</t>
  </si>
  <si>
    <t>The Group has contractual commitments for capital investments and off‑balance sheet bank guarantees totalling EUR 268,489 thousand (31 December 2024: EUR 273,089 thousand). In 2024, we did not disclose off‑balance sheet amounts.</t>
  </si>
  <si>
    <t>4.</t>
  </si>
  <si>
    <t>There were no advances or loans granted to members of administrative, management or supervisory bodies, nor any obligations arranged for their benefit through guarantees of any kind.</t>
  </si>
  <si>
    <t>5.</t>
  </si>
  <si>
    <t>Details are disclosed in Notes 4 and 5 of the audited financial statements as at 31 December 2025.</t>
  </si>
  <si>
    <t>6.</t>
  </si>
  <si>
    <t>Details are disclosed in Note 40 of the audited financial statements as at 31 December 2025.</t>
  </si>
  <si>
    <t>7.</t>
  </si>
  <si>
    <t>Average number of employees during the financial year: 5,687</t>
  </si>
  <si>
    <t>8.</t>
  </si>
  <si>
    <t>Capitalised own‑work labour costs in 2025 amount to EUR 23,866 thousand (2024: EUR 22,335 thousand). In addition to employee‑related costs, the calculation of the hourly rate per employee also includes other costs, such as depreciation, service costs and other operating expenses.</t>
  </si>
  <si>
    <t>9.</t>
  </si>
  <si>
    <t>Remuneration of the members of the Supervisory Board in 2025 amounts to EUR 146 thousand (2024: EUR 137 thousand), while the remuneration of the members of the Management Board amounts to EUR 2,327 thousand (2024: EUR 2,722 thousand).</t>
  </si>
  <si>
    <t>10.</t>
  </si>
  <si>
    <t>The Group does not monitor employees by categories.</t>
  </si>
  <si>
    <t>11.</t>
  </si>
  <si>
    <t>Deferred tax assets as at 31 December 2025 amount to EUR 20,155 thousand (31 December 2024: EUR 20,042 thousand).</t>
  </si>
  <si>
    <t>Details are disclosed in Note 13 of the audited financial statements as at 31 December 2025.</t>
  </si>
  <si>
    <t>12.</t>
  </si>
  <si>
    <t>Details are disclosed in Notes 1, 18 and 20 of the audited financial statements as at 31 December 2025.</t>
  </si>
  <si>
    <t>The financial results of these entities are included in the consolidated report in accordance with the applicable reporting framework.</t>
  </si>
  <si>
    <t>13.</t>
  </si>
  <si>
    <t>As at 31 December 2025, the Group’s share capital amounted to EUR 1,340,772 thousand (31 December 2024: EUR 1,359,742 thousand). The change in share capital is explained in Note 3 of the audited financial statements as at 31 December 2025.</t>
  </si>
  <si>
    <t>The share capital is divided into 76,550,000 no par value registered shares (31 December 2024: 78,000,000 shares).</t>
  </si>
  <si>
    <t>14.</t>
  </si>
  <si>
    <t>There are no multiple classes of shares.</t>
  </si>
  <si>
    <t>15.</t>
  </si>
  <si>
    <t>The Group has no participation certificates, convertible bonds, guarantees, options or similar securities or rights.</t>
  </si>
  <si>
    <t>16.</t>
  </si>
  <si>
    <t>The Group has no interests in unlimited liability companies.</t>
  </si>
  <si>
    <t>17.</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</si>
  <si>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</si>
  <si>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18.</t>
  </si>
  <si>
    <t>19.</t>
  </si>
  <si>
    <t>The annual consolidated and standalone financial statements of the Deutsche Telekom Group are published on the Deutsche Telekom website under the Investor Relations section.</t>
  </si>
  <si>
    <t>20.</t>
  </si>
  <si>
    <t>Details are disclosed within the audited Annual Report as at 31 December 2025.</t>
  </si>
  <si>
    <t>21.</t>
  </si>
  <si>
    <t>The Group has no material arrangements with entities that are not included in the audited financial statements as at 31 December 2025.</t>
  </si>
  <si>
    <t>22.</t>
  </si>
  <si>
    <t>Events after the balance sheet date are disclosed in Note 46 of the audited financial statements as at 31 December 2025.</t>
  </si>
  <si>
    <t>23.</t>
  </si>
  <si>
    <t>Details are disclosed in Note 4 of the audited financial statements as at 31 December 2025.</t>
  </si>
  <si>
    <t>24.</t>
  </si>
  <si>
    <t>The auditors of the Group’s financial statements provided services in 2025 amounting to EUR 622 thousand (2024: EUR 671 thousand). The services in 2025 and 2024 relate to audit and review costs of the financial statements (including the Sustainability Report), the report on relationships with the controlling and affiliated companies, and the remuneration report.</t>
  </si>
  <si>
    <t>25.</t>
  </si>
  <si>
    <t>This XLS document is not the official format for publishing the Annual Report. The Annual Report in the official format (European Single Electronic Format – ESEF) is publicly available.</t>
  </si>
  <si>
    <t>26.</t>
  </si>
  <si>
    <t>Reconciliation table of the GFI financial statements and the audited IFRS financial statements for 2025 (amounts in EUR thousand):</t>
  </si>
  <si>
    <t>IFRS item</t>
  </si>
  <si>
    <t>Amount IFRS</t>
  </si>
  <si>
    <t>Total IFRS</t>
  </si>
  <si>
    <t>GFI item</t>
  </si>
  <si>
    <t>Amount GFI</t>
  </si>
  <si>
    <t>Total GFI</t>
  </si>
  <si>
    <t>Operating income</t>
  </si>
  <si>
    <t>Revenue from sales to group undertakings</t>
  </si>
  <si>
    <t>Revenue from sales (outside the group)</t>
  </si>
  <si>
    <t>Other income</t>
  </si>
  <si>
    <t>Other operating income from group undertakings</t>
  </si>
  <si>
    <t>Other operating income (outside the group)</t>
  </si>
  <si>
    <t>Staff costs</t>
  </si>
  <si>
    <t>Other costs</t>
  </si>
  <si>
    <t>Provisions for pensions, severance and similar obligations</t>
  </si>
  <si>
    <t>Other provisions</t>
  </si>
  <si>
    <t>Capitalised own work</t>
  </si>
  <si>
    <t>Impairment of receivables and contract assets</t>
  </si>
  <si>
    <t>Impairment of short-term assets excluding financial assets</t>
  </si>
  <si>
    <t>Other costs – inventory impairment</t>
  </si>
  <si>
    <t>Provisions for litigation</t>
  </si>
  <si>
    <t>IFRS BS item</t>
  </si>
  <si>
    <t>AFS item</t>
  </si>
  <si>
    <t>Amount AFS</t>
  </si>
  <si>
    <t>Total AFS</t>
  </si>
  <si>
    <t>Intangible assets</t>
  </si>
  <si>
    <t>Right-of-use assets</t>
  </si>
  <si>
    <t>Property, plant and equipment</t>
  </si>
  <si>
    <t>Investment property</t>
  </si>
  <si>
    <t>Investments using equity method</t>
  </si>
  <si>
    <t>Non-current financial assets</t>
  </si>
  <si>
    <t>Financial assets FVOCI</t>
  </si>
  <si>
    <t>Trade and other receivables</t>
  </si>
  <si>
    <t>Receivables (non-current)</t>
  </si>
  <si>
    <t>Contract assets</t>
  </si>
  <si>
    <t>Prepaid expenses and accrued income</t>
  </si>
  <si>
    <t>Capitalised contract costs</t>
  </si>
  <si>
    <t>Receivables (current)</t>
  </si>
  <si>
    <t>FVOCI financial assets</t>
  </si>
  <si>
    <t>Provisions</t>
  </si>
  <si>
    <t>Employee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</si>
</sst>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color theme="1"/>
      <name val="Arial"/>
      <family val="2"/>
      <charset val="238"/>
    </font>
    <font>
      <sz val="11"/>
      <color theme="1"/>
      <name val="Calibri"/>
      <family val="2"/>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3" fillId="0" borderId="0"/>
  </cellStyleXfs>
  <cellXfs count="24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4"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13" xfId="4" applyFont="1" applyFill="1" applyBorder="1" applyAlignment="1" applyProtection="1">
      <alignment horizontal="center" vertical="center"/>
      <protection locked="0"/>
    </xf>
    <xf numFmtId="0" fontId="6" fillId="0" borderId="0" xfId="5" applyFont="1"/>
    <xf numFmtId="0" fontId="2" fillId="0" borderId="0" xfId="5"/>
    <xf numFmtId="0" fontId="6" fillId="0" borderId="2" xfId="6" applyFont="1" applyBorder="1" applyAlignment="1">
      <alignment horizontal="center" vertical="top"/>
    </xf>
    <xf numFmtId="0" fontId="42" fillId="0" borderId="0" xfId="6" applyFont="1"/>
    <xf numFmtId="3" fontId="42" fillId="0" borderId="0" xfId="6" applyNumberFormat="1" applyFont="1"/>
    <xf numFmtId="0" fontId="42" fillId="0" borderId="2" xfId="6" applyFont="1" applyBorder="1"/>
    <xf numFmtId="3" fontId="42" fillId="0" borderId="2" xfId="6" applyNumberFormat="1" applyFont="1" applyBorder="1"/>
    <xf numFmtId="0" fontId="42" fillId="0" borderId="1" xfId="6" applyFont="1" applyBorder="1"/>
    <xf numFmtId="3" fontId="42" fillId="0" borderId="1" xfId="6" applyNumberFormat="1" applyFont="1" applyBorder="1"/>
    <xf numFmtId="0" fontId="42" fillId="0" borderId="6" xfId="6" applyFont="1" applyBorder="1"/>
    <xf numFmtId="3" fontId="42" fillId="0" borderId="6" xfId="6" applyNumberFormat="1" applyFont="1" applyBorder="1"/>
    <xf numFmtId="0" fontId="6" fillId="0" borderId="2" xfId="4" applyFont="1" applyBorder="1"/>
    <xf numFmtId="0" fontId="6" fillId="0" borderId="2" xfId="4" applyFont="1" applyBorder="1" applyAlignment="1">
      <alignment horizontal="center"/>
    </xf>
    <xf numFmtId="0" fontId="2" fillId="0" borderId="0" xfId="5" applyAlignment="1">
      <alignment horizontal="left"/>
    </xf>
    <xf numFmtId="0" fontId="27"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5"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19"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5"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3" xfId="4" xr:uid="{4666B9A8-EA32-4653-9450-509931D9AC8C}"/>
    <cellStyle name="Normal 4" xfId="5" xr:uid="{163169F6-0705-43A6-A674-2813D84596C0}"/>
    <cellStyle name="Normal 5" xfId="6" xr:uid="{7DA19A96-DF70-4443-97D2-4E69CD329451}"/>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H53" sqref="H53:J53"/>
    </sheetView>
  </sheetViews>
  <sheetFormatPr defaultRowHeight="13.2" x14ac:dyDescent="0.25"/>
  <cols>
    <col min="9" max="9" width="13.44140625" customWidth="1"/>
  </cols>
  <sheetData>
    <row r="1" spans="1:10" ht="15.6" x14ac:dyDescent="0.25">
      <c r="A1" s="120"/>
      <c r="B1" s="121"/>
      <c r="C1" s="121"/>
      <c r="D1" s="8"/>
      <c r="E1" s="8"/>
      <c r="F1" s="8"/>
      <c r="G1" s="8"/>
      <c r="H1" s="8"/>
      <c r="I1" s="8"/>
      <c r="J1" s="9"/>
    </row>
    <row r="2" spans="1:10" ht="14.4" customHeight="1" x14ac:dyDescent="0.25">
      <c r="A2" s="122" t="s">
        <v>0</v>
      </c>
      <c r="B2" s="123"/>
      <c r="C2" s="123"/>
      <c r="D2" s="123"/>
      <c r="E2" s="123"/>
      <c r="F2" s="123"/>
      <c r="G2" s="123"/>
      <c r="H2" s="123"/>
      <c r="I2" s="123"/>
      <c r="J2" s="124"/>
    </row>
    <row r="3" spans="1:10" ht="13.8" x14ac:dyDescent="0.25">
      <c r="A3" s="33"/>
      <c r="B3" s="34"/>
      <c r="C3" s="34"/>
      <c r="D3" s="34"/>
      <c r="E3" s="34"/>
      <c r="F3" s="34"/>
      <c r="G3" s="34"/>
      <c r="H3" s="34"/>
      <c r="I3" s="34"/>
      <c r="J3" s="35"/>
    </row>
    <row r="4" spans="1:10" ht="33.6" customHeight="1" x14ac:dyDescent="0.25">
      <c r="A4" s="125" t="s">
        <v>1</v>
      </c>
      <c r="B4" s="126"/>
      <c r="C4" s="126"/>
      <c r="D4" s="126"/>
      <c r="E4" s="127">
        <v>45658</v>
      </c>
      <c r="F4" s="128"/>
      <c r="G4" s="41" t="s">
        <v>2</v>
      </c>
      <c r="H4" s="127">
        <v>46022</v>
      </c>
      <c r="I4" s="128"/>
      <c r="J4" s="10"/>
    </row>
    <row r="5" spans="1:10" s="46" customFormat="1" ht="10.199999999999999" customHeight="1" x14ac:dyDescent="0.3">
      <c r="A5" s="129"/>
      <c r="B5" s="130"/>
      <c r="C5" s="130"/>
      <c r="D5" s="130"/>
      <c r="E5" s="130"/>
      <c r="F5" s="130"/>
      <c r="G5" s="130"/>
      <c r="H5" s="130"/>
      <c r="I5" s="130"/>
      <c r="J5" s="131"/>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34" t="s">
        <v>4</v>
      </c>
      <c r="B8" s="135"/>
      <c r="C8" s="135"/>
      <c r="D8" s="135"/>
      <c r="E8" s="135"/>
      <c r="F8" s="135"/>
      <c r="G8" s="135"/>
      <c r="H8" s="135"/>
      <c r="I8" s="135"/>
      <c r="J8" s="11"/>
    </row>
    <row r="9" spans="1:10" ht="13.8" x14ac:dyDescent="0.25">
      <c r="A9" s="12"/>
      <c r="B9" s="29"/>
      <c r="C9" s="29"/>
      <c r="D9" s="29"/>
      <c r="E9" s="133"/>
      <c r="F9" s="133"/>
      <c r="G9" s="106"/>
      <c r="H9" s="106"/>
      <c r="I9" s="39"/>
      <c r="J9" s="40"/>
    </row>
    <row r="10" spans="1:10" ht="25.95" customHeight="1" x14ac:dyDescent="0.25">
      <c r="A10" s="136" t="s">
        <v>5</v>
      </c>
      <c r="B10" s="137"/>
      <c r="C10" s="138" t="s">
        <v>444</v>
      </c>
      <c r="D10" s="139"/>
      <c r="E10" s="31"/>
      <c r="F10" s="140" t="s">
        <v>6</v>
      </c>
      <c r="G10" s="141"/>
      <c r="H10" s="142" t="s">
        <v>451</v>
      </c>
      <c r="I10" s="143"/>
      <c r="J10" s="13"/>
    </row>
    <row r="11" spans="1:10" ht="15.6" customHeight="1" x14ac:dyDescent="0.25">
      <c r="A11" s="12"/>
      <c r="B11" s="29"/>
      <c r="C11" s="29"/>
      <c r="D11" s="29"/>
      <c r="E11" s="132"/>
      <c r="F11" s="132"/>
      <c r="G11" s="132"/>
      <c r="H11" s="132"/>
      <c r="I11" s="32"/>
      <c r="J11" s="13"/>
    </row>
    <row r="12" spans="1:10" ht="21" customHeight="1" x14ac:dyDescent="0.25">
      <c r="A12" s="107" t="s">
        <v>7</v>
      </c>
      <c r="B12" s="137"/>
      <c r="C12" s="138" t="s">
        <v>445</v>
      </c>
      <c r="D12" s="139"/>
      <c r="E12" s="146"/>
      <c r="F12" s="132"/>
      <c r="G12" s="132"/>
      <c r="H12" s="132"/>
      <c r="I12" s="32"/>
      <c r="J12" s="13"/>
    </row>
    <row r="13" spans="1:10" ht="10.95" customHeight="1" x14ac:dyDescent="0.25">
      <c r="A13" s="31"/>
      <c r="B13" s="32"/>
      <c r="C13" s="29"/>
      <c r="D13" s="29"/>
      <c r="E13" s="106"/>
      <c r="F13" s="106"/>
      <c r="G13" s="106"/>
      <c r="H13" s="106"/>
      <c r="I13" s="29"/>
      <c r="J13" s="14"/>
    </row>
    <row r="14" spans="1:10" ht="22.95" customHeight="1" x14ac:dyDescent="0.25">
      <c r="A14" s="107" t="s">
        <v>8</v>
      </c>
      <c r="B14" s="147"/>
      <c r="C14" s="138" t="s">
        <v>446</v>
      </c>
      <c r="D14" s="139"/>
      <c r="E14" s="144"/>
      <c r="F14" s="145"/>
      <c r="G14" s="45" t="s">
        <v>9</v>
      </c>
      <c r="H14" s="148" t="s">
        <v>450</v>
      </c>
      <c r="I14" s="149"/>
      <c r="J14" s="42"/>
    </row>
    <row r="15" spans="1:10" ht="14.4" customHeight="1" x14ac:dyDescent="0.25">
      <c r="A15" s="31"/>
      <c r="B15" s="32"/>
      <c r="C15" s="29"/>
      <c r="D15" s="29"/>
      <c r="E15" s="106"/>
      <c r="F15" s="106"/>
      <c r="G15" s="106"/>
      <c r="H15" s="106"/>
      <c r="I15" s="29"/>
      <c r="J15" s="14"/>
    </row>
    <row r="16" spans="1:10" ht="13.2" customHeight="1" x14ac:dyDescent="0.25">
      <c r="A16" s="107" t="s">
        <v>10</v>
      </c>
      <c r="B16" s="147"/>
      <c r="C16" s="150" t="s">
        <v>447</v>
      </c>
      <c r="D16" s="151"/>
      <c r="E16" s="38"/>
      <c r="F16" s="38"/>
      <c r="G16" s="38"/>
      <c r="H16" s="38"/>
      <c r="I16" s="38"/>
      <c r="J16" s="42"/>
    </row>
    <row r="17" spans="1:10" ht="14.4" customHeight="1" x14ac:dyDescent="0.25">
      <c r="A17" s="152"/>
      <c r="B17" s="153"/>
      <c r="C17" s="153"/>
      <c r="D17" s="153"/>
      <c r="E17" s="153"/>
      <c r="F17" s="153"/>
      <c r="G17" s="153"/>
      <c r="H17" s="153"/>
      <c r="I17" s="153"/>
      <c r="J17" s="154"/>
    </row>
    <row r="18" spans="1:10" x14ac:dyDescent="0.25">
      <c r="A18" s="136" t="s">
        <v>11</v>
      </c>
      <c r="B18" s="137"/>
      <c r="C18" s="155" t="s">
        <v>448</v>
      </c>
      <c r="D18" s="156"/>
      <c r="E18" s="156"/>
      <c r="F18" s="156"/>
      <c r="G18" s="156"/>
      <c r="H18" s="156"/>
      <c r="I18" s="156"/>
      <c r="J18" s="157"/>
    </row>
    <row r="19" spans="1:10" ht="13.8" x14ac:dyDescent="0.25">
      <c r="A19" s="12"/>
      <c r="B19" s="29"/>
      <c r="C19" s="44"/>
      <c r="D19" s="29"/>
      <c r="E19" s="106"/>
      <c r="F19" s="106"/>
      <c r="G19" s="106"/>
      <c r="H19" s="106"/>
      <c r="I19" s="29"/>
      <c r="J19" s="14"/>
    </row>
    <row r="20" spans="1:10" ht="13.8" x14ac:dyDescent="0.25">
      <c r="A20" s="136" t="s">
        <v>12</v>
      </c>
      <c r="B20" s="137"/>
      <c r="C20" s="148">
        <v>10000</v>
      </c>
      <c r="D20" s="149"/>
      <c r="E20" s="106"/>
      <c r="F20" s="106"/>
      <c r="G20" s="155" t="s">
        <v>449</v>
      </c>
      <c r="H20" s="156"/>
      <c r="I20" s="156"/>
      <c r="J20" s="157"/>
    </row>
    <row r="21" spans="1:10" ht="13.8" x14ac:dyDescent="0.25">
      <c r="A21" s="12"/>
      <c r="B21" s="29"/>
      <c r="C21" s="29"/>
      <c r="D21" s="29"/>
      <c r="E21" s="106"/>
      <c r="F21" s="106"/>
      <c r="G21" s="106"/>
      <c r="H21" s="106"/>
      <c r="I21" s="29"/>
      <c r="J21" s="14"/>
    </row>
    <row r="22" spans="1:10" x14ac:dyDescent="0.25">
      <c r="A22" s="136" t="s">
        <v>13</v>
      </c>
      <c r="B22" s="137"/>
      <c r="C22" s="155" t="s">
        <v>452</v>
      </c>
      <c r="D22" s="156"/>
      <c r="E22" s="156"/>
      <c r="F22" s="156"/>
      <c r="G22" s="156"/>
      <c r="H22" s="156"/>
      <c r="I22" s="156"/>
      <c r="J22" s="157"/>
    </row>
    <row r="23" spans="1:10" ht="13.8" x14ac:dyDescent="0.25">
      <c r="A23" s="12"/>
      <c r="B23" s="29"/>
      <c r="C23" s="29"/>
      <c r="D23" s="29"/>
      <c r="E23" s="106"/>
      <c r="F23" s="106"/>
      <c r="G23" s="106"/>
      <c r="H23" s="106"/>
      <c r="I23" s="29"/>
      <c r="J23" s="14"/>
    </row>
    <row r="24" spans="1:10" ht="13.8" x14ac:dyDescent="0.25">
      <c r="A24" s="136" t="s">
        <v>14</v>
      </c>
      <c r="B24" s="137"/>
      <c r="C24" s="158" t="s">
        <v>453</v>
      </c>
      <c r="D24" s="159"/>
      <c r="E24" s="159"/>
      <c r="F24" s="159"/>
      <c r="G24" s="159"/>
      <c r="H24" s="159"/>
      <c r="I24" s="159"/>
      <c r="J24" s="160"/>
    </row>
    <row r="25" spans="1:10" ht="13.8" x14ac:dyDescent="0.25">
      <c r="A25" s="12"/>
      <c r="B25" s="29"/>
      <c r="C25" s="44"/>
      <c r="D25" s="29"/>
      <c r="E25" s="106"/>
      <c r="F25" s="106"/>
      <c r="G25" s="106"/>
      <c r="H25" s="106"/>
      <c r="I25" s="29"/>
      <c r="J25" s="14"/>
    </row>
    <row r="26" spans="1:10" ht="13.8" x14ac:dyDescent="0.25">
      <c r="A26" s="136" t="s">
        <v>15</v>
      </c>
      <c r="B26" s="137"/>
      <c r="C26" s="158" t="s">
        <v>454</v>
      </c>
      <c r="D26" s="159"/>
      <c r="E26" s="159"/>
      <c r="F26" s="159"/>
      <c r="G26" s="159"/>
      <c r="H26" s="159"/>
      <c r="I26" s="159"/>
      <c r="J26" s="160"/>
    </row>
    <row r="27" spans="1:10" ht="13.95" customHeight="1" x14ac:dyDescent="0.25">
      <c r="A27" s="12"/>
      <c r="B27" s="29"/>
      <c r="C27" s="44"/>
      <c r="D27" s="29"/>
      <c r="E27" s="106"/>
      <c r="F27" s="106"/>
      <c r="G27" s="106"/>
      <c r="H27" s="106"/>
      <c r="I27" s="29"/>
      <c r="J27" s="14"/>
    </row>
    <row r="28" spans="1:10" ht="22.95" customHeight="1" x14ac:dyDescent="0.25">
      <c r="A28" s="107" t="s">
        <v>16</v>
      </c>
      <c r="B28" s="137"/>
      <c r="C28" s="91">
        <v>5747</v>
      </c>
      <c r="D28" s="15"/>
      <c r="E28" s="114"/>
      <c r="F28" s="114"/>
      <c r="G28" s="114"/>
      <c r="H28" s="114"/>
      <c r="I28" s="161"/>
      <c r="J28" s="162"/>
    </row>
    <row r="29" spans="1:10" ht="13.8" x14ac:dyDescent="0.25">
      <c r="A29" s="12"/>
      <c r="B29" s="29"/>
      <c r="C29" s="29"/>
      <c r="D29" s="29"/>
      <c r="E29" s="106"/>
      <c r="F29" s="106"/>
      <c r="G29" s="106"/>
      <c r="H29" s="106"/>
      <c r="I29" s="29"/>
      <c r="J29" s="14"/>
    </row>
    <row r="30" spans="1:10" ht="14.4" x14ac:dyDescent="0.25">
      <c r="A30" s="136" t="s">
        <v>17</v>
      </c>
      <c r="B30" s="137"/>
      <c r="C30" s="58" t="s">
        <v>20</v>
      </c>
      <c r="D30" s="163" t="s">
        <v>18</v>
      </c>
      <c r="E30" s="118"/>
      <c r="F30" s="118"/>
      <c r="G30" s="118"/>
      <c r="H30" s="51" t="s">
        <v>19</v>
      </c>
      <c r="I30" s="52" t="s">
        <v>20</v>
      </c>
      <c r="J30" s="53"/>
    </row>
    <row r="31" spans="1:10" ht="13.8" x14ac:dyDescent="0.25">
      <c r="A31" s="136"/>
      <c r="B31" s="137"/>
      <c r="C31" s="16"/>
      <c r="D31" s="41"/>
      <c r="E31" s="145"/>
      <c r="F31" s="145"/>
      <c r="G31" s="145"/>
      <c r="H31" s="145"/>
      <c r="I31" s="164"/>
      <c r="J31" s="165"/>
    </row>
    <row r="32" spans="1:10" ht="13.8" x14ac:dyDescent="0.25">
      <c r="A32" s="136" t="s">
        <v>21</v>
      </c>
      <c r="B32" s="137"/>
      <c r="C32" s="25" t="s">
        <v>24</v>
      </c>
      <c r="D32" s="163" t="s">
        <v>22</v>
      </c>
      <c r="E32" s="118"/>
      <c r="F32" s="118"/>
      <c r="G32" s="118"/>
      <c r="H32" s="54" t="s">
        <v>23</v>
      </c>
      <c r="I32" s="55" t="s">
        <v>24</v>
      </c>
      <c r="J32" s="56"/>
    </row>
    <row r="33" spans="1:10" ht="13.8" x14ac:dyDescent="0.25">
      <c r="A33" s="12"/>
      <c r="B33" s="29"/>
      <c r="C33" s="29"/>
      <c r="D33" s="29"/>
      <c r="E33" s="106"/>
      <c r="F33" s="106"/>
      <c r="G33" s="106"/>
      <c r="H33" s="106"/>
      <c r="I33" s="29"/>
      <c r="J33" s="14"/>
    </row>
    <row r="34" spans="1:10" x14ac:dyDescent="0.25">
      <c r="A34" s="163" t="s">
        <v>25</v>
      </c>
      <c r="B34" s="118"/>
      <c r="C34" s="118"/>
      <c r="D34" s="118"/>
      <c r="E34" s="118" t="s">
        <v>26</v>
      </c>
      <c r="F34" s="118"/>
      <c r="G34" s="118"/>
      <c r="H34" s="118"/>
      <c r="I34" s="118"/>
      <c r="J34" s="17" t="s">
        <v>27</v>
      </c>
    </row>
    <row r="35" spans="1:10" ht="13.8" x14ac:dyDescent="0.25">
      <c r="A35" s="12"/>
      <c r="B35" s="29"/>
      <c r="C35" s="29"/>
      <c r="D35" s="29"/>
      <c r="E35" s="106"/>
      <c r="F35" s="106"/>
      <c r="G35" s="106"/>
      <c r="H35" s="106"/>
      <c r="I35" s="29"/>
      <c r="J35" s="40"/>
    </row>
    <row r="36" spans="1:10" x14ac:dyDescent="0.25">
      <c r="A36" s="166" t="s">
        <v>455</v>
      </c>
      <c r="B36" s="167"/>
      <c r="C36" s="167"/>
      <c r="D36" s="167"/>
      <c r="E36" s="166" t="s">
        <v>456</v>
      </c>
      <c r="F36" s="167"/>
      <c r="G36" s="167"/>
      <c r="H36" s="167"/>
      <c r="I36" s="169"/>
      <c r="J36" s="30" t="s">
        <v>457</v>
      </c>
    </row>
    <row r="37" spans="1:10" ht="13.8" x14ac:dyDescent="0.25">
      <c r="A37" s="12"/>
      <c r="B37" s="29"/>
      <c r="C37" s="44"/>
      <c r="D37" s="171"/>
      <c r="E37" s="171"/>
      <c r="F37" s="171"/>
      <c r="G37" s="171"/>
      <c r="H37" s="171"/>
      <c r="I37" s="171"/>
      <c r="J37" s="14"/>
    </row>
    <row r="38" spans="1:10" x14ac:dyDescent="0.25">
      <c r="A38" s="166" t="s">
        <v>458</v>
      </c>
      <c r="B38" s="167"/>
      <c r="C38" s="167"/>
      <c r="D38" s="169"/>
      <c r="E38" s="166" t="s">
        <v>459</v>
      </c>
      <c r="F38" s="167"/>
      <c r="G38" s="167"/>
      <c r="H38" s="167"/>
      <c r="I38" s="169"/>
      <c r="J38" s="25" t="s">
        <v>460</v>
      </c>
    </row>
    <row r="39" spans="1:10" ht="13.8" x14ac:dyDescent="0.25">
      <c r="A39" s="12"/>
      <c r="B39" s="29"/>
      <c r="C39" s="44"/>
      <c r="D39" s="43"/>
      <c r="E39" s="171"/>
      <c r="F39" s="171"/>
      <c r="G39" s="171"/>
      <c r="H39" s="171"/>
      <c r="I39" s="32"/>
      <c r="J39" s="14"/>
    </row>
    <row r="40" spans="1:10" x14ac:dyDescent="0.25">
      <c r="A40" s="166" t="s">
        <v>461</v>
      </c>
      <c r="B40" s="167"/>
      <c r="C40" s="167"/>
      <c r="D40" s="169"/>
      <c r="E40" s="166" t="s">
        <v>456</v>
      </c>
      <c r="F40" s="167"/>
      <c r="G40" s="167"/>
      <c r="H40" s="167"/>
      <c r="I40" s="169"/>
      <c r="J40" s="25" t="s">
        <v>462</v>
      </c>
    </row>
    <row r="41" spans="1:10" ht="13.8" x14ac:dyDescent="0.25">
      <c r="A41" s="12"/>
      <c r="B41" s="29"/>
      <c r="C41" s="44"/>
      <c r="D41" s="43"/>
      <c r="E41" s="43"/>
      <c r="F41" s="43"/>
      <c r="G41" s="43"/>
      <c r="H41" s="43"/>
      <c r="I41" s="32"/>
      <c r="J41" s="14"/>
    </row>
    <row r="42" spans="1:10" x14ac:dyDescent="0.25">
      <c r="A42" s="166" t="s">
        <v>463</v>
      </c>
      <c r="B42" s="167"/>
      <c r="C42" s="167"/>
      <c r="D42" s="169"/>
      <c r="E42" s="166" t="s">
        <v>456</v>
      </c>
      <c r="F42" s="167"/>
      <c r="G42" s="167"/>
      <c r="H42" s="167"/>
      <c r="I42" s="169"/>
      <c r="J42" s="25" t="s">
        <v>464</v>
      </c>
    </row>
    <row r="43" spans="1:10" ht="13.8" x14ac:dyDescent="0.25">
      <c r="A43" s="18"/>
      <c r="B43" s="44"/>
      <c r="C43" s="170"/>
      <c r="D43" s="170"/>
      <c r="E43" s="106"/>
      <c r="F43" s="106"/>
      <c r="G43" s="170"/>
      <c r="H43" s="170"/>
      <c r="I43" s="170"/>
      <c r="J43" s="14"/>
    </row>
    <row r="44" spans="1:10" x14ac:dyDescent="0.25">
      <c r="A44" s="166" t="s">
        <v>465</v>
      </c>
      <c r="B44" s="167"/>
      <c r="C44" s="167"/>
      <c r="D44" s="169"/>
      <c r="E44" s="166" t="s">
        <v>456</v>
      </c>
      <c r="F44" s="167"/>
      <c r="G44" s="167"/>
      <c r="H44" s="167"/>
      <c r="I44" s="169"/>
      <c r="J44" s="25" t="s">
        <v>466</v>
      </c>
    </row>
    <row r="45" spans="1:10" ht="13.8" x14ac:dyDescent="0.25">
      <c r="A45" s="18"/>
      <c r="B45" s="44"/>
      <c r="C45" s="44"/>
      <c r="D45" s="29"/>
      <c r="E45" s="168"/>
      <c r="F45" s="168"/>
      <c r="G45" s="170"/>
      <c r="H45" s="170"/>
      <c r="I45" s="29"/>
      <c r="J45" s="14"/>
    </row>
    <row r="46" spans="1:10" x14ac:dyDescent="0.25">
      <c r="A46" s="166"/>
      <c r="B46" s="167"/>
      <c r="C46" s="167"/>
      <c r="D46" s="169"/>
      <c r="E46" s="166"/>
      <c r="F46" s="167"/>
      <c r="G46" s="167"/>
      <c r="H46" s="167"/>
      <c r="I46" s="169"/>
      <c r="J46" s="25"/>
    </row>
    <row r="47" spans="1:10" ht="13.8" x14ac:dyDescent="0.25">
      <c r="A47" s="18"/>
      <c r="B47" s="44"/>
      <c r="C47" s="44"/>
      <c r="D47" s="29"/>
      <c r="E47" s="106"/>
      <c r="F47" s="106"/>
      <c r="G47" s="170"/>
      <c r="H47" s="170"/>
      <c r="I47" s="29"/>
      <c r="J47" s="57" t="s">
        <v>28</v>
      </c>
    </row>
    <row r="48" spans="1:10" ht="13.8" x14ac:dyDescent="0.25">
      <c r="A48" s="18"/>
      <c r="B48" s="44"/>
      <c r="C48" s="44"/>
      <c r="D48" s="29"/>
      <c r="E48" s="106"/>
      <c r="F48" s="106"/>
      <c r="G48" s="170"/>
      <c r="H48" s="170"/>
      <c r="I48" s="29"/>
      <c r="J48" s="57" t="s">
        <v>29</v>
      </c>
    </row>
    <row r="49" spans="1:10" ht="14.4" customHeight="1" x14ac:dyDescent="0.25">
      <c r="A49" s="107" t="s">
        <v>30</v>
      </c>
      <c r="B49" s="108"/>
      <c r="C49" s="142" t="s">
        <v>29</v>
      </c>
      <c r="D49" s="143"/>
      <c r="E49" s="175" t="s">
        <v>31</v>
      </c>
      <c r="F49" s="176"/>
      <c r="G49" s="172"/>
      <c r="H49" s="173"/>
      <c r="I49" s="173"/>
      <c r="J49" s="174"/>
    </row>
    <row r="50" spans="1:10" ht="13.8" x14ac:dyDescent="0.25">
      <c r="A50" s="18"/>
      <c r="B50" s="44"/>
      <c r="C50" s="170"/>
      <c r="D50" s="170"/>
      <c r="E50" s="106"/>
      <c r="F50" s="106"/>
      <c r="G50" s="112" t="s">
        <v>32</v>
      </c>
      <c r="H50" s="112"/>
      <c r="I50" s="112"/>
      <c r="J50" s="19"/>
    </row>
    <row r="51" spans="1:10" ht="13.95" customHeight="1" x14ac:dyDescent="0.25">
      <c r="A51" s="107" t="s">
        <v>33</v>
      </c>
      <c r="B51" s="108"/>
      <c r="C51" s="172"/>
      <c r="D51" s="173"/>
      <c r="E51" s="173"/>
      <c r="F51" s="173"/>
      <c r="G51" s="173"/>
      <c r="H51" s="173"/>
      <c r="I51" s="173"/>
      <c r="J51" s="174"/>
    </row>
    <row r="52" spans="1:10" ht="13.8" x14ac:dyDescent="0.25">
      <c r="A52" s="12"/>
      <c r="B52" s="29"/>
      <c r="C52" s="114" t="s">
        <v>34</v>
      </c>
      <c r="D52" s="114"/>
      <c r="E52" s="114"/>
      <c r="F52" s="114"/>
      <c r="G52" s="114"/>
      <c r="H52" s="114"/>
      <c r="I52" s="114"/>
      <c r="J52" s="14"/>
    </row>
    <row r="53" spans="1:10" ht="13.8" x14ac:dyDescent="0.25">
      <c r="A53" s="107" t="s">
        <v>35</v>
      </c>
      <c r="B53" s="108"/>
      <c r="C53" s="115"/>
      <c r="D53" s="116"/>
      <c r="E53" s="117"/>
      <c r="F53" s="106"/>
      <c r="G53" s="106"/>
      <c r="H53" s="118"/>
      <c r="I53" s="118"/>
      <c r="J53" s="119"/>
    </row>
    <row r="54" spans="1:10" ht="13.8" x14ac:dyDescent="0.25">
      <c r="A54" s="12"/>
      <c r="B54" s="29"/>
      <c r="C54" s="44"/>
      <c r="D54" s="29"/>
      <c r="E54" s="106"/>
      <c r="F54" s="106"/>
      <c r="G54" s="106"/>
      <c r="H54" s="106"/>
      <c r="I54" s="29"/>
      <c r="J54" s="14"/>
    </row>
    <row r="55" spans="1:10" ht="14.4" customHeight="1" x14ac:dyDescent="0.25">
      <c r="A55" s="107" t="s">
        <v>14</v>
      </c>
      <c r="B55" s="108"/>
      <c r="C55" s="109" t="s">
        <v>453</v>
      </c>
      <c r="D55" s="110"/>
      <c r="E55" s="110"/>
      <c r="F55" s="110"/>
      <c r="G55" s="110"/>
      <c r="H55" s="110"/>
      <c r="I55" s="110"/>
      <c r="J55" s="111"/>
    </row>
    <row r="56" spans="1:10" ht="13.8" x14ac:dyDescent="0.25">
      <c r="A56" s="12"/>
      <c r="B56" s="29"/>
      <c r="C56" s="29"/>
      <c r="D56" s="29"/>
      <c r="E56" s="106"/>
      <c r="F56" s="106"/>
      <c r="G56" s="106"/>
      <c r="H56" s="106"/>
      <c r="I56" s="29"/>
      <c r="J56" s="14"/>
    </row>
    <row r="57" spans="1:10" ht="13.8" x14ac:dyDescent="0.25">
      <c r="A57" s="107" t="s">
        <v>36</v>
      </c>
      <c r="B57" s="108"/>
      <c r="C57" s="109" t="s">
        <v>467</v>
      </c>
      <c r="D57" s="110"/>
      <c r="E57" s="110"/>
      <c r="F57" s="110"/>
      <c r="G57" s="110"/>
      <c r="H57" s="110"/>
      <c r="I57" s="110"/>
      <c r="J57" s="111"/>
    </row>
    <row r="58" spans="1:10" ht="14.4" customHeight="1" x14ac:dyDescent="0.25">
      <c r="A58" s="12"/>
      <c r="B58" s="29"/>
      <c r="C58" s="112" t="s">
        <v>37</v>
      </c>
      <c r="D58" s="112"/>
      <c r="E58" s="112"/>
      <c r="F58" s="112"/>
      <c r="G58" s="29"/>
      <c r="H58" s="29"/>
      <c r="I58" s="29"/>
      <c r="J58" s="14"/>
    </row>
    <row r="59" spans="1:10" ht="13.8" x14ac:dyDescent="0.25">
      <c r="A59" s="107" t="s">
        <v>38</v>
      </c>
      <c r="B59" s="108"/>
      <c r="C59" s="109" t="s">
        <v>468</v>
      </c>
      <c r="D59" s="110"/>
      <c r="E59" s="110"/>
      <c r="F59" s="110"/>
      <c r="G59" s="110"/>
      <c r="H59" s="110"/>
      <c r="I59" s="110"/>
      <c r="J59" s="111"/>
    </row>
    <row r="60" spans="1:10" ht="14.4" customHeight="1" x14ac:dyDescent="0.25">
      <c r="A60" s="20"/>
      <c r="B60" s="21"/>
      <c r="C60" s="113" t="s">
        <v>39</v>
      </c>
      <c r="D60" s="113"/>
      <c r="E60" s="113"/>
      <c r="F60" s="113"/>
      <c r="G60" s="113"/>
      <c r="H60" s="21"/>
      <c r="I60" s="21"/>
      <c r="J60" s="22"/>
    </row>
    <row r="67" ht="27" customHeight="1" x14ac:dyDescent="0.25"/>
    <row r="71" ht="38.4" customHeight="1" x14ac:dyDescent="0.25"/>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7" zoomScale="110" zoomScaleNormal="100" workbookViewId="0">
      <selection activeCell="I73" sqref="I73"/>
    </sheetView>
  </sheetViews>
  <sheetFormatPr defaultColWidth="8.88671875" defaultRowHeight="13.2" x14ac:dyDescent="0.25"/>
  <cols>
    <col min="8" max="9" width="15.6640625" style="24" customWidth="1"/>
    <col min="10" max="10" width="10.33203125" bestFit="1" customWidth="1"/>
  </cols>
  <sheetData>
    <row r="1" spans="1:9" x14ac:dyDescent="0.25">
      <c r="A1" s="185" t="s">
        <v>40</v>
      </c>
      <c r="B1" s="186"/>
      <c r="C1" s="186"/>
      <c r="D1" s="186"/>
      <c r="E1" s="186"/>
      <c r="F1" s="186"/>
      <c r="G1" s="186"/>
      <c r="H1" s="186"/>
      <c r="I1" s="186"/>
    </row>
    <row r="2" spans="1:9" x14ac:dyDescent="0.25">
      <c r="A2" s="187" t="s">
        <v>469</v>
      </c>
      <c r="B2" s="188"/>
      <c r="C2" s="188"/>
      <c r="D2" s="188"/>
      <c r="E2" s="188"/>
      <c r="F2" s="188"/>
      <c r="G2" s="188"/>
      <c r="H2" s="188"/>
      <c r="I2" s="188"/>
    </row>
    <row r="3" spans="1:9" x14ac:dyDescent="0.25">
      <c r="A3" s="189" t="s">
        <v>41</v>
      </c>
      <c r="B3" s="189"/>
      <c r="C3" s="189"/>
      <c r="D3" s="189"/>
      <c r="E3" s="189"/>
      <c r="F3" s="189"/>
      <c r="G3" s="189"/>
      <c r="H3" s="189"/>
      <c r="I3" s="189"/>
    </row>
    <row r="4" spans="1:9" x14ac:dyDescent="0.25">
      <c r="A4" s="190" t="s">
        <v>470</v>
      </c>
      <c r="B4" s="191"/>
      <c r="C4" s="191"/>
      <c r="D4" s="191"/>
      <c r="E4" s="191"/>
      <c r="F4" s="191"/>
      <c r="G4" s="191"/>
      <c r="H4" s="191"/>
      <c r="I4" s="192"/>
    </row>
    <row r="5" spans="1:9" ht="30.6" x14ac:dyDescent="0.25">
      <c r="A5" s="195" t="s">
        <v>42</v>
      </c>
      <c r="B5" s="196"/>
      <c r="C5" s="196"/>
      <c r="D5" s="196"/>
      <c r="E5" s="196"/>
      <c r="F5" s="196"/>
      <c r="G5" s="67" t="s">
        <v>43</v>
      </c>
      <c r="H5" s="68" t="s">
        <v>44</v>
      </c>
      <c r="I5" s="68" t="s">
        <v>45</v>
      </c>
    </row>
    <row r="6" spans="1:9" x14ac:dyDescent="0.25">
      <c r="A6" s="193">
        <v>1</v>
      </c>
      <c r="B6" s="194"/>
      <c r="C6" s="194"/>
      <c r="D6" s="194"/>
      <c r="E6" s="194"/>
      <c r="F6" s="194"/>
      <c r="G6" s="69">
        <v>2</v>
      </c>
      <c r="H6" s="68">
        <v>3</v>
      </c>
      <c r="I6" s="68">
        <v>4</v>
      </c>
    </row>
    <row r="7" spans="1:9" x14ac:dyDescent="0.25">
      <c r="A7" s="197"/>
      <c r="B7" s="197"/>
      <c r="C7" s="197"/>
      <c r="D7" s="197"/>
      <c r="E7" s="197"/>
      <c r="F7" s="197"/>
      <c r="G7" s="197"/>
      <c r="H7" s="197"/>
      <c r="I7" s="198"/>
    </row>
    <row r="8" spans="1:9" ht="12.75" customHeight="1" x14ac:dyDescent="0.25">
      <c r="A8" s="178" t="s">
        <v>46</v>
      </c>
      <c r="B8" s="178"/>
      <c r="C8" s="178"/>
      <c r="D8" s="178"/>
      <c r="E8" s="178"/>
      <c r="F8" s="178"/>
      <c r="G8" s="60">
        <v>1</v>
      </c>
      <c r="H8" s="70">
        <v>0</v>
      </c>
      <c r="I8" s="70">
        <v>0</v>
      </c>
    </row>
    <row r="9" spans="1:9" ht="12.75" customHeight="1" x14ac:dyDescent="0.25">
      <c r="A9" s="179" t="s">
        <v>47</v>
      </c>
      <c r="B9" s="179"/>
      <c r="C9" s="179"/>
      <c r="D9" s="179"/>
      <c r="E9" s="179"/>
      <c r="F9" s="179"/>
      <c r="G9" s="61">
        <v>2</v>
      </c>
      <c r="H9" s="71">
        <f>H10+H17+H27+H38+H43</f>
        <v>1488161024</v>
      </c>
      <c r="I9" s="71">
        <f>I10+I17+I27+I38+I43</f>
        <v>1553356397</v>
      </c>
    </row>
    <row r="10" spans="1:9" ht="12.75" customHeight="1" x14ac:dyDescent="0.25">
      <c r="A10" s="182" t="s">
        <v>48</v>
      </c>
      <c r="B10" s="182"/>
      <c r="C10" s="182"/>
      <c r="D10" s="182"/>
      <c r="E10" s="182"/>
      <c r="F10" s="182"/>
      <c r="G10" s="61">
        <v>3</v>
      </c>
      <c r="H10" s="71">
        <f>H11+H12+H13+H14+H15+H16</f>
        <v>476241875</v>
      </c>
      <c r="I10" s="71">
        <f>I11+I12+I13+I14+I15+I16</f>
        <v>474861509</v>
      </c>
    </row>
    <row r="11" spans="1:9" ht="12.75" customHeight="1" x14ac:dyDescent="0.25">
      <c r="A11" s="177" t="s">
        <v>49</v>
      </c>
      <c r="B11" s="177"/>
      <c r="C11" s="177"/>
      <c r="D11" s="177"/>
      <c r="E11" s="177"/>
      <c r="F11" s="177"/>
      <c r="G11" s="60">
        <v>4</v>
      </c>
      <c r="H11" s="70">
        <v>0</v>
      </c>
      <c r="I11" s="70">
        <v>0</v>
      </c>
    </row>
    <row r="12" spans="1:9" ht="23.4" customHeight="1" x14ac:dyDescent="0.25">
      <c r="A12" s="177" t="s">
        <v>50</v>
      </c>
      <c r="B12" s="177"/>
      <c r="C12" s="177"/>
      <c r="D12" s="177"/>
      <c r="E12" s="177"/>
      <c r="F12" s="177"/>
      <c r="G12" s="60">
        <v>5</v>
      </c>
      <c r="H12" s="70">
        <v>309995947</v>
      </c>
      <c r="I12" s="70">
        <v>298208757</v>
      </c>
    </row>
    <row r="13" spans="1:9" ht="12.75" customHeight="1" x14ac:dyDescent="0.25">
      <c r="A13" s="177" t="s">
        <v>51</v>
      </c>
      <c r="B13" s="177"/>
      <c r="C13" s="177"/>
      <c r="D13" s="177"/>
      <c r="E13" s="177"/>
      <c r="F13" s="177"/>
      <c r="G13" s="60">
        <v>6</v>
      </c>
      <c r="H13" s="70">
        <v>46087164</v>
      </c>
      <c r="I13" s="70">
        <v>46087164</v>
      </c>
    </row>
    <row r="14" spans="1:9" ht="12.75" customHeight="1" x14ac:dyDescent="0.25">
      <c r="A14" s="177" t="s">
        <v>52</v>
      </c>
      <c r="B14" s="177"/>
      <c r="C14" s="177"/>
      <c r="D14" s="177"/>
      <c r="E14" s="177"/>
      <c r="F14" s="177"/>
      <c r="G14" s="60">
        <v>7</v>
      </c>
      <c r="H14" s="70">
        <v>0</v>
      </c>
      <c r="I14" s="70">
        <v>0</v>
      </c>
    </row>
    <row r="15" spans="1:9" ht="12.75" customHeight="1" x14ac:dyDescent="0.25">
      <c r="A15" s="177" t="s">
        <v>53</v>
      </c>
      <c r="B15" s="177"/>
      <c r="C15" s="177"/>
      <c r="D15" s="177"/>
      <c r="E15" s="177"/>
      <c r="F15" s="177"/>
      <c r="G15" s="60">
        <v>8</v>
      </c>
      <c r="H15" s="70">
        <v>38795338</v>
      </c>
      <c r="I15" s="70">
        <v>41882041</v>
      </c>
    </row>
    <row r="16" spans="1:9" ht="12.75" customHeight="1" x14ac:dyDescent="0.25">
      <c r="A16" s="177" t="s">
        <v>54</v>
      </c>
      <c r="B16" s="177"/>
      <c r="C16" s="177"/>
      <c r="D16" s="177"/>
      <c r="E16" s="177"/>
      <c r="F16" s="177"/>
      <c r="G16" s="60">
        <v>9</v>
      </c>
      <c r="H16" s="70">
        <v>81363426</v>
      </c>
      <c r="I16" s="70">
        <v>88683547</v>
      </c>
    </row>
    <row r="17" spans="1:9" ht="12.75" customHeight="1" x14ac:dyDescent="0.25">
      <c r="A17" s="182" t="s">
        <v>55</v>
      </c>
      <c r="B17" s="182"/>
      <c r="C17" s="182"/>
      <c r="D17" s="182"/>
      <c r="E17" s="182"/>
      <c r="F17" s="182"/>
      <c r="G17" s="61">
        <v>10</v>
      </c>
      <c r="H17" s="71">
        <f>H18+H19+H20+H21+H22+H23+H24+H25+H26</f>
        <v>868401545</v>
      </c>
      <c r="I17" s="71">
        <f>I18+I19+I20+I21+I22+I23+I24+I25+I26</f>
        <v>916836450</v>
      </c>
    </row>
    <row r="18" spans="1:9" ht="12.75" customHeight="1" x14ac:dyDescent="0.25">
      <c r="A18" s="177" t="s">
        <v>56</v>
      </c>
      <c r="B18" s="177"/>
      <c r="C18" s="177"/>
      <c r="D18" s="177"/>
      <c r="E18" s="177"/>
      <c r="F18" s="177"/>
      <c r="G18" s="60">
        <v>11</v>
      </c>
      <c r="H18" s="70">
        <v>5709954</v>
      </c>
      <c r="I18" s="70">
        <v>5680849</v>
      </c>
    </row>
    <row r="19" spans="1:9" ht="12.75" customHeight="1" x14ac:dyDescent="0.25">
      <c r="A19" s="177" t="s">
        <v>57</v>
      </c>
      <c r="B19" s="177"/>
      <c r="C19" s="177"/>
      <c r="D19" s="177"/>
      <c r="E19" s="177"/>
      <c r="F19" s="177"/>
      <c r="G19" s="60">
        <v>12</v>
      </c>
      <c r="H19" s="70">
        <v>513792603</v>
      </c>
      <c r="I19" s="70">
        <v>549968877</v>
      </c>
    </row>
    <row r="20" spans="1:9" ht="12.75" customHeight="1" x14ac:dyDescent="0.25">
      <c r="A20" s="177" t="s">
        <v>58</v>
      </c>
      <c r="B20" s="177"/>
      <c r="C20" s="177"/>
      <c r="D20" s="177"/>
      <c r="E20" s="177"/>
      <c r="F20" s="177"/>
      <c r="G20" s="60">
        <v>13</v>
      </c>
      <c r="H20" s="70">
        <v>175939759</v>
      </c>
      <c r="I20" s="70">
        <v>190653832</v>
      </c>
    </row>
    <row r="21" spans="1:9" ht="12.75" customHeight="1" x14ac:dyDescent="0.25">
      <c r="A21" s="177" t="s">
        <v>59</v>
      </c>
      <c r="B21" s="177"/>
      <c r="C21" s="177"/>
      <c r="D21" s="177"/>
      <c r="E21" s="177"/>
      <c r="F21" s="177"/>
      <c r="G21" s="60">
        <v>14</v>
      </c>
      <c r="H21" s="70">
        <v>438625</v>
      </c>
      <c r="I21" s="70">
        <v>344679</v>
      </c>
    </row>
    <row r="22" spans="1:9" ht="12.75" customHeight="1" x14ac:dyDescent="0.25">
      <c r="A22" s="177" t="s">
        <v>60</v>
      </c>
      <c r="B22" s="177"/>
      <c r="C22" s="177"/>
      <c r="D22" s="177"/>
      <c r="E22" s="177"/>
      <c r="F22" s="177"/>
      <c r="G22" s="60">
        <v>15</v>
      </c>
      <c r="H22" s="70">
        <v>0</v>
      </c>
      <c r="I22" s="70">
        <v>0</v>
      </c>
    </row>
    <row r="23" spans="1:9" ht="12.75" customHeight="1" x14ac:dyDescent="0.25">
      <c r="A23" s="177" t="s">
        <v>61</v>
      </c>
      <c r="B23" s="177"/>
      <c r="C23" s="177"/>
      <c r="D23" s="177"/>
      <c r="E23" s="177"/>
      <c r="F23" s="177"/>
      <c r="G23" s="60">
        <v>16</v>
      </c>
      <c r="H23" s="70">
        <v>466838</v>
      </c>
      <c r="I23" s="70">
        <v>1092318</v>
      </c>
    </row>
    <row r="24" spans="1:9" ht="12.75" customHeight="1" x14ac:dyDescent="0.25">
      <c r="A24" s="177" t="s">
        <v>62</v>
      </c>
      <c r="B24" s="177"/>
      <c r="C24" s="177"/>
      <c r="D24" s="177"/>
      <c r="E24" s="177"/>
      <c r="F24" s="177"/>
      <c r="G24" s="60">
        <v>17</v>
      </c>
      <c r="H24" s="70">
        <v>170383753</v>
      </c>
      <c r="I24" s="70">
        <v>167532541</v>
      </c>
    </row>
    <row r="25" spans="1:9" ht="12.75" customHeight="1" x14ac:dyDescent="0.25">
      <c r="A25" s="177" t="s">
        <v>63</v>
      </c>
      <c r="B25" s="177"/>
      <c r="C25" s="177"/>
      <c r="D25" s="177"/>
      <c r="E25" s="177"/>
      <c r="F25" s="177"/>
      <c r="G25" s="60">
        <v>18</v>
      </c>
      <c r="H25" s="70">
        <v>1149063</v>
      </c>
      <c r="I25" s="70">
        <v>1133241</v>
      </c>
    </row>
    <row r="26" spans="1:9" ht="12.75" customHeight="1" x14ac:dyDescent="0.25">
      <c r="A26" s="177" t="s">
        <v>64</v>
      </c>
      <c r="B26" s="177"/>
      <c r="C26" s="177"/>
      <c r="D26" s="177"/>
      <c r="E26" s="177"/>
      <c r="F26" s="177"/>
      <c r="G26" s="60">
        <v>19</v>
      </c>
      <c r="H26" s="70">
        <v>520950</v>
      </c>
      <c r="I26" s="70">
        <v>430113</v>
      </c>
    </row>
    <row r="27" spans="1:9" ht="12.75" customHeight="1" x14ac:dyDescent="0.25">
      <c r="A27" s="182" t="s">
        <v>65</v>
      </c>
      <c r="B27" s="182"/>
      <c r="C27" s="182"/>
      <c r="D27" s="182"/>
      <c r="E27" s="182"/>
      <c r="F27" s="182"/>
      <c r="G27" s="61">
        <v>20</v>
      </c>
      <c r="H27" s="71">
        <f>SUM(H28:H37)</f>
        <v>31853558</v>
      </c>
      <c r="I27" s="71">
        <f>SUM(I28:I37)</f>
        <v>32863447</v>
      </c>
    </row>
    <row r="28" spans="1:9" ht="12.75" customHeight="1" x14ac:dyDescent="0.25">
      <c r="A28" s="177" t="s">
        <v>66</v>
      </c>
      <c r="B28" s="177"/>
      <c r="C28" s="177"/>
      <c r="D28" s="177"/>
      <c r="E28" s="177"/>
      <c r="F28" s="177"/>
      <c r="G28" s="60">
        <v>21</v>
      </c>
      <c r="H28" s="70">
        <v>0</v>
      </c>
      <c r="I28" s="70">
        <v>0</v>
      </c>
    </row>
    <row r="29" spans="1:9" ht="12.75" customHeight="1" x14ac:dyDescent="0.25">
      <c r="A29" s="177" t="s">
        <v>67</v>
      </c>
      <c r="B29" s="177"/>
      <c r="C29" s="177"/>
      <c r="D29" s="177"/>
      <c r="E29" s="177"/>
      <c r="F29" s="177"/>
      <c r="G29" s="60">
        <v>22</v>
      </c>
      <c r="H29" s="70">
        <v>0</v>
      </c>
      <c r="I29" s="70">
        <v>0</v>
      </c>
    </row>
    <row r="30" spans="1:9" ht="12.75" customHeight="1" x14ac:dyDescent="0.25">
      <c r="A30" s="177" t="s">
        <v>68</v>
      </c>
      <c r="B30" s="177"/>
      <c r="C30" s="177"/>
      <c r="D30" s="177"/>
      <c r="E30" s="177"/>
      <c r="F30" s="177"/>
      <c r="G30" s="60">
        <v>23</v>
      </c>
      <c r="H30" s="70">
        <v>0</v>
      </c>
      <c r="I30" s="70">
        <v>0</v>
      </c>
    </row>
    <row r="31" spans="1:9" ht="24.6" customHeight="1" x14ac:dyDescent="0.25">
      <c r="A31" s="177" t="s">
        <v>69</v>
      </c>
      <c r="B31" s="177"/>
      <c r="C31" s="177"/>
      <c r="D31" s="177"/>
      <c r="E31" s="177"/>
      <c r="F31" s="177"/>
      <c r="G31" s="60">
        <v>24</v>
      </c>
      <c r="H31" s="70">
        <v>0</v>
      </c>
      <c r="I31" s="70">
        <v>0</v>
      </c>
    </row>
    <row r="32" spans="1:9" ht="24" customHeight="1" x14ac:dyDescent="0.25">
      <c r="A32" s="177" t="s">
        <v>70</v>
      </c>
      <c r="B32" s="177"/>
      <c r="C32" s="177"/>
      <c r="D32" s="177"/>
      <c r="E32" s="177"/>
      <c r="F32" s="177"/>
      <c r="G32" s="60">
        <v>25</v>
      </c>
      <c r="H32" s="70">
        <v>0</v>
      </c>
      <c r="I32" s="70">
        <v>0</v>
      </c>
    </row>
    <row r="33" spans="1:9" ht="26.4" customHeight="1" x14ac:dyDescent="0.25">
      <c r="A33" s="177" t="s">
        <v>71</v>
      </c>
      <c r="B33" s="177"/>
      <c r="C33" s="177"/>
      <c r="D33" s="177"/>
      <c r="E33" s="177"/>
      <c r="F33" s="177"/>
      <c r="G33" s="60">
        <v>26</v>
      </c>
      <c r="H33" s="70">
        <v>0</v>
      </c>
      <c r="I33" s="70">
        <v>0</v>
      </c>
    </row>
    <row r="34" spans="1:9" ht="12.75" customHeight="1" x14ac:dyDescent="0.25">
      <c r="A34" s="177" t="s">
        <v>72</v>
      </c>
      <c r="B34" s="177"/>
      <c r="C34" s="177"/>
      <c r="D34" s="177"/>
      <c r="E34" s="177"/>
      <c r="F34" s="177"/>
      <c r="G34" s="60">
        <v>27</v>
      </c>
      <c r="H34" s="70">
        <v>292958</v>
      </c>
      <c r="I34" s="70">
        <v>282347</v>
      </c>
    </row>
    <row r="35" spans="1:9" ht="12.75" customHeight="1" x14ac:dyDescent="0.25">
      <c r="A35" s="177" t="s">
        <v>73</v>
      </c>
      <c r="B35" s="177"/>
      <c r="C35" s="177"/>
      <c r="D35" s="177"/>
      <c r="E35" s="177"/>
      <c r="F35" s="177"/>
      <c r="G35" s="60">
        <v>28</v>
      </c>
      <c r="H35" s="70">
        <v>0</v>
      </c>
      <c r="I35" s="70">
        <v>0</v>
      </c>
    </row>
    <row r="36" spans="1:9" ht="12.75" customHeight="1" x14ac:dyDescent="0.25">
      <c r="A36" s="177" t="s">
        <v>74</v>
      </c>
      <c r="B36" s="177"/>
      <c r="C36" s="177"/>
      <c r="D36" s="177"/>
      <c r="E36" s="177"/>
      <c r="F36" s="177"/>
      <c r="G36" s="60">
        <v>29</v>
      </c>
      <c r="H36" s="70">
        <v>31560600</v>
      </c>
      <c r="I36" s="70">
        <v>32581100</v>
      </c>
    </row>
    <row r="37" spans="1:9" ht="12.75" customHeight="1" x14ac:dyDescent="0.25">
      <c r="A37" s="177" t="s">
        <v>75</v>
      </c>
      <c r="B37" s="177"/>
      <c r="C37" s="177"/>
      <c r="D37" s="177"/>
      <c r="E37" s="177"/>
      <c r="F37" s="177"/>
      <c r="G37" s="60">
        <v>30</v>
      </c>
      <c r="H37" s="70">
        <v>0</v>
      </c>
      <c r="I37" s="70">
        <v>0</v>
      </c>
    </row>
    <row r="38" spans="1:9" ht="12.75" customHeight="1" x14ac:dyDescent="0.25">
      <c r="A38" s="182" t="s">
        <v>76</v>
      </c>
      <c r="B38" s="182"/>
      <c r="C38" s="182"/>
      <c r="D38" s="182"/>
      <c r="E38" s="182"/>
      <c r="F38" s="182"/>
      <c r="G38" s="61">
        <v>31</v>
      </c>
      <c r="H38" s="71">
        <f>H39+H40+H41+H42</f>
        <v>91621827</v>
      </c>
      <c r="I38" s="71">
        <f>I39+I40+I41+I42</f>
        <v>108639838</v>
      </c>
    </row>
    <row r="39" spans="1:9" ht="12.75" customHeight="1" x14ac:dyDescent="0.25">
      <c r="A39" s="177" t="s">
        <v>77</v>
      </c>
      <c r="B39" s="177"/>
      <c r="C39" s="177"/>
      <c r="D39" s="177"/>
      <c r="E39" s="177"/>
      <c r="F39" s="177"/>
      <c r="G39" s="60">
        <v>32</v>
      </c>
      <c r="H39" s="70">
        <v>0</v>
      </c>
      <c r="I39" s="70">
        <v>0</v>
      </c>
    </row>
    <row r="40" spans="1:9" ht="12.75" customHeight="1" x14ac:dyDescent="0.25">
      <c r="A40" s="177" t="s">
        <v>78</v>
      </c>
      <c r="B40" s="177"/>
      <c r="C40" s="177"/>
      <c r="D40" s="177"/>
      <c r="E40" s="177"/>
      <c r="F40" s="177"/>
      <c r="G40" s="60">
        <v>33</v>
      </c>
      <c r="H40" s="70">
        <v>0</v>
      </c>
      <c r="I40" s="70">
        <v>0</v>
      </c>
    </row>
    <row r="41" spans="1:9" ht="12.75" customHeight="1" x14ac:dyDescent="0.25">
      <c r="A41" s="177" t="s">
        <v>79</v>
      </c>
      <c r="B41" s="177"/>
      <c r="C41" s="177"/>
      <c r="D41" s="177"/>
      <c r="E41" s="177"/>
      <c r="F41" s="177"/>
      <c r="G41" s="60">
        <v>34</v>
      </c>
      <c r="H41" s="70">
        <v>84755095</v>
      </c>
      <c r="I41" s="70">
        <v>102060120</v>
      </c>
    </row>
    <row r="42" spans="1:9" ht="12.75" customHeight="1" x14ac:dyDescent="0.25">
      <c r="A42" s="177" t="s">
        <v>80</v>
      </c>
      <c r="B42" s="177"/>
      <c r="C42" s="177"/>
      <c r="D42" s="177"/>
      <c r="E42" s="177"/>
      <c r="F42" s="177"/>
      <c r="G42" s="60">
        <v>35</v>
      </c>
      <c r="H42" s="70">
        <v>6866732</v>
      </c>
      <c r="I42" s="70">
        <v>6579718</v>
      </c>
    </row>
    <row r="43" spans="1:9" ht="12.75" customHeight="1" x14ac:dyDescent="0.25">
      <c r="A43" s="180" t="s">
        <v>81</v>
      </c>
      <c r="B43" s="180"/>
      <c r="C43" s="180"/>
      <c r="D43" s="180"/>
      <c r="E43" s="180"/>
      <c r="F43" s="180"/>
      <c r="G43" s="60">
        <v>36</v>
      </c>
      <c r="H43" s="70">
        <v>20042219</v>
      </c>
      <c r="I43" s="70">
        <v>20155153</v>
      </c>
    </row>
    <row r="44" spans="1:9" ht="12.75" customHeight="1" x14ac:dyDescent="0.25">
      <c r="A44" s="179" t="s">
        <v>82</v>
      </c>
      <c r="B44" s="179"/>
      <c r="C44" s="179"/>
      <c r="D44" s="179"/>
      <c r="E44" s="179"/>
      <c r="F44" s="179"/>
      <c r="G44" s="61">
        <v>37</v>
      </c>
      <c r="H44" s="71">
        <f>H45+H53+H60+H70</f>
        <v>576280055</v>
      </c>
      <c r="I44" s="71">
        <f>I45+I53+I60+I70</f>
        <v>548736577</v>
      </c>
    </row>
    <row r="45" spans="1:9" ht="12.75" customHeight="1" x14ac:dyDescent="0.25">
      <c r="A45" s="182" t="s">
        <v>83</v>
      </c>
      <c r="B45" s="182"/>
      <c r="C45" s="182"/>
      <c r="D45" s="182"/>
      <c r="E45" s="182"/>
      <c r="F45" s="182"/>
      <c r="G45" s="61">
        <v>38</v>
      </c>
      <c r="H45" s="71">
        <f>SUM(H46:H52)</f>
        <v>44483014</v>
      </c>
      <c r="I45" s="71">
        <f>SUM(I46:I52)</f>
        <v>49280521</v>
      </c>
    </row>
    <row r="46" spans="1:9" ht="12.75" customHeight="1" x14ac:dyDescent="0.25">
      <c r="A46" s="177" t="s">
        <v>84</v>
      </c>
      <c r="B46" s="177"/>
      <c r="C46" s="177"/>
      <c r="D46" s="177"/>
      <c r="E46" s="177"/>
      <c r="F46" s="177"/>
      <c r="G46" s="60">
        <v>39</v>
      </c>
      <c r="H46" s="70">
        <v>10373188</v>
      </c>
      <c r="I46" s="70">
        <v>10021102</v>
      </c>
    </row>
    <row r="47" spans="1:9" ht="12.75" customHeight="1" x14ac:dyDescent="0.25">
      <c r="A47" s="177" t="s">
        <v>85</v>
      </c>
      <c r="B47" s="177"/>
      <c r="C47" s="177"/>
      <c r="D47" s="177"/>
      <c r="E47" s="177"/>
      <c r="F47" s="177"/>
      <c r="G47" s="60">
        <v>40</v>
      </c>
      <c r="H47" s="70">
        <v>0</v>
      </c>
      <c r="I47" s="70">
        <v>0</v>
      </c>
    </row>
    <row r="48" spans="1:9" ht="12.75" customHeight="1" x14ac:dyDescent="0.25">
      <c r="A48" s="177" t="s">
        <v>86</v>
      </c>
      <c r="B48" s="177"/>
      <c r="C48" s="177"/>
      <c r="D48" s="177"/>
      <c r="E48" s="177"/>
      <c r="F48" s="177"/>
      <c r="G48" s="60">
        <v>41</v>
      </c>
      <c r="H48" s="70">
        <v>0</v>
      </c>
      <c r="I48" s="70">
        <v>0</v>
      </c>
    </row>
    <row r="49" spans="1:9" ht="12.75" customHeight="1" x14ac:dyDescent="0.25">
      <c r="A49" s="177" t="s">
        <v>87</v>
      </c>
      <c r="B49" s="177"/>
      <c r="C49" s="177"/>
      <c r="D49" s="177"/>
      <c r="E49" s="177"/>
      <c r="F49" s="177"/>
      <c r="G49" s="60">
        <v>42</v>
      </c>
      <c r="H49" s="70">
        <v>34109826</v>
      </c>
      <c r="I49" s="70">
        <v>39259419</v>
      </c>
    </row>
    <row r="50" spans="1:9" ht="12.75" customHeight="1" x14ac:dyDescent="0.25">
      <c r="A50" s="177" t="s">
        <v>88</v>
      </c>
      <c r="B50" s="177"/>
      <c r="C50" s="177"/>
      <c r="D50" s="177"/>
      <c r="E50" s="177"/>
      <c r="F50" s="177"/>
      <c r="G50" s="60">
        <v>43</v>
      </c>
      <c r="H50" s="70">
        <v>0</v>
      </c>
      <c r="I50" s="70">
        <v>0</v>
      </c>
    </row>
    <row r="51" spans="1:9" ht="12.75" customHeight="1" x14ac:dyDescent="0.25">
      <c r="A51" s="177" t="s">
        <v>89</v>
      </c>
      <c r="B51" s="177"/>
      <c r="C51" s="177"/>
      <c r="D51" s="177"/>
      <c r="E51" s="177"/>
      <c r="F51" s="177"/>
      <c r="G51" s="60">
        <v>44</v>
      </c>
      <c r="H51" s="70">
        <v>0</v>
      </c>
      <c r="I51" s="70">
        <v>0</v>
      </c>
    </row>
    <row r="52" spans="1:9" ht="12.75" customHeight="1" x14ac:dyDescent="0.25">
      <c r="A52" s="177" t="s">
        <v>90</v>
      </c>
      <c r="B52" s="177"/>
      <c r="C52" s="177"/>
      <c r="D52" s="177"/>
      <c r="E52" s="177"/>
      <c r="F52" s="177"/>
      <c r="G52" s="60">
        <v>45</v>
      </c>
      <c r="H52" s="70">
        <v>0</v>
      </c>
      <c r="I52" s="70">
        <v>0</v>
      </c>
    </row>
    <row r="53" spans="1:9" ht="12.75" customHeight="1" x14ac:dyDescent="0.25">
      <c r="A53" s="182" t="s">
        <v>91</v>
      </c>
      <c r="B53" s="182"/>
      <c r="C53" s="182"/>
      <c r="D53" s="182"/>
      <c r="E53" s="182"/>
      <c r="F53" s="182"/>
      <c r="G53" s="61">
        <v>46</v>
      </c>
      <c r="H53" s="71">
        <f>SUM(H54:H59)</f>
        <v>302138804</v>
      </c>
      <c r="I53" s="71">
        <f>SUM(I54:I59)</f>
        <v>326391250</v>
      </c>
    </row>
    <row r="54" spans="1:9" ht="12.75" customHeight="1" x14ac:dyDescent="0.25">
      <c r="A54" s="177" t="s">
        <v>92</v>
      </c>
      <c r="B54" s="177"/>
      <c r="C54" s="177"/>
      <c r="D54" s="177"/>
      <c r="E54" s="177"/>
      <c r="F54" s="177"/>
      <c r="G54" s="60">
        <v>47</v>
      </c>
      <c r="H54" s="70">
        <v>2783037</v>
      </c>
      <c r="I54" s="70">
        <v>2538730</v>
      </c>
    </row>
    <row r="55" spans="1:9" ht="12.75" customHeight="1" x14ac:dyDescent="0.25">
      <c r="A55" s="177" t="s">
        <v>93</v>
      </c>
      <c r="B55" s="177"/>
      <c r="C55" s="177"/>
      <c r="D55" s="177"/>
      <c r="E55" s="177"/>
      <c r="F55" s="177"/>
      <c r="G55" s="60">
        <v>48</v>
      </c>
      <c r="H55" s="70">
        <v>0</v>
      </c>
      <c r="I55" s="70">
        <v>0</v>
      </c>
    </row>
    <row r="56" spans="1:9" ht="12.75" customHeight="1" x14ac:dyDescent="0.25">
      <c r="A56" s="177" t="s">
        <v>94</v>
      </c>
      <c r="B56" s="177"/>
      <c r="C56" s="177"/>
      <c r="D56" s="177"/>
      <c r="E56" s="177"/>
      <c r="F56" s="177"/>
      <c r="G56" s="60">
        <v>49</v>
      </c>
      <c r="H56" s="70">
        <v>287813474</v>
      </c>
      <c r="I56" s="70">
        <v>315064073</v>
      </c>
    </row>
    <row r="57" spans="1:9" ht="12.75" customHeight="1" x14ac:dyDescent="0.25">
      <c r="A57" s="177" t="s">
        <v>95</v>
      </c>
      <c r="B57" s="177"/>
      <c r="C57" s="177"/>
      <c r="D57" s="177"/>
      <c r="E57" s="177"/>
      <c r="F57" s="177"/>
      <c r="G57" s="60">
        <v>50</v>
      </c>
      <c r="H57" s="70">
        <v>4541619</v>
      </c>
      <c r="I57" s="70">
        <v>4548764</v>
      </c>
    </row>
    <row r="58" spans="1:9" ht="12.75" customHeight="1" x14ac:dyDescent="0.25">
      <c r="A58" s="177" t="s">
        <v>96</v>
      </c>
      <c r="B58" s="177"/>
      <c r="C58" s="177"/>
      <c r="D58" s="177"/>
      <c r="E58" s="177"/>
      <c r="F58" s="177"/>
      <c r="G58" s="60">
        <v>51</v>
      </c>
      <c r="H58" s="70">
        <v>2938741</v>
      </c>
      <c r="I58" s="70">
        <v>528892</v>
      </c>
    </row>
    <row r="59" spans="1:9" ht="12.75" customHeight="1" x14ac:dyDescent="0.25">
      <c r="A59" s="177" t="s">
        <v>97</v>
      </c>
      <c r="B59" s="177"/>
      <c r="C59" s="177"/>
      <c r="D59" s="177"/>
      <c r="E59" s="177"/>
      <c r="F59" s="177"/>
      <c r="G59" s="60">
        <v>52</v>
      </c>
      <c r="H59" s="70">
        <v>4061933</v>
      </c>
      <c r="I59" s="70">
        <v>3710791</v>
      </c>
    </row>
    <row r="60" spans="1:9" ht="12.75" customHeight="1" x14ac:dyDescent="0.25">
      <c r="A60" s="182" t="s">
        <v>98</v>
      </c>
      <c r="B60" s="182"/>
      <c r="C60" s="182"/>
      <c r="D60" s="182"/>
      <c r="E60" s="182"/>
      <c r="F60" s="182"/>
      <c r="G60" s="61">
        <v>53</v>
      </c>
      <c r="H60" s="71">
        <f>SUM(H61:H69)</f>
        <v>0</v>
      </c>
      <c r="I60" s="71">
        <f>SUM(I61:I69)</f>
        <v>0</v>
      </c>
    </row>
    <row r="61" spans="1:9" ht="12.75" customHeight="1" x14ac:dyDescent="0.25">
      <c r="A61" s="177" t="s">
        <v>66</v>
      </c>
      <c r="B61" s="177"/>
      <c r="C61" s="177"/>
      <c r="D61" s="177"/>
      <c r="E61" s="177"/>
      <c r="F61" s="177"/>
      <c r="G61" s="60">
        <v>54</v>
      </c>
      <c r="H61" s="70">
        <v>0</v>
      </c>
      <c r="I61" s="70">
        <v>0</v>
      </c>
    </row>
    <row r="62" spans="1:9" ht="12.75" customHeight="1" x14ac:dyDescent="0.25">
      <c r="A62" s="177" t="s">
        <v>67</v>
      </c>
      <c r="B62" s="177"/>
      <c r="C62" s="177"/>
      <c r="D62" s="177"/>
      <c r="E62" s="177"/>
      <c r="F62" s="177"/>
      <c r="G62" s="60">
        <v>55</v>
      </c>
      <c r="H62" s="70">
        <v>0</v>
      </c>
      <c r="I62" s="70">
        <v>0</v>
      </c>
    </row>
    <row r="63" spans="1:9" ht="12.75" customHeight="1" x14ac:dyDescent="0.25">
      <c r="A63" s="177" t="s">
        <v>68</v>
      </c>
      <c r="B63" s="177"/>
      <c r="C63" s="177"/>
      <c r="D63" s="177"/>
      <c r="E63" s="177"/>
      <c r="F63" s="177"/>
      <c r="G63" s="60">
        <v>56</v>
      </c>
      <c r="H63" s="70">
        <v>0</v>
      </c>
      <c r="I63" s="70">
        <v>0</v>
      </c>
    </row>
    <row r="64" spans="1:9" ht="23.4" customHeight="1" x14ac:dyDescent="0.25">
      <c r="A64" s="177" t="s">
        <v>99</v>
      </c>
      <c r="B64" s="177"/>
      <c r="C64" s="177"/>
      <c r="D64" s="177"/>
      <c r="E64" s="177"/>
      <c r="F64" s="177"/>
      <c r="G64" s="60">
        <v>57</v>
      </c>
      <c r="H64" s="70">
        <v>0</v>
      </c>
      <c r="I64" s="70">
        <v>0</v>
      </c>
    </row>
    <row r="65" spans="1:9" ht="21" customHeight="1" x14ac:dyDescent="0.25">
      <c r="A65" s="177" t="s">
        <v>100</v>
      </c>
      <c r="B65" s="177"/>
      <c r="C65" s="177"/>
      <c r="D65" s="177"/>
      <c r="E65" s="177"/>
      <c r="F65" s="177"/>
      <c r="G65" s="60">
        <v>58</v>
      </c>
      <c r="H65" s="70">
        <v>0</v>
      </c>
      <c r="I65" s="70">
        <v>0</v>
      </c>
    </row>
    <row r="66" spans="1:9" ht="22.95" customHeight="1" x14ac:dyDescent="0.25">
      <c r="A66" s="177" t="s">
        <v>71</v>
      </c>
      <c r="B66" s="177"/>
      <c r="C66" s="177"/>
      <c r="D66" s="177"/>
      <c r="E66" s="177"/>
      <c r="F66" s="177"/>
      <c r="G66" s="60">
        <v>59</v>
      </c>
      <c r="H66" s="70">
        <v>0</v>
      </c>
      <c r="I66" s="70">
        <v>0</v>
      </c>
    </row>
    <row r="67" spans="1:9" ht="12.75" customHeight="1" x14ac:dyDescent="0.25">
      <c r="A67" s="177" t="s">
        <v>72</v>
      </c>
      <c r="B67" s="177"/>
      <c r="C67" s="177"/>
      <c r="D67" s="177"/>
      <c r="E67" s="177"/>
      <c r="F67" s="177"/>
      <c r="G67" s="60">
        <v>60</v>
      </c>
      <c r="H67" s="70">
        <v>0</v>
      </c>
      <c r="I67" s="70">
        <v>0</v>
      </c>
    </row>
    <row r="68" spans="1:9" ht="12.75" customHeight="1" x14ac:dyDescent="0.25">
      <c r="A68" s="177" t="s">
        <v>73</v>
      </c>
      <c r="B68" s="177"/>
      <c r="C68" s="177"/>
      <c r="D68" s="177"/>
      <c r="E68" s="177"/>
      <c r="F68" s="177"/>
      <c r="G68" s="60">
        <v>61</v>
      </c>
      <c r="H68" s="70">
        <v>0</v>
      </c>
      <c r="I68" s="70">
        <v>0</v>
      </c>
    </row>
    <row r="69" spans="1:9" ht="12.75" customHeight="1" x14ac:dyDescent="0.25">
      <c r="A69" s="177" t="s">
        <v>101</v>
      </c>
      <c r="B69" s="177"/>
      <c r="C69" s="177"/>
      <c r="D69" s="177"/>
      <c r="E69" s="177"/>
      <c r="F69" s="177"/>
      <c r="G69" s="60">
        <v>62</v>
      </c>
      <c r="H69" s="70">
        <v>0</v>
      </c>
      <c r="I69" s="70">
        <v>0</v>
      </c>
    </row>
    <row r="70" spans="1:9" ht="12.75" customHeight="1" x14ac:dyDescent="0.25">
      <c r="A70" s="180" t="s">
        <v>102</v>
      </c>
      <c r="B70" s="180"/>
      <c r="C70" s="180"/>
      <c r="D70" s="180"/>
      <c r="E70" s="180"/>
      <c r="F70" s="180"/>
      <c r="G70" s="60">
        <v>63</v>
      </c>
      <c r="H70" s="70">
        <v>229658237</v>
      </c>
      <c r="I70" s="70">
        <v>173064806</v>
      </c>
    </row>
    <row r="71" spans="1:9" ht="12.75" customHeight="1" x14ac:dyDescent="0.25">
      <c r="A71" s="178" t="s">
        <v>103</v>
      </c>
      <c r="B71" s="178"/>
      <c r="C71" s="178"/>
      <c r="D71" s="178"/>
      <c r="E71" s="178"/>
      <c r="F71" s="178"/>
      <c r="G71" s="60">
        <v>64</v>
      </c>
      <c r="H71" s="70">
        <v>32682650</v>
      </c>
      <c r="I71" s="70">
        <v>23271434</v>
      </c>
    </row>
    <row r="72" spans="1:9" ht="12.75" customHeight="1" x14ac:dyDescent="0.25">
      <c r="A72" s="179" t="s">
        <v>104</v>
      </c>
      <c r="B72" s="179"/>
      <c r="C72" s="179"/>
      <c r="D72" s="179"/>
      <c r="E72" s="179"/>
      <c r="F72" s="179"/>
      <c r="G72" s="61">
        <v>65</v>
      </c>
      <c r="H72" s="71">
        <f>H8+H9+H44+H71</f>
        <v>2097123729</v>
      </c>
      <c r="I72" s="71">
        <f>I8+I9+I44+I71</f>
        <v>2125364408</v>
      </c>
    </row>
    <row r="73" spans="1:9" ht="12.75" customHeight="1" x14ac:dyDescent="0.25">
      <c r="A73" s="178" t="s">
        <v>105</v>
      </c>
      <c r="B73" s="178"/>
      <c r="C73" s="178"/>
      <c r="D73" s="178"/>
      <c r="E73" s="178"/>
      <c r="F73" s="178"/>
      <c r="G73" s="60">
        <v>66</v>
      </c>
      <c r="H73" s="70">
        <v>0</v>
      </c>
      <c r="I73" s="70">
        <v>268489134</v>
      </c>
    </row>
    <row r="74" spans="1:9" x14ac:dyDescent="0.25">
      <c r="A74" s="183" t="s">
        <v>106</v>
      </c>
      <c r="B74" s="184"/>
      <c r="C74" s="184"/>
      <c r="D74" s="184"/>
      <c r="E74" s="184"/>
      <c r="F74" s="184"/>
      <c r="G74" s="184"/>
      <c r="H74" s="184"/>
      <c r="I74" s="184"/>
    </row>
    <row r="75" spans="1:9" ht="12.75" customHeight="1" x14ac:dyDescent="0.25">
      <c r="A75" s="179" t="s">
        <v>107</v>
      </c>
      <c r="B75" s="179"/>
      <c r="C75" s="179"/>
      <c r="D75" s="179"/>
      <c r="E75" s="179"/>
      <c r="F75" s="179"/>
      <c r="G75" s="61">
        <v>67</v>
      </c>
      <c r="H75" s="71">
        <f>H76+H77+H78+H84+H85+H92+H95+H98</f>
        <v>1676578324</v>
      </c>
      <c r="I75" s="71">
        <f>I76+I77+I78+I84+I85+I92+I95+I98</f>
        <v>1662071462</v>
      </c>
    </row>
    <row r="76" spans="1:9" ht="12.75" customHeight="1" x14ac:dyDescent="0.25">
      <c r="A76" s="180" t="s">
        <v>108</v>
      </c>
      <c r="B76" s="180"/>
      <c r="C76" s="180"/>
      <c r="D76" s="180"/>
      <c r="E76" s="180"/>
      <c r="F76" s="180"/>
      <c r="G76" s="60">
        <v>68</v>
      </c>
      <c r="H76" s="72">
        <v>1359742172</v>
      </c>
      <c r="I76" s="72">
        <v>1340772262</v>
      </c>
    </row>
    <row r="77" spans="1:9" ht="12.75" customHeight="1" x14ac:dyDescent="0.25">
      <c r="A77" s="180" t="s">
        <v>109</v>
      </c>
      <c r="B77" s="180"/>
      <c r="C77" s="180"/>
      <c r="D77" s="180"/>
      <c r="E77" s="180"/>
      <c r="F77" s="180"/>
      <c r="G77" s="60">
        <v>69</v>
      </c>
      <c r="H77" s="72">
        <v>0</v>
      </c>
      <c r="I77" s="72">
        <v>18969910</v>
      </c>
    </row>
    <row r="78" spans="1:9" ht="12.75" customHeight="1" x14ac:dyDescent="0.25">
      <c r="A78" s="182" t="s">
        <v>110</v>
      </c>
      <c r="B78" s="182"/>
      <c r="C78" s="182"/>
      <c r="D78" s="182"/>
      <c r="E78" s="182"/>
      <c r="F78" s="182"/>
      <c r="G78" s="61">
        <v>70</v>
      </c>
      <c r="H78" s="71">
        <f>SUM(H79:H83)</f>
        <v>67245245</v>
      </c>
      <c r="I78" s="71">
        <f>SUM(I79:I83)</f>
        <v>68756725</v>
      </c>
    </row>
    <row r="79" spans="1:9" ht="12.75" customHeight="1" x14ac:dyDescent="0.25">
      <c r="A79" s="177" t="s">
        <v>111</v>
      </c>
      <c r="B79" s="177"/>
      <c r="C79" s="177"/>
      <c r="D79" s="177"/>
      <c r="E79" s="177"/>
      <c r="F79" s="177"/>
      <c r="G79" s="60">
        <v>71</v>
      </c>
      <c r="H79" s="72">
        <v>67987109</v>
      </c>
      <c r="I79" s="72">
        <v>67987109</v>
      </c>
    </row>
    <row r="80" spans="1:9" ht="12.75" customHeight="1" x14ac:dyDescent="0.25">
      <c r="A80" s="177" t="s">
        <v>112</v>
      </c>
      <c r="B80" s="177"/>
      <c r="C80" s="177"/>
      <c r="D80" s="177"/>
      <c r="E80" s="177"/>
      <c r="F80" s="177"/>
      <c r="G80" s="60">
        <v>72</v>
      </c>
      <c r="H80" s="72">
        <v>28579126</v>
      </c>
      <c r="I80" s="72">
        <v>5748798</v>
      </c>
    </row>
    <row r="81" spans="1:9" ht="12.75" customHeight="1" x14ac:dyDescent="0.25">
      <c r="A81" s="177" t="s">
        <v>113</v>
      </c>
      <c r="B81" s="177"/>
      <c r="C81" s="177"/>
      <c r="D81" s="177"/>
      <c r="E81" s="177"/>
      <c r="F81" s="177"/>
      <c r="G81" s="60">
        <v>73</v>
      </c>
      <c r="H81" s="72">
        <v>-29652760</v>
      </c>
      <c r="I81" s="72">
        <v>-5024040</v>
      </c>
    </row>
    <row r="82" spans="1:9" ht="12.75" customHeight="1" x14ac:dyDescent="0.25">
      <c r="A82" s="177" t="s">
        <v>114</v>
      </c>
      <c r="B82" s="177"/>
      <c r="C82" s="177"/>
      <c r="D82" s="177"/>
      <c r="E82" s="177"/>
      <c r="F82" s="177"/>
      <c r="G82" s="60">
        <v>74</v>
      </c>
      <c r="H82" s="72">
        <v>0</v>
      </c>
      <c r="I82" s="72">
        <v>0</v>
      </c>
    </row>
    <row r="83" spans="1:9" ht="12.75" customHeight="1" x14ac:dyDescent="0.25">
      <c r="A83" s="177" t="s">
        <v>115</v>
      </c>
      <c r="B83" s="177"/>
      <c r="C83" s="177"/>
      <c r="D83" s="177"/>
      <c r="E83" s="177"/>
      <c r="F83" s="177"/>
      <c r="G83" s="60">
        <v>75</v>
      </c>
      <c r="H83" s="72">
        <v>331770</v>
      </c>
      <c r="I83" s="72">
        <v>44858</v>
      </c>
    </row>
    <row r="84" spans="1:9" ht="12.75" customHeight="1" x14ac:dyDescent="0.25">
      <c r="A84" s="180" t="s">
        <v>116</v>
      </c>
      <c r="B84" s="180"/>
      <c r="C84" s="180"/>
      <c r="D84" s="180"/>
      <c r="E84" s="180"/>
      <c r="F84" s="180"/>
      <c r="G84" s="60">
        <v>76</v>
      </c>
      <c r="H84" s="72">
        <v>0</v>
      </c>
      <c r="I84" s="72">
        <v>0</v>
      </c>
    </row>
    <row r="85" spans="1:9" ht="12.75" customHeight="1" x14ac:dyDescent="0.25">
      <c r="A85" s="181" t="s">
        <v>117</v>
      </c>
      <c r="B85" s="181"/>
      <c r="C85" s="181"/>
      <c r="D85" s="181"/>
      <c r="E85" s="181"/>
      <c r="F85" s="181"/>
      <c r="G85" s="61">
        <v>77</v>
      </c>
      <c r="H85" s="71">
        <f>H86+H87+H88+H89+H90+H91</f>
        <v>-8564340</v>
      </c>
      <c r="I85" s="71">
        <f>I86+I87+I88+I89+I90+I91</f>
        <v>-7266891</v>
      </c>
    </row>
    <row r="86" spans="1:9" ht="25.5" customHeight="1" x14ac:dyDescent="0.25">
      <c r="A86" s="177" t="s">
        <v>118</v>
      </c>
      <c r="B86" s="177"/>
      <c r="C86" s="177"/>
      <c r="D86" s="177"/>
      <c r="E86" s="177"/>
      <c r="F86" s="177"/>
      <c r="G86" s="60">
        <v>78</v>
      </c>
      <c r="H86" s="70">
        <v>19457</v>
      </c>
      <c r="I86" s="70">
        <v>8846</v>
      </c>
    </row>
    <row r="87" spans="1:9" ht="12.75" customHeight="1" x14ac:dyDescent="0.25">
      <c r="A87" s="177" t="s">
        <v>119</v>
      </c>
      <c r="B87" s="177"/>
      <c r="C87" s="177"/>
      <c r="D87" s="177"/>
      <c r="E87" s="177"/>
      <c r="F87" s="177"/>
      <c r="G87" s="60">
        <v>79</v>
      </c>
      <c r="H87" s="70">
        <v>-8583797</v>
      </c>
      <c r="I87" s="70">
        <v>-7275737</v>
      </c>
    </row>
    <row r="88" spans="1:9" ht="12.75" customHeight="1" x14ac:dyDescent="0.25">
      <c r="A88" s="177" t="s">
        <v>120</v>
      </c>
      <c r="B88" s="177"/>
      <c r="C88" s="177"/>
      <c r="D88" s="177"/>
      <c r="E88" s="177"/>
      <c r="F88" s="177"/>
      <c r="G88" s="60">
        <v>80</v>
      </c>
      <c r="H88" s="70">
        <v>0</v>
      </c>
      <c r="I88" s="70">
        <v>0</v>
      </c>
    </row>
    <row r="89" spans="1:9" ht="12.75" customHeight="1" x14ac:dyDescent="0.25">
      <c r="A89" s="177" t="s">
        <v>121</v>
      </c>
      <c r="B89" s="177"/>
      <c r="C89" s="177"/>
      <c r="D89" s="177"/>
      <c r="E89" s="177"/>
      <c r="F89" s="177"/>
      <c r="G89" s="60">
        <v>81</v>
      </c>
      <c r="H89" s="70">
        <v>0</v>
      </c>
      <c r="I89" s="70">
        <v>0</v>
      </c>
    </row>
    <row r="90" spans="1:9" ht="24" customHeight="1" x14ac:dyDescent="0.25">
      <c r="A90" s="177" t="s">
        <v>122</v>
      </c>
      <c r="B90" s="177"/>
      <c r="C90" s="177"/>
      <c r="D90" s="177"/>
      <c r="E90" s="177"/>
      <c r="F90" s="177"/>
      <c r="G90" s="60">
        <v>82</v>
      </c>
      <c r="H90" s="70">
        <v>0</v>
      </c>
      <c r="I90" s="70">
        <v>0</v>
      </c>
    </row>
    <row r="91" spans="1:9" x14ac:dyDescent="0.25">
      <c r="A91" s="177" t="s">
        <v>123</v>
      </c>
      <c r="B91" s="177"/>
      <c r="C91" s="177"/>
      <c r="D91" s="177"/>
      <c r="E91" s="177"/>
      <c r="F91" s="177"/>
      <c r="G91" s="60">
        <v>83</v>
      </c>
      <c r="H91" s="70">
        <v>0</v>
      </c>
      <c r="I91" s="70">
        <v>0</v>
      </c>
    </row>
    <row r="92" spans="1:9" ht="12.75" customHeight="1" x14ac:dyDescent="0.25">
      <c r="A92" s="182" t="s">
        <v>124</v>
      </c>
      <c r="B92" s="182"/>
      <c r="C92" s="182"/>
      <c r="D92" s="182"/>
      <c r="E92" s="182"/>
      <c r="F92" s="182"/>
      <c r="G92" s="61">
        <v>84</v>
      </c>
      <c r="H92" s="71">
        <f>H93-H94</f>
        <v>83546686</v>
      </c>
      <c r="I92" s="71">
        <f>I93-I94</f>
        <v>67913939</v>
      </c>
    </row>
    <row r="93" spans="1:9" ht="12.75" customHeight="1" x14ac:dyDescent="0.25">
      <c r="A93" s="177" t="s">
        <v>125</v>
      </c>
      <c r="B93" s="177"/>
      <c r="C93" s="177"/>
      <c r="D93" s="177"/>
      <c r="E93" s="177"/>
      <c r="F93" s="177"/>
      <c r="G93" s="60">
        <v>85</v>
      </c>
      <c r="H93" s="72">
        <v>83546686</v>
      </c>
      <c r="I93" s="72">
        <v>67913939</v>
      </c>
    </row>
    <row r="94" spans="1:9" ht="12.75" customHeight="1" x14ac:dyDescent="0.25">
      <c r="A94" s="177" t="s">
        <v>126</v>
      </c>
      <c r="B94" s="177"/>
      <c r="C94" s="177"/>
      <c r="D94" s="177"/>
      <c r="E94" s="177"/>
      <c r="F94" s="177"/>
      <c r="G94" s="60">
        <v>86</v>
      </c>
      <c r="H94" s="72">
        <v>0</v>
      </c>
      <c r="I94" s="72">
        <v>0</v>
      </c>
    </row>
    <row r="95" spans="1:9" ht="12.75" customHeight="1" x14ac:dyDescent="0.25">
      <c r="A95" s="182" t="s">
        <v>127</v>
      </c>
      <c r="B95" s="182"/>
      <c r="C95" s="182"/>
      <c r="D95" s="182"/>
      <c r="E95" s="182"/>
      <c r="F95" s="182"/>
      <c r="G95" s="61">
        <v>87</v>
      </c>
      <c r="H95" s="71">
        <f>H96-H97</f>
        <v>141869392</v>
      </c>
      <c r="I95" s="71">
        <f>I96-I97</f>
        <v>142959378</v>
      </c>
    </row>
    <row r="96" spans="1:9" ht="12.75" customHeight="1" x14ac:dyDescent="0.25">
      <c r="A96" s="177" t="s">
        <v>128</v>
      </c>
      <c r="B96" s="177"/>
      <c r="C96" s="177"/>
      <c r="D96" s="177"/>
      <c r="E96" s="177"/>
      <c r="F96" s="177"/>
      <c r="G96" s="60">
        <v>88</v>
      </c>
      <c r="H96" s="72">
        <v>141869392</v>
      </c>
      <c r="I96" s="72">
        <v>142959378</v>
      </c>
    </row>
    <row r="97" spans="1:9" ht="12.75" customHeight="1" x14ac:dyDescent="0.25">
      <c r="A97" s="177" t="s">
        <v>129</v>
      </c>
      <c r="B97" s="177"/>
      <c r="C97" s="177"/>
      <c r="D97" s="177"/>
      <c r="E97" s="177"/>
      <c r="F97" s="177"/>
      <c r="G97" s="60">
        <v>89</v>
      </c>
      <c r="H97" s="72">
        <v>0</v>
      </c>
      <c r="I97" s="72">
        <v>0</v>
      </c>
    </row>
    <row r="98" spans="1:9" ht="12.75" customHeight="1" x14ac:dyDescent="0.25">
      <c r="A98" s="180" t="s">
        <v>130</v>
      </c>
      <c r="B98" s="180"/>
      <c r="C98" s="180"/>
      <c r="D98" s="180"/>
      <c r="E98" s="180"/>
      <c r="F98" s="180"/>
      <c r="G98" s="60">
        <v>90</v>
      </c>
      <c r="H98" s="72">
        <v>32739169</v>
      </c>
      <c r="I98" s="72">
        <v>29966139</v>
      </c>
    </row>
    <row r="99" spans="1:9" ht="12.75" customHeight="1" x14ac:dyDescent="0.25">
      <c r="A99" s="179" t="s">
        <v>131</v>
      </c>
      <c r="B99" s="179"/>
      <c r="C99" s="179"/>
      <c r="D99" s="179"/>
      <c r="E99" s="179"/>
      <c r="F99" s="179"/>
      <c r="G99" s="61">
        <v>91</v>
      </c>
      <c r="H99" s="71">
        <f>SUM(H100:H105)</f>
        <v>17440430</v>
      </c>
      <c r="I99" s="71">
        <f>SUM(I100:I105)</f>
        <v>18770454</v>
      </c>
    </row>
    <row r="100" spans="1:9" ht="12.75" customHeight="1" x14ac:dyDescent="0.25">
      <c r="A100" s="177" t="s">
        <v>132</v>
      </c>
      <c r="B100" s="177"/>
      <c r="C100" s="177"/>
      <c r="D100" s="177"/>
      <c r="E100" s="177"/>
      <c r="F100" s="177"/>
      <c r="G100" s="60">
        <v>92</v>
      </c>
      <c r="H100" s="72">
        <v>3417152</v>
      </c>
      <c r="I100" s="72">
        <v>3301618</v>
      </c>
    </row>
    <row r="101" spans="1:9" ht="12.75" customHeight="1" x14ac:dyDescent="0.25">
      <c r="A101" s="177" t="s">
        <v>133</v>
      </c>
      <c r="B101" s="177"/>
      <c r="C101" s="177"/>
      <c r="D101" s="177"/>
      <c r="E101" s="177"/>
      <c r="F101" s="177"/>
      <c r="G101" s="60">
        <v>93</v>
      </c>
      <c r="H101" s="72">
        <v>0</v>
      </c>
      <c r="I101" s="72">
        <v>0</v>
      </c>
    </row>
    <row r="102" spans="1:9" ht="12.75" customHeight="1" x14ac:dyDescent="0.25">
      <c r="A102" s="177" t="s">
        <v>134</v>
      </c>
      <c r="B102" s="177"/>
      <c r="C102" s="177"/>
      <c r="D102" s="177"/>
      <c r="E102" s="177"/>
      <c r="F102" s="177"/>
      <c r="G102" s="60">
        <v>94</v>
      </c>
      <c r="H102" s="72">
        <v>8583407</v>
      </c>
      <c r="I102" s="72">
        <v>9772553</v>
      </c>
    </row>
    <row r="103" spans="1:9" ht="12.75" customHeight="1" x14ac:dyDescent="0.25">
      <c r="A103" s="177" t="s">
        <v>135</v>
      </c>
      <c r="B103" s="177"/>
      <c r="C103" s="177"/>
      <c r="D103" s="177"/>
      <c r="E103" s="177"/>
      <c r="F103" s="177"/>
      <c r="G103" s="60">
        <v>95</v>
      </c>
      <c r="H103" s="70">
        <v>0</v>
      </c>
      <c r="I103" s="70">
        <v>0</v>
      </c>
    </row>
    <row r="104" spans="1:9" ht="12.75" customHeight="1" x14ac:dyDescent="0.25">
      <c r="A104" s="177" t="s">
        <v>136</v>
      </c>
      <c r="B104" s="177"/>
      <c r="C104" s="177"/>
      <c r="D104" s="177"/>
      <c r="E104" s="177"/>
      <c r="F104" s="177"/>
      <c r="G104" s="60">
        <v>96</v>
      </c>
      <c r="H104" s="70">
        <v>0</v>
      </c>
      <c r="I104" s="70">
        <v>0</v>
      </c>
    </row>
    <row r="105" spans="1:9" ht="12.75" customHeight="1" x14ac:dyDescent="0.25">
      <c r="A105" s="177" t="s">
        <v>137</v>
      </c>
      <c r="B105" s="177"/>
      <c r="C105" s="177"/>
      <c r="D105" s="177"/>
      <c r="E105" s="177"/>
      <c r="F105" s="177"/>
      <c r="G105" s="60">
        <v>97</v>
      </c>
      <c r="H105" s="70">
        <v>5439871</v>
      </c>
      <c r="I105" s="70">
        <v>5696283</v>
      </c>
    </row>
    <row r="106" spans="1:9" ht="12.75" customHeight="1" x14ac:dyDescent="0.25">
      <c r="A106" s="179" t="s">
        <v>138</v>
      </c>
      <c r="B106" s="179"/>
      <c r="C106" s="179"/>
      <c r="D106" s="179"/>
      <c r="E106" s="179"/>
      <c r="F106" s="179"/>
      <c r="G106" s="61">
        <v>98</v>
      </c>
      <c r="H106" s="71">
        <f>SUM(H107:H117)</f>
        <v>91951117</v>
      </c>
      <c r="I106" s="71">
        <f>SUM(I107:I117)</f>
        <v>94353720</v>
      </c>
    </row>
    <row r="107" spans="1:9" ht="12.75" customHeight="1" x14ac:dyDescent="0.25">
      <c r="A107" s="177" t="s">
        <v>139</v>
      </c>
      <c r="B107" s="177"/>
      <c r="C107" s="177"/>
      <c r="D107" s="177"/>
      <c r="E107" s="177"/>
      <c r="F107" s="177"/>
      <c r="G107" s="60">
        <v>99</v>
      </c>
      <c r="H107" s="73">
        <v>0</v>
      </c>
      <c r="I107" s="73">
        <v>0</v>
      </c>
    </row>
    <row r="108" spans="1:9" ht="12.75" customHeight="1" x14ac:dyDescent="0.25">
      <c r="A108" s="177" t="s">
        <v>140</v>
      </c>
      <c r="B108" s="177"/>
      <c r="C108" s="177"/>
      <c r="D108" s="177"/>
      <c r="E108" s="177"/>
      <c r="F108" s="177"/>
      <c r="G108" s="60">
        <v>100</v>
      </c>
      <c r="H108" s="72">
        <v>0</v>
      </c>
      <c r="I108" s="72">
        <v>0</v>
      </c>
    </row>
    <row r="109" spans="1:9" ht="12.75" customHeight="1" x14ac:dyDescent="0.25">
      <c r="A109" s="177" t="s">
        <v>141</v>
      </c>
      <c r="B109" s="177"/>
      <c r="C109" s="177"/>
      <c r="D109" s="177"/>
      <c r="E109" s="177"/>
      <c r="F109" s="177"/>
      <c r="G109" s="60">
        <v>101</v>
      </c>
      <c r="H109" s="72">
        <v>0</v>
      </c>
      <c r="I109" s="72">
        <v>0</v>
      </c>
    </row>
    <row r="110" spans="1:9" ht="22.2" customHeight="1" x14ac:dyDescent="0.25">
      <c r="A110" s="177" t="s">
        <v>142</v>
      </c>
      <c r="B110" s="177"/>
      <c r="C110" s="177"/>
      <c r="D110" s="177"/>
      <c r="E110" s="177"/>
      <c r="F110" s="177"/>
      <c r="G110" s="60">
        <v>102</v>
      </c>
      <c r="H110" s="72">
        <v>0</v>
      </c>
      <c r="I110" s="72">
        <v>0</v>
      </c>
    </row>
    <row r="111" spans="1:9" ht="12.75" customHeight="1" x14ac:dyDescent="0.25">
      <c r="A111" s="177" t="s">
        <v>143</v>
      </c>
      <c r="B111" s="177"/>
      <c r="C111" s="177"/>
      <c r="D111" s="177"/>
      <c r="E111" s="177"/>
      <c r="F111" s="177"/>
      <c r="G111" s="60">
        <v>103</v>
      </c>
      <c r="H111" s="72">
        <v>0</v>
      </c>
      <c r="I111" s="72">
        <v>0</v>
      </c>
    </row>
    <row r="112" spans="1:9" ht="12.75" customHeight="1" x14ac:dyDescent="0.25">
      <c r="A112" s="177" t="s">
        <v>144</v>
      </c>
      <c r="B112" s="177"/>
      <c r="C112" s="177"/>
      <c r="D112" s="177"/>
      <c r="E112" s="177"/>
      <c r="F112" s="177"/>
      <c r="G112" s="60">
        <v>104</v>
      </c>
      <c r="H112" s="72">
        <v>0</v>
      </c>
      <c r="I112" s="72">
        <v>0</v>
      </c>
    </row>
    <row r="113" spans="1:9" ht="12.75" customHeight="1" x14ac:dyDescent="0.25">
      <c r="A113" s="177" t="s">
        <v>145</v>
      </c>
      <c r="B113" s="177"/>
      <c r="C113" s="177"/>
      <c r="D113" s="177"/>
      <c r="E113" s="177"/>
      <c r="F113" s="177"/>
      <c r="G113" s="60">
        <v>105</v>
      </c>
      <c r="H113" s="72">
        <v>0</v>
      </c>
      <c r="I113" s="72">
        <v>0</v>
      </c>
    </row>
    <row r="114" spans="1:9" ht="12.75" customHeight="1" x14ac:dyDescent="0.25">
      <c r="A114" s="177" t="s">
        <v>146</v>
      </c>
      <c r="B114" s="177"/>
      <c r="C114" s="177"/>
      <c r="D114" s="177"/>
      <c r="E114" s="177"/>
      <c r="F114" s="177"/>
      <c r="G114" s="60">
        <v>106</v>
      </c>
      <c r="H114" s="73">
        <v>0</v>
      </c>
      <c r="I114" s="73">
        <v>0</v>
      </c>
    </row>
    <row r="115" spans="1:9" ht="12.75" customHeight="1" x14ac:dyDescent="0.25">
      <c r="A115" s="177" t="s">
        <v>147</v>
      </c>
      <c r="B115" s="177"/>
      <c r="C115" s="177"/>
      <c r="D115" s="177"/>
      <c r="E115" s="177"/>
      <c r="F115" s="177"/>
      <c r="G115" s="60">
        <v>107</v>
      </c>
      <c r="H115" s="72">
        <v>0</v>
      </c>
      <c r="I115" s="72">
        <v>0</v>
      </c>
    </row>
    <row r="116" spans="1:9" ht="12.75" customHeight="1" x14ac:dyDescent="0.25">
      <c r="A116" s="177" t="s">
        <v>148</v>
      </c>
      <c r="B116" s="177"/>
      <c r="C116" s="177"/>
      <c r="D116" s="177"/>
      <c r="E116" s="177"/>
      <c r="F116" s="177"/>
      <c r="G116" s="60">
        <v>108</v>
      </c>
      <c r="H116" s="70">
        <v>87580450</v>
      </c>
      <c r="I116" s="70">
        <v>90993005</v>
      </c>
    </row>
    <row r="117" spans="1:9" ht="12.75" customHeight="1" x14ac:dyDescent="0.25">
      <c r="A117" s="177" t="s">
        <v>149</v>
      </c>
      <c r="B117" s="177"/>
      <c r="C117" s="177"/>
      <c r="D117" s="177"/>
      <c r="E117" s="177"/>
      <c r="F117" s="177"/>
      <c r="G117" s="60">
        <v>109</v>
      </c>
      <c r="H117" s="70">
        <v>4370667</v>
      </c>
      <c r="I117" s="70">
        <v>3360715</v>
      </c>
    </row>
    <row r="118" spans="1:9" ht="12.75" customHeight="1" x14ac:dyDescent="0.25">
      <c r="A118" s="179" t="s">
        <v>150</v>
      </c>
      <c r="B118" s="179"/>
      <c r="C118" s="179"/>
      <c r="D118" s="179"/>
      <c r="E118" s="179"/>
      <c r="F118" s="179"/>
      <c r="G118" s="61">
        <v>110</v>
      </c>
      <c r="H118" s="71">
        <f>SUM(H119:H132)</f>
        <v>299049110</v>
      </c>
      <c r="I118" s="71">
        <f>SUM(I119:I132)</f>
        <v>338171928</v>
      </c>
    </row>
    <row r="119" spans="1:9" ht="12.75" customHeight="1" x14ac:dyDescent="0.25">
      <c r="A119" s="177" t="s">
        <v>139</v>
      </c>
      <c r="B119" s="177"/>
      <c r="C119" s="177"/>
      <c r="D119" s="177"/>
      <c r="E119" s="177"/>
      <c r="F119" s="177"/>
      <c r="G119" s="60">
        <v>111</v>
      </c>
      <c r="H119" s="72">
        <v>15229794</v>
      </c>
      <c r="I119" s="72">
        <v>18260909</v>
      </c>
    </row>
    <row r="120" spans="1:9" ht="12.75" customHeight="1" x14ac:dyDescent="0.25">
      <c r="A120" s="177" t="s">
        <v>140</v>
      </c>
      <c r="B120" s="177"/>
      <c r="C120" s="177"/>
      <c r="D120" s="177"/>
      <c r="E120" s="177"/>
      <c r="F120" s="177"/>
      <c r="G120" s="60">
        <v>112</v>
      </c>
      <c r="H120" s="72">
        <v>0</v>
      </c>
      <c r="I120" s="72">
        <v>0</v>
      </c>
    </row>
    <row r="121" spans="1:9" ht="12.75" customHeight="1" x14ac:dyDescent="0.25">
      <c r="A121" s="177" t="s">
        <v>141</v>
      </c>
      <c r="B121" s="177"/>
      <c r="C121" s="177"/>
      <c r="D121" s="177"/>
      <c r="E121" s="177"/>
      <c r="F121" s="177"/>
      <c r="G121" s="60">
        <v>113</v>
      </c>
      <c r="H121" s="72">
        <v>0</v>
      </c>
      <c r="I121" s="72">
        <v>0</v>
      </c>
    </row>
    <row r="122" spans="1:9" ht="25.95" customHeight="1" x14ac:dyDescent="0.25">
      <c r="A122" s="177" t="s">
        <v>142</v>
      </c>
      <c r="B122" s="177"/>
      <c r="C122" s="177"/>
      <c r="D122" s="177"/>
      <c r="E122" s="177"/>
      <c r="F122" s="177"/>
      <c r="G122" s="60">
        <v>114</v>
      </c>
      <c r="H122" s="72">
        <v>0</v>
      </c>
      <c r="I122" s="72">
        <v>0</v>
      </c>
    </row>
    <row r="123" spans="1:9" ht="12.75" customHeight="1" x14ac:dyDescent="0.25">
      <c r="A123" s="177" t="s">
        <v>143</v>
      </c>
      <c r="B123" s="177"/>
      <c r="C123" s="177"/>
      <c r="D123" s="177"/>
      <c r="E123" s="177"/>
      <c r="F123" s="177"/>
      <c r="G123" s="60">
        <v>115</v>
      </c>
      <c r="H123" s="72">
        <v>0</v>
      </c>
      <c r="I123" s="72">
        <v>0</v>
      </c>
    </row>
    <row r="124" spans="1:9" ht="12.75" customHeight="1" x14ac:dyDescent="0.25">
      <c r="A124" s="177" t="s">
        <v>144</v>
      </c>
      <c r="B124" s="177"/>
      <c r="C124" s="177"/>
      <c r="D124" s="177"/>
      <c r="E124" s="177"/>
      <c r="F124" s="177"/>
      <c r="G124" s="60">
        <v>116</v>
      </c>
      <c r="H124" s="72">
        <v>0</v>
      </c>
      <c r="I124" s="72">
        <v>0</v>
      </c>
    </row>
    <row r="125" spans="1:9" ht="12.75" customHeight="1" x14ac:dyDescent="0.25">
      <c r="A125" s="177" t="s">
        <v>145</v>
      </c>
      <c r="B125" s="177"/>
      <c r="C125" s="177"/>
      <c r="D125" s="177"/>
      <c r="E125" s="177"/>
      <c r="F125" s="177"/>
      <c r="G125" s="60">
        <v>117</v>
      </c>
      <c r="H125" s="72">
        <v>0</v>
      </c>
      <c r="I125" s="72">
        <v>0</v>
      </c>
    </row>
    <row r="126" spans="1:9" ht="12.75" customHeight="1" x14ac:dyDescent="0.25">
      <c r="A126" s="177" t="s">
        <v>146</v>
      </c>
      <c r="B126" s="177"/>
      <c r="C126" s="177"/>
      <c r="D126" s="177"/>
      <c r="E126" s="177"/>
      <c r="F126" s="177"/>
      <c r="G126" s="60">
        <v>118</v>
      </c>
      <c r="H126" s="72">
        <v>175767538</v>
      </c>
      <c r="I126" s="72">
        <v>207221626</v>
      </c>
    </row>
    <row r="127" spans="1:9" x14ac:dyDescent="0.25">
      <c r="A127" s="177" t="s">
        <v>147</v>
      </c>
      <c r="B127" s="177"/>
      <c r="C127" s="177"/>
      <c r="D127" s="177"/>
      <c r="E127" s="177"/>
      <c r="F127" s="177"/>
      <c r="G127" s="60">
        <v>119</v>
      </c>
      <c r="H127" s="72">
        <v>0</v>
      </c>
      <c r="I127" s="72">
        <v>0</v>
      </c>
    </row>
    <row r="128" spans="1:9" x14ac:dyDescent="0.25">
      <c r="A128" s="177" t="s">
        <v>151</v>
      </c>
      <c r="B128" s="177"/>
      <c r="C128" s="177"/>
      <c r="D128" s="177"/>
      <c r="E128" s="177"/>
      <c r="F128" s="177"/>
      <c r="G128" s="60">
        <v>120</v>
      </c>
      <c r="H128" s="72">
        <v>34826049</v>
      </c>
      <c r="I128" s="72">
        <v>31005649</v>
      </c>
    </row>
    <row r="129" spans="1:9" x14ac:dyDescent="0.25">
      <c r="A129" s="177" t="s">
        <v>152</v>
      </c>
      <c r="B129" s="177"/>
      <c r="C129" s="177"/>
      <c r="D129" s="177"/>
      <c r="E129" s="177"/>
      <c r="F129" s="177"/>
      <c r="G129" s="60">
        <v>121</v>
      </c>
      <c r="H129" s="72">
        <v>6070251</v>
      </c>
      <c r="I129" s="72">
        <v>19188779</v>
      </c>
    </row>
    <row r="130" spans="1:9" x14ac:dyDescent="0.25">
      <c r="A130" s="177" t="s">
        <v>153</v>
      </c>
      <c r="B130" s="177"/>
      <c r="C130" s="177"/>
      <c r="D130" s="177"/>
      <c r="E130" s="177"/>
      <c r="F130" s="177"/>
      <c r="G130" s="60">
        <v>122</v>
      </c>
      <c r="H130" s="72">
        <v>0</v>
      </c>
      <c r="I130" s="72">
        <v>0</v>
      </c>
    </row>
    <row r="131" spans="1:9" x14ac:dyDescent="0.25">
      <c r="A131" s="177" t="s">
        <v>154</v>
      </c>
      <c r="B131" s="177"/>
      <c r="C131" s="177"/>
      <c r="D131" s="177"/>
      <c r="E131" s="177"/>
      <c r="F131" s="177"/>
      <c r="G131" s="60">
        <v>123</v>
      </c>
      <c r="H131" s="70">
        <v>0</v>
      </c>
      <c r="I131" s="70">
        <v>0</v>
      </c>
    </row>
    <row r="132" spans="1:9" x14ac:dyDescent="0.25">
      <c r="A132" s="177" t="s">
        <v>155</v>
      </c>
      <c r="B132" s="177"/>
      <c r="C132" s="177"/>
      <c r="D132" s="177"/>
      <c r="E132" s="177"/>
      <c r="F132" s="177"/>
      <c r="G132" s="60">
        <v>124</v>
      </c>
      <c r="H132" s="70">
        <v>67155478</v>
      </c>
      <c r="I132" s="70">
        <v>62494965</v>
      </c>
    </row>
    <row r="133" spans="1:9" ht="22.2" customHeight="1" x14ac:dyDescent="0.25">
      <c r="A133" s="178" t="s">
        <v>156</v>
      </c>
      <c r="B133" s="178"/>
      <c r="C133" s="178"/>
      <c r="D133" s="178"/>
      <c r="E133" s="178"/>
      <c r="F133" s="178"/>
      <c r="G133" s="60">
        <v>125</v>
      </c>
      <c r="H133" s="70">
        <v>12104748</v>
      </c>
      <c r="I133" s="70">
        <v>11996844</v>
      </c>
    </row>
    <row r="134" spans="1:9" x14ac:dyDescent="0.25">
      <c r="A134" s="179" t="s">
        <v>157</v>
      </c>
      <c r="B134" s="179"/>
      <c r="C134" s="179"/>
      <c r="D134" s="179"/>
      <c r="E134" s="179"/>
      <c r="F134" s="179"/>
      <c r="G134" s="61">
        <v>126</v>
      </c>
      <c r="H134" s="71">
        <f>H75+H99+H106+H118+H133</f>
        <v>2097123729</v>
      </c>
      <c r="I134" s="71">
        <f>I75+I99+I106+I118+I133</f>
        <v>2125364408</v>
      </c>
    </row>
    <row r="135" spans="1:9" x14ac:dyDescent="0.25">
      <c r="A135" s="178" t="s">
        <v>158</v>
      </c>
      <c r="B135" s="178"/>
      <c r="C135" s="178"/>
      <c r="D135" s="178"/>
      <c r="E135" s="178"/>
      <c r="F135" s="178"/>
      <c r="G135" s="60">
        <v>127</v>
      </c>
      <c r="H135" s="70">
        <v>0</v>
      </c>
      <c r="I135" s="70">
        <v>268489134</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69" zoomScale="110" zoomScaleNormal="100" zoomScaleSheetLayoutView="110" workbookViewId="0">
      <selection activeCell="I79" sqref="I79"/>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8" t="s">
        <v>159</v>
      </c>
      <c r="B1" s="186"/>
      <c r="C1" s="186"/>
      <c r="D1" s="186"/>
      <c r="E1" s="186"/>
      <c r="F1" s="186"/>
      <c r="G1" s="186"/>
      <c r="H1" s="186"/>
      <c r="I1" s="186"/>
    </row>
    <row r="2" spans="1:9" x14ac:dyDescent="0.25">
      <c r="A2" s="217" t="s">
        <v>471</v>
      </c>
      <c r="B2" s="188"/>
      <c r="C2" s="188"/>
      <c r="D2" s="188"/>
      <c r="E2" s="188"/>
      <c r="F2" s="188"/>
      <c r="G2" s="188"/>
      <c r="H2" s="188"/>
      <c r="I2" s="188"/>
    </row>
    <row r="3" spans="1:9" x14ac:dyDescent="0.25">
      <c r="A3" s="199" t="s">
        <v>41</v>
      </c>
      <c r="B3" s="200"/>
      <c r="C3" s="200"/>
      <c r="D3" s="200"/>
      <c r="E3" s="200"/>
      <c r="F3" s="200"/>
      <c r="G3" s="200"/>
      <c r="H3" s="200"/>
      <c r="I3" s="200"/>
    </row>
    <row r="4" spans="1:9" x14ac:dyDescent="0.25">
      <c r="A4" s="216" t="s">
        <v>470</v>
      </c>
      <c r="B4" s="191"/>
      <c r="C4" s="191"/>
      <c r="D4" s="191"/>
      <c r="E4" s="191"/>
      <c r="F4" s="191"/>
      <c r="G4" s="191"/>
      <c r="H4" s="191"/>
      <c r="I4" s="192"/>
    </row>
    <row r="5" spans="1:9" ht="22.2" x14ac:dyDescent="0.25">
      <c r="A5" s="214" t="s">
        <v>42</v>
      </c>
      <c r="B5" s="196"/>
      <c r="C5" s="196"/>
      <c r="D5" s="196"/>
      <c r="E5" s="196"/>
      <c r="F5" s="196"/>
      <c r="G5" s="62" t="s">
        <v>160</v>
      </c>
      <c r="H5" s="63" t="s">
        <v>161</v>
      </c>
      <c r="I5" s="63" t="s">
        <v>162</v>
      </c>
    </row>
    <row r="6" spans="1:9" x14ac:dyDescent="0.25">
      <c r="A6" s="215">
        <v>1</v>
      </c>
      <c r="B6" s="194"/>
      <c r="C6" s="194"/>
      <c r="D6" s="194"/>
      <c r="E6" s="194"/>
      <c r="F6" s="194"/>
      <c r="G6" s="64">
        <v>2</v>
      </c>
      <c r="H6" s="63">
        <v>3</v>
      </c>
      <c r="I6" s="63">
        <v>4</v>
      </c>
    </row>
    <row r="7" spans="1:9" x14ac:dyDescent="0.25">
      <c r="A7" s="179" t="s">
        <v>163</v>
      </c>
      <c r="B7" s="179"/>
      <c r="C7" s="179"/>
      <c r="D7" s="179"/>
      <c r="E7" s="179"/>
      <c r="F7" s="179"/>
      <c r="G7" s="61">
        <v>1</v>
      </c>
      <c r="H7" s="71">
        <f>SUM(H8:H12)</f>
        <v>1114167533</v>
      </c>
      <c r="I7" s="71">
        <f>SUM(I8:I12)</f>
        <v>1151622020</v>
      </c>
    </row>
    <row r="8" spans="1:9" x14ac:dyDescent="0.25">
      <c r="A8" s="177" t="s">
        <v>164</v>
      </c>
      <c r="B8" s="177"/>
      <c r="C8" s="177"/>
      <c r="D8" s="177"/>
      <c r="E8" s="177"/>
      <c r="F8" s="177"/>
      <c r="G8" s="60">
        <v>2</v>
      </c>
      <c r="H8" s="70">
        <v>35182310</v>
      </c>
      <c r="I8" s="70">
        <v>38044876</v>
      </c>
    </row>
    <row r="9" spans="1:9" x14ac:dyDescent="0.25">
      <c r="A9" s="177" t="s">
        <v>165</v>
      </c>
      <c r="B9" s="177"/>
      <c r="C9" s="177"/>
      <c r="D9" s="177"/>
      <c r="E9" s="177"/>
      <c r="F9" s="177"/>
      <c r="G9" s="60">
        <v>3</v>
      </c>
      <c r="H9" s="70">
        <v>1066396671</v>
      </c>
      <c r="I9" s="70">
        <v>1103623732</v>
      </c>
    </row>
    <row r="10" spans="1:9" x14ac:dyDescent="0.25">
      <c r="A10" s="177" t="s">
        <v>166</v>
      </c>
      <c r="B10" s="177"/>
      <c r="C10" s="177"/>
      <c r="D10" s="177"/>
      <c r="E10" s="177"/>
      <c r="F10" s="177"/>
      <c r="G10" s="60">
        <v>4</v>
      </c>
      <c r="H10" s="70">
        <v>0</v>
      </c>
      <c r="I10" s="70">
        <v>0</v>
      </c>
    </row>
    <row r="11" spans="1:9" x14ac:dyDescent="0.25">
      <c r="A11" s="177" t="s">
        <v>167</v>
      </c>
      <c r="B11" s="177"/>
      <c r="C11" s="177"/>
      <c r="D11" s="177"/>
      <c r="E11" s="177"/>
      <c r="F11" s="177"/>
      <c r="G11" s="60">
        <v>5</v>
      </c>
      <c r="H11" s="70">
        <v>0</v>
      </c>
      <c r="I11" s="70">
        <v>0</v>
      </c>
    </row>
    <row r="12" spans="1:9" x14ac:dyDescent="0.25">
      <c r="A12" s="177" t="s">
        <v>168</v>
      </c>
      <c r="B12" s="177"/>
      <c r="C12" s="177"/>
      <c r="D12" s="177"/>
      <c r="E12" s="177"/>
      <c r="F12" s="177"/>
      <c r="G12" s="60">
        <v>6</v>
      </c>
      <c r="H12" s="70">
        <v>12588552</v>
      </c>
      <c r="I12" s="70">
        <v>9953412</v>
      </c>
    </row>
    <row r="13" spans="1:9" ht="16.5" customHeight="1" x14ac:dyDescent="0.25">
      <c r="A13" s="179" t="s">
        <v>169</v>
      </c>
      <c r="B13" s="179"/>
      <c r="C13" s="179"/>
      <c r="D13" s="179"/>
      <c r="E13" s="179"/>
      <c r="F13" s="179"/>
      <c r="G13" s="61">
        <v>7</v>
      </c>
      <c r="H13" s="71">
        <f>H14+H15+H19+H23+H24+H25+H28+H35</f>
        <v>934575608</v>
      </c>
      <c r="I13" s="71">
        <f>I14+I15+I19+I23+I24+I25+I28+I35</f>
        <v>968349215</v>
      </c>
    </row>
    <row r="14" spans="1:9" x14ac:dyDescent="0.25">
      <c r="A14" s="177" t="s">
        <v>170</v>
      </c>
      <c r="B14" s="177"/>
      <c r="C14" s="177"/>
      <c r="D14" s="177"/>
      <c r="E14" s="177"/>
      <c r="F14" s="177"/>
      <c r="G14" s="60">
        <v>8</v>
      </c>
      <c r="H14" s="70">
        <v>0</v>
      </c>
      <c r="I14" s="70">
        <v>0</v>
      </c>
    </row>
    <row r="15" spans="1:9" x14ac:dyDescent="0.25">
      <c r="A15" s="212" t="s">
        <v>171</v>
      </c>
      <c r="B15" s="212"/>
      <c r="C15" s="212"/>
      <c r="D15" s="212"/>
      <c r="E15" s="212"/>
      <c r="F15" s="212"/>
      <c r="G15" s="61">
        <v>9</v>
      </c>
      <c r="H15" s="71">
        <f>SUM(H16:H18)</f>
        <v>353191243</v>
      </c>
      <c r="I15" s="71">
        <f>SUM(I16:I18)</f>
        <v>350724569</v>
      </c>
    </row>
    <row r="16" spans="1:9" x14ac:dyDescent="0.25">
      <c r="A16" s="211" t="s">
        <v>172</v>
      </c>
      <c r="B16" s="211"/>
      <c r="C16" s="211"/>
      <c r="D16" s="211"/>
      <c r="E16" s="211"/>
      <c r="F16" s="211"/>
      <c r="G16" s="60">
        <v>10</v>
      </c>
      <c r="H16" s="70">
        <v>34410273</v>
      </c>
      <c r="I16" s="70">
        <v>32341693</v>
      </c>
    </row>
    <row r="17" spans="1:9" x14ac:dyDescent="0.25">
      <c r="A17" s="211" t="s">
        <v>173</v>
      </c>
      <c r="B17" s="211"/>
      <c r="C17" s="211"/>
      <c r="D17" s="211"/>
      <c r="E17" s="211"/>
      <c r="F17" s="211"/>
      <c r="G17" s="60">
        <v>11</v>
      </c>
      <c r="H17" s="70">
        <v>219707690</v>
      </c>
      <c r="I17" s="70">
        <v>217621921</v>
      </c>
    </row>
    <row r="18" spans="1:9" x14ac:dyDescent="0.25">
      <c r="A18" s="211" t="s">
        <v>174</v>
      </c>
      <c r="B18" s="211"/>
      <c r="C18" s="211"/>
      <c r="D18" s="211"/>
      <c r="E18" s="211"/>
      <c r="F18" s="211"/>
      <c r="G18" s="60">
        <v>12</v>
      </c>
      <c r="H18" s="70">
        <v>99073280</v>
      </c>
      <c r="I18" s="70">
        <v>100760955</v>
      </c>
    </row>
    <row r="19" spans="1:9" x14ac:dyDescent="0.25">
      <c r="A19" s="212" t="s">
        <v>175</v>
      </c>
      <c r="B19" s="212"/>
      <c r="C19" s="212"/>
      <c r="D19" s="212"/>
      <c r="E19" s="212"/>
      <c r="F19" s="212"/>
      <c r="G19" s="61">
        <v>13</v>
      </c>
      <c r="H19" s="71">
        <f>SUM(H20:H22)</f>
        <v>177715559</v>
      </c>
      <c r="I19" s="71">
        <f>SUM(I20:I22)</f>
        <v>195750133</v>
      </c>
    </row>
    <row r="20" spans="1:9" x14ac:dyDescent="0.25">
      <c r="A20" s="211" t="s">
        <v>176</v>
      </c>
      <c r="B20" s="211"/>
      <c r="C20" s="211"/>
      <c r="D20" s="211"/>
      <c r="E20" s="211"/>
      <c r="F20" s="211"/>
      <c r="G20" s="60">
        <v>14</v>
      </c>
      <c r="H20" s="70">
        <v>114709204</v>
      </c>
      <c r="I20" s="70">
        <v>127127451</v>
      </c>
    </row>
    <row r="21" spans="1:9" x14ac:dyDescent="0.25">
      <c r="A21" s="211" t="s">
        <v>177</v>
      </c>
      <c r="B21" s="211"/>
      <c r="C21" s="211"/>
      <c r="D21" s="211"/>
      <c r="E21" s="211"/>
      <c r="F21" s="211"/>
      <c r="G21" s="60">
        <v>15</v>
      </c>
      <c r="H21" s="70">
        <v>42309437</v>
      </c>
      <c r="I21" s="70">
        <v>46392065</v>
      </c>
    </row>
    <row r="22" spans="1:9" x14ac:dyDescent="0.25">
      <c r="A22" s="211" t="s">
        <v>178</v>
      </c>
      <c r="B22" s="211"/>
      <c r="C22" s="211"/>
      <c r="D22" s="211"/>
      <c r="E22" s="211"/>
      <c r="F22" s="211"/>
      <c r="G22" s="60">
        <v>16</v>
      </c>
      <c r="H22" s="70">
        <v>20696918</v>
      </c>
      <c r="I22" s="70">
        <v>22230617</v>
      </c>
    </row>
    <row r="23" spans="1:9" x14ac:dyDescent="0.25">
      <c r="A23" s="177" t="s">
        <v>179</v>
      </c>
      <c r="B23" s="177"/>
      <c r="C23" s="177"/>
      <c r="D23" s="177"/>
      <c r="E23" s="177"/>
      <c r="F23" s="177"/>
      <c r="G23" s="60">
        <v>17</v>
      </c>
      <c r="H23" s="70">
        <v>272031882</v>
      </c>
      <c r="I23" s="70">
        <v>277976541</v>
      </c>
    </row>
    <row r="24" spans="1:9" x14ac:dyDescent="0.25">
      <c r="A24" s="177" t="s">
        <v>180</v>
      </c>
      <c r="B24" s="177"/>
      <c r="C24" s="177"/>
      <c r="D24" s="177"/>
      <c r="E24" s="177"/>
      <c r="F24" s="177"/>
      <c r="G24" s="60">
        <v>18</v>
      </c>
      <c r="H24" s="70">
        <v>107396498</v>
      </c>
      <c r="I24" s="70">
        <v>112215098</v>
      </c>
    </row>
    <row r="25" spans="1:9" x14ac:dyDescent="0.25">
      <c r="A25" s="212" t="s">
        <v>181</v>
      </c>
      <c r="B25" s="212"/>
      <c r="C25" s="212"/>
      <c r="D25" s="212"/>
      <c r="E25" s="212"/>
      <c r="F25" s="212"/>
      <c r="G25" s="61">
        <v>19</v>
      </c>
      <c r="H25" s="71">
        <f>H26+H27</f>
        <v>6481933</v>
      </c>
      <c r="I25" s="71">
        <f>I26+I27</f>
        <v>7548481</v>
      </c>
    </row>
    <row r="26" spans="1:9" x14ac:dyDescent="0.25">
      <c r="A26" s="211" t="s">
        <v>182</v>
      </c>
      <c r="B26" s="211"/>
      <c r="C26" s="211"/>
      <c r="D26" s="211"/>
      <c r="E26" s="211"/>
      <c r="F26" s="211"/>
      <c r="G26" s="60">
        <v>20</v>
      </c>
      <c r="H26" s="70">
        <v>1944890</v>
      </c>
      <c r="I26" s="70">
        <v>903946</v>
      </c>
    </row>
    <row r="27" spans="1:9" x14ac:dyDescent="0.25">
      <c r="A27" s="211" t="s">
        <v>183</v>
      </c>
      <c r="B27" s="211"/>
      <c r="C27" s="211"/>
      <c r="D27" s="211"/>
      <c r="E27" s="211"/>
      <c r="F27" s="211"/>
      <c r="G27" s="60">
        <v>21</v>
      </c>
      <c r="H27" s="70">
        <v>4537043</v>
      </c>
      <c r="I27" s="70">
        <v>6644535</v>
      </c>
    </row>
    <row r="28" spans="1:9" x14ac:dyDescent="0.25">
      <c r="A28" s="212" t="s">
        <v>184</v>
      </c>
      <c r="B28" s="212"/>
      <c r="C28" s="212"/>
      <c r="D28" s="212"/>
      <c r="E28" s="212"/>
      <c r="F28" s="212"/>
      <c r="G28" s="61">
        <v>22</v>
      </c>
      <c r="H28" s="71">
        <f>SUM(H29:H34)</f>
        <v>17758493</v>
      </c>
      <c r="I28" s="71">
        <f>SUM(I29:I34)</f>
        <v>24134393</v>
      </c>
    </row>
    <row r="29" spans="1:9" x14ac:dyDescent="0.25">
      <c r="A29" s="211" t="s">
        <v>185</v>
      </c>
      <c r="B29" s="211"/>
      <c r="C29" s="211"/>
      <c r="D29" s="211"/>
      <c r="E29" s="211"/>
      <c r="F29" s="211"/>
      <c r="G29" s="60">
        <v>23</v>
      </c>
      <c r="H29" s="70">
        <v>7740340</v>
      </c>
      <c r="I29" s="70">
        <v>18468243</v>
      </c>
    </row>
    <row r="30" spans="1:9" x14ac:dyDescent="0.25">
      <c r="A30" s="211" t="s">
        <v>186</v>
      </c>
      <c r="B30" s="211"/>
      <c r="C30" s="211"/>
      <c r="D30" s="211"/>
      <c r="E30" s="211"/>
      <c r="F30" s="211"/>
      <c r="G30" s="60">
        <v>24</v>
      </c>
      <c r="H30" s="70">
        <v>0</v>
      </c>
      <c r="I30" s="70">
        <v>0</v>
      </c>
    </row>
    <row r="31" spans="1:9" x14ac:dyDescent="0.25">
      <c r="A31" s="211" t="s">
        <v>187</v>
      </c>
      <c r="B31" s="211"/>
      <c r="C31" s="211"/>
      <c r="D31" s="211"/>
      <c r="E31" s="211"/>
      <c r="F31" s="211"/>
      <c r="G31" s="60">
        <v>25</v>
      </c>
      <c r="H31" s="70">
        <v>7222924</v>
      </c>
      <c r="I31" s="70">
        <v>3076203</v>
      </c>
    </row>
    <row r="32" spans="1:9" x14ac:dyDescent="0.25">
      <c r="A32" s="211" t="s">
        <v>188</v>
      </c>
      <c r="B32" s="211"/>
      <c r="C32" s="211"/>
      <c r="D32" s="211"/>
      <c r="E32" s="211"/>
      <c r="F32" s="211"/>
      <c r="G32" s="60">
        <v>26</v>
      </c>
      <c r="H32" s="70">
        <v>0</v>
      </c>
      <c r="I32" s="70">
        <v>0</v>
      </c>
    </row>
    <row r="33" spans="1:9" x14ac:dyDescent="0.25">
      <c r="A33" s="211" t="s">
        <v>189</v>
      </c>
      <c r="B33" s="211"/>
      <c r="C33" s="211"/>
      <c r="D33" s="211"/>
      <c r="E33" s="211"/>
      <c r="F33" s="211"/>
      <c r="G33" s="60">
        <v>27</v>
      </c>
      <c r="H33" s="70">
        <v>0</v>
      </c>
      <c r="I33" s="70">
        <v>0</v>
      </c>
    </row>
    <row r="34" spans="1:9" x14ac:dyDescent="0.25">
      <c r="A34" s="211" t="s">
        <v>190</v>
      </c>
      <c r="B34" s="211"/>
      <c r="C34" s="211"/>
      <c r="D34" s="211"/>
      <c r="E34" s="211"/>
      <c r="F34" s="211"/>
      <c r="G34" s="60">
        <v>28</v>
      </c>
      <c r="H34" s="70">
        <v>2795229</v>
      </c>
      <c r="I34" s="70">
        <v>2589947</v>
      </c>
    </row>
    <row r="35" spans="1:9" x14ac:dyDescent="0.25">
      <c r="A35" s="177" t="s">
        <v>191</v>
      </c>
      <c r="B35" s="177"/>
      <c r="C35" s="177"/>
      <c r="D35" s="177"/>
      <c r="E35" s="177"/>
      <c r="F35" s="177"/>
      <c r="G35" s="60">
        <v>29</v>
      </c>
      <c r="H35" s="70">
        <v>0</v>
      </c>
      <c r="I35" s="70">
        <v>0</v>
      </c>
    </row>
    <row r="36" spans="1:9" x14ac:dyDescent="0.25">
      <c r="A36" s="179" t="s">
        <v>192</v>
      </c>
      <c r="B36" s="179"/>
      <c r="C36" s="179"/>
      <c r="D36" s="179"/>
      <c r="E36" s="179"/>
      <c r="F36" s="179"/>
      <c r="G36" s="61">
        <v>30</v>
      </c>
      <c r="H36" s="71">
        <f>SUM(H37:H46)</f>
        <v>9831571</v>
      </c>
      <c r="I36" s="71">
        <f>SUM(I37:I46)</f>
        <v>5719786</v>
      </c>
    </row>
    <row r="37" spans="1:9" x14ac:dyDescent="0.25">
      <c r="A37" s="177" t="s">
        <v>193</v>
      </c>
      <c r="B37" s="177"/>
      <c r="C37" s="177"/>
      <c r="D37" s="177"/>
      <c r="E37" s="177"/>
      <c r="F37" s="177"/>
      <c r="G37" s="60">
        <v>31</v>
      </c>
      <c r="H37" s="70">
        <v>0</v>
      </c>
      <c r="I37" s="70">
        <v>0</v>
      </c>
    </row>
    <row r="38" spans="1:9" ht="25.2" customHeight="1" x14ac:dyDescent="0.25">
      <c r="A38" s="177" t="s">
        <v>194</v>
      </c>
      <c r="B38" s="177"/>
      <c r="C38" s="177"/>
      <c r="D38" s="177"/>
      <c r="E38" s="177"/>
      <c r="F38" s="177"/>
      <c r="G38" s="60">
        <v>32</v>
      </c>
      <c r="H38" s="70">
        <v>0</v>
      </c>
      <c r="I38" s="70">
        <v>0</v>
      </c>
    </row>
    <row r="39" spans="1:9" ht="28.2" customHeight="1" x14ac:dyDescent="0.25">
      <c r="A39" s="177" t="s">
        <v>195</v>
      </c>
      <c r="B39" s="177"/>
      <c r="C39" s="177"/>
      <c r="D39" s="177"/>
      <c r="E39" s="177"/>
      <c r="F39" s="177"/>
      <c r="G39" s="60">
        <v>33</v>
      </c>
      <c r="H39" s="70">
        <v>2874124</v>
      </c>
      <c r="I39" s="70">
        <v>967749</v>
      </c>
    </row>
    <row r="40" spans="1:9" ht="28.2" customHeight="1" x14ac:dyDescent="0.25">
      <c r="A40" s="177" t="s">
        <v>196</v>
      </c>
      <c r="B40" s="177"/>
      <c r="C40" s="177"/>
      <c r="D40" s="177"/>
      <c r="E40" s="177"/>
      <c r="F40" s="177"/>
      <c r="G40" s="60">
        <v>34</v>
      </c>
      <c r="H40" s="70">
        <v>0</v>
      </c>
      <c r="I40" s="70">
        <v>0</v>
      </c>
    </row>
    <row r="41" spans="1:9" ht="22.95" customHeight="1" x14ac:dyDescent="0.25">
      <c r="A41" s="177" t="s">
        <v>197</v>
      </c>
      <c r="B41" s="177"/>
      <c r="C41" s="177"/>
      <c r="D41" s="177"/>
      <c r="E41" s="177"/>
      <c r="F41" s="177"/>
      <c r="G41" s="60">
        <v>35</v>
      </c>
      <c r="H41" s="70">
        <v>258593</v>
      </c>
      <c r="I41" s="70">
        <v>74316</v>
      </c>
    </row>
    <row r="42" spans="1:9" x14ac:dyDescent="0.25">
      <c r="A42" s="177" t="s">
        <v>198</v>
      </c>
      <c r="B42" s="177"/>
      <c r="C42" s="177"/>
      <c r="D42" s="177"/>
      <c r="E42" s="177"/>
      <c r="F42" s="177"/>
      <c r="G42" s="60">
        <v>36</v>
      </c>
      <c r="H42" s="70">
        <v>594121</v>
      </c>
      <c r="I42" s="70">
        <v>590547</v>
      </c>
    </row>
    <row r="43" spans="1:9" x14ac:dyDescent="0.25">
      <c r="A43" s="177" t="s">
        <v>199</v>
      </c>
      <c r="B43" s="177"/>
      <c r="C43" s="177"/>
      <c r="D43" s="177"/>
      <c r="E43" s="177"/>
      <c r="F43" s="177"/>
      <c r="G43" s="60">
        <v>37</v>
      </c>
      <c r="H43" s="70">
        <v>3519560</v>
      </c>
      <c r="I43" s="70">
        <v>1269557</v>
      </c>
    </row>
    <row r="44" spans="1:9" x14ac:dyDescent="0.25">
      <c r="A44" s="177" t="s">
        <v>200</v>
      </c>
      <c r="B44" s="177"/>
      <c r="C44" s="177"/>
      <c r="D44" s="177"/>
      <c r="E44" s="177"/>
      <c r="F44" s="177"/>
      <c r="G44" s="60">
        <v>38</v>
      </c>
      <c r="H44" s="70">
        <v>2585173</v>
      </c>
      <c r="I44" s="70">
        <v>2817617</v>
      </c>
    </row>
    <row r="45" spans="1:9" x14ac:dyDescent="0.25">
      <c r="A45" s="177" t="s">
        <v>201</v>
      </c>
      <c r="B45" s="177"/>
      <c r="C45" s="177"/>
      <c r="D45" s="177"/>
      <c r="E45" s="177"/>
      <c r="F45" s="177"/>
      <c r="G45" s="60">
        <v>39</v>
      </c>
      <c r="H45" s="70">
        <v>0</v>
      </c>
      <c r="I45" s="70">
        <v>0</v>
      </c>
    </row>
    <row r="46" spans="1:9" x14ac:dyDescent="0.25">
      <c r="A46" s="177" t="s">
        <v>202</v>
      </c>
      <c r="B46" s="177"/>
      <c r="C46" s="177"/>
      <c r="D46" s="177"/>
      <c r="E46" s="177"/>
      <c r="F46" s="177"/>
      <c r="G46" s="60">
        <v>40</v>
      </c>
      <c r="H46" s="70">
        <v>0</v>
      </c>
      <c r="I46" s="70">
        <v>0</v>
      </c>
    </row>
    <row r="47" spans="1:9" x14ac:dyDescent="0.25">
      <c r="A47" s="179" t="s">
        <v>203</v>
      </c>
      <c r="B47" s="179"/>
      <c r="C47" s="179"/>
      <c r="D47" s="179"/>
      <c r="E47" s="179"/>
      <c r="F47" s="179"/>
      <c r="G47" s="61">
        <v>41</v>
      </c>
      <c r="H47" s="71">
        <f>SUM(H48:H54)</f>
        <v>12299253</v>
      </c>
      <c r="I47" s="71">
        <f>SUM(I48:I54)</f>
        <v>12597531</v>
      </c>
    </row>
    <row r="48" spans="1:9" ht="23.4" customHeight="1" x14ac:dyDescent="0.25">
      <c r="A48" s="177" t="s">
        <v>204</v>
      </c>
      <c r="B48" s="177"/>
      <c r="C48" s="177"/>
      <c r="D48" s="177"/>
      <c r="E48" s="177"/>
      <c r="F48" s="177"/>
      <c r="G48" s="60">
        <v>42</v>
      </c>
      <c r="H48" s="70">
        <v>0</v>
      </c>
      <c r="I48" s="70">
        <v>0</v>
      </c>
    </row>
    <row r="49" spans="1:9" x14ac:dyDescent="0.25">
      <c r="A49" s="208" t="s">
        <v>205</v>
      </c>
      <c r="B49" s="208"/>
      <c r="C49" s="208"/>
      <c r="D49" s="208"/>
      <c r="E49" s="208"/>
      <c r="F49" s="208"/>
      <c r="G49" s="60">
        <v>43</v>
      </c>
      <c r="H49" s="70">
        <v>252229</v>
      </c>
      <c r="I49" s="70">
        <v>76140</v>
      </c>
    </row>
    <row r="50" spans="1:9" x14ac:dyDescent="0.25">
      <c r="A50" s="208" t="s">
        <v>206</v>
      </c>
      <c r="B50" s="208"/>
      <c r="C50" s="208"/>
      <c r="D50" s="208"/>
      <c r="E50" s="208"/>
      <c r="F50" s="208"/>
      <c r="G50" s="60">
        <v>44</v>
      </c>
      <c r="H50" s="70">
        <v>8946015</v>
      </c>
      <c r="I50" s="70">
        <v>9764632</v>
      </c>
    </row>
    <row r="51" spans="1:9" x14ac:dyDescent="0.25">
      <c r="A51" s="208" t="s">
        <v>207</v>
      </c>
      <c r="B51" s="208"/>
      <c r="C51" s="208"/>
      <c r="D51" s="208"/>
      <c r="E51" s="208"/>
      <c r="F51" s="208"/>
      <c r="G51" s="60">
        <v>45</v>
      </c>
      <c r="H51" s="70">
        <v>2534023</v>
      </c>
      <c r="I51" s="70">
        <v>2857691</v>
      </c>
    </row>
    <row r="52" spans="1:9" x14ac:dyDescent="0.25">
      <c r="A52" s="208" t="s">
        <v>208</v>
      </c>
      <c r="B52" s="208"/>
      <c r="C52" s="208"/>
      <c r="D52" s="208"/>
      <c r="E52" s="208"/>
      <c r="F52" s="208"/>
      <c r="G52" s="60">
        <v>46</v>
      </c>
      <c r="H52" s="70">
        <v>0</v>
      </c>
      <c r="I52" s="70">
        <v>0</v>
      </c>
    </row>
    <row r="53" spans="1:9" x14ac:dyDescent="0.25">
      <c r="A53" s="208" t="s">
        <v>209</v>
      </c>
      <c r="B53" s="208"/>
      <c r="C53" s="208"/>
      <c r="D53" s="208"/>
      <c r="E53" s="208"/>
      <c r="F53" s="208"/>
      <c r="G53" s="60">
        <v>47</v>
      </c>
      <c r="H53" s="70">
        <v>506569</v>
      </c>
      <c r="I53" s="70">
        <v>-100932</v>
      </c>
    </row>
    <row r="54" spans="1:9" x14ac:dyDescent="0.25">
      <c r="A54" s="208" t="s">
        <v>210</v>
      </c>
      <c r="B54" s="208"/>
      <c r="C54" s="208"/>
      <c r="D54" s="208"/>
      <c r="E54" s="208"/>
      <c r="F54" s="208"/>
      <c r="G54" s="60">
        <v>48</v>
      </c>
      <c r="H54" s="70">
        <v>60417</v>
      </c>
      <c r="I54" s="70">
        <v>0</v>
      </c>
    </row>
    <row r="55" spans="1:9" ht="30.6" customHeight="1" x14ac:dyDescent="0.25">
      <c r="A55" s="178" t="s">
        <v>211</v>
      </c>
      <c r="B55" s="178"/>
      <c r="C55" s="178"/>
      <c r="D55" s="178"/>
      <c r="E55" s="178"/>
      <c r="F55" s="178"/>
      <c r="G55" s="60">
        <v>49</v>
      </c>
      <c r="H55" s="70">
        <v>0</v>
      </c>
      <c r="I55" s="70">
        <v>0</v>
      </c>
    </row>
    <row r="56" spans="1:9" x14ac:dyDescent="0.25">
      <c r="A56" s="178" t="s">
        <v>212</v>
      </c>
      <c r="B56" s="178"/>
      <c r="C56" s="178"/>
      <c r="D56" s="178"/>
      <c r="E56" s="178"/>
      <c r="F56" s="178"/>
      <c r="G56" s="60">
        <v>50</v>
      </c>
      <c r="H56" s="70">
        <v>0</v>
      </c>
      <c r="I56" s="70">
        <v>1020500</v>
      </c>
    </row>
    <row r="57" spans="1:9" ht="28.95" customHeight="1" x14ac:dyDescent="0.25">
      <c r="A57" s="178" t="s">
        <v>213</v>
      </c>
      <c r="B57" s="178"/>
      <c r="C57" s="178"/>
      <c r="D57" s="178"/>
      <c r="E57" s="178"/>
      <c r="F57" s="178"/>
      <c r="G57" s="60">
        <v>51</v>
      </c>
      <c r="H57" s="70">
        <v>0</v>
      </c>
      <c r="I57" s="70">
        <v>0</v>
      </c>
    </row>
    <row r="58" spans="1:9" x14ac:dyDescent="0.25">
      <c r="A58" s="178" t="s">
        <v>214</v>
      </c>
      <c r="B58" s="178"/>
      <c r="C58" s="178"/>
      <c r="D58" s="178"/>
      <c r="E58" s="178"/>
      <c r="F58" s="178"/>
      <c r="G58" s="60">
        <v>52</v>
      </c>
      <c r="H58" s="70">
        <v>0</v>
      </c>
      <c r="I58" s="70">
        <v>0</v>
      </c>
    </row>
    <row r="59" spans="1:9" x14ac:dyDescent="0.25">
      <c r="A59" s="179" t="s">
        <v>215</v>
      </c>
      <c r="B59" s="179"/>
      <c r="C59" s="179"/>
      <c r="D59" s="179"/>
      <c r="E59" s="179"/>
      <c r="F59" s="179"/>
      <c r="G59" s="61">
        <v>53</v>
      </c>
      <c r="H59" s="71">
        <f>H7+H36+H55+H56</f>
        <v>1123999104</v>
      </c>
      <c r="I59" s="71">
        <f>I7+I36+I55+I56</f>
        <v>1158362306</v>
      </c>
    </row>
    <row r="60" spans="1:9" x14ac:dyDescent="0.25">
      <c r="A60" s="179" t="s">
        <v>216</v>
      </c>
      <c r="B60" s="179"/>
      <c r="C60" s="179"/>
      <c r="D60" s="179"/>
      <c r="E60" s="179"/>
      <c r="F60" s="179"/>
      <c r="G60" s="61">
        <v>54</v>
      </c>
      <c r="H60" s="71">
        <f>H13+H47+H57+H58</f>
        <v>946874861</v>
      </c>
      <c r="I60" s="71">
        <f>I13+I47+I57+I58</f>
        <v>980946746</v>
      </c>
    </row>
    <row r="61" spans="1:9" x14ac:dyDescent="0.25">
      <c r="A61" s="179" t="s">
        <v>217</v>
      </c>
      <c r="B61" s="179"/>
      <c r="C61" s="179"/>
      <c r="D61" s="179"/>
      <c r="E61" s="179"/>
      <c r="F61" s="179"/>
      <c r="G61" s="61">
        <v>55</v>
      </c>
      <c r="H61" s="71">
        <f>H59-H60</f>
        <v>177124243</v>
      </c>
      <c r="I61" s="71">
        <f>I59-I60</f>
        <v>177415560</v>
      </c>
    </row>
    <row r="62" spans="1:9" x14ac:dyDescent="0.25">
      <c r="A62" s="210" t="s">
        <v>218</v>
      </c>
      <c r="B62" s="210"/>
      <c r="C62" s="210"/>
      <c r="D62" s="210"/>
      <c r="E62" s="210"/>
      <c r="F62" s="210"/>
      <c r="G62" s="61">
        <v>56</v>
      </c>
      <c r="H62" s="71">
        <f>+IF((H59-H60)&gt;0,(H59-H60),0)</f>
        <v>177124243</v>
      </c>
      <c r="I62" s="71">
        <f>+IF((I59-I60)&gt;0,(I59-I60),0)</f>
        <v>177415560</v>
      </c>
    </row>
    <row r="63" spans="1:9" x14ac:dyDescent="0.25">
      <c r="A63" s="210" t="s">
        <v>219</v>
      </c>
      <c r="B63" s="210"/>
      <c r="C63" s="210"/>
      <c r="D63" s="210"/>
      <c r="E63" s="210"/>
      <c r="F63" s="210"/>
      <c r="G63" s="61">
        <v>57</v>
      </c>
      <c r="H63" s="71">
        <f>+IF((H59-H60)&lt;0,(H59-H60),0)</f>
        <v>0</v>
      </c>
      <c r="I63" s="71">
        <f>+IF((I59-I60)&lt;0,(I59-I60),0)</f>
        <v>0</v>
      </c>
    </row>
    <row r="64" spans="1:9" x14ac:dyDescent="0.25">
      <c r="A64" s="178" t="s">
        <v>220</v>
      </c>
      <c r="B64" s="178"/>
      <c r="C64" s="178"/>
      <c r="D64" s="178"/>
      <c r="E64" s="178"/>
      <c r="F64" s="178"/>
      <c r="G64" s="60">
        <v>58</v>
      </c>
      <c r="H64" s="70">
        <v>33928062</v>
      </c>
      <c r="I64" s="70">
        <v>32836897</v>
      </c>
    </row>
    <row r="65" spans="1:9" x14ac:dyDescent="0.25">
      <c r="A65" s="179" t="s">
        <v>221</v>
      </c>
      <c r="B65" s="179"/>
      <c r="C65" s="179"/>
      <c r="D65" s="179"/>
      <c r="E65" s="179"/>
      <c r="F65" s="179"/>
      <c r="G65" s="61">
        <v>59</v>
      </c>
      <c r="H65" s="71">
        <f>H61-H64</f>
        <v>143196181</v>
      </c>
      <c r="I65" s="71">
        <f>I61-I64</f>
        <v>144578663</v>
      </c>
    </row>
    <row r="66" spans="1:9" x14ac:dyDescent="0.25">
      <c r="A66" s="210" t="s">
        <v>222</v>
      </c>
      <c r="B66" s="210"/>
      <c r="C66" s="210"/>
      <c r="D66" s="210"/>
      <c r="E66" s="210"/>
      <c r="F66" s="210"/>
      <c r="G66" s="61">
        <v>60</v>
      </c>
      <c r="H66" s="71">
        <f>+IF((H61-H64)&gt;0,(H61-H64),0)</f>
        <v>143196181</v>
      </c>
      <c r="I66" s="71">
        <f>+IF((I61-I64)&gt;0,(I61-I64),0)</f>
        <v>144578663</v>
      </c>
    </row>
    <row r="67" spans="1:9" x14ac:dyDescent="0.25">
      <c r="A67" s="210" t="s">
        <v>223</v>
      </c>
      <c r="B67" s="210"/>
      <c r="C67" s="210"/>
      <c r="D67" s="210"/>
      <c r="E67" s="210"/>
      <c r="F67" s="210"/>
      <c r="G67" s="61">
        <v>61</v>
      </c>
      <c r="H67" s="71">
        <f>+IF((H61-H64)&lt;0,(H61-H64),0)</f>
        <v>0</v>
      </c>
      <c r="I67" s="71">
        <f>+IF((I61-I64)&lt;0,(I61-I64),0)</f>
        <v>0</v>
      </c>
    </row>
    <row r="68" spans="1:9" x14ac:dyDescent="0.25">
      <c r="A68" s="183" t="s">
        <v>224</v>
      </c>
      <c r="B68" s="183"/>
      <c r="C68" s="183"/>
      <c r="D68" s="183"/>
      <c r="E68" s="183"/>
      <c r="F68" s="183"/>
      <c r="G68" s="202"/>
      <c r="H68" s="202"/>
      <c r="I68" s="202"/>
    </row>
    <row r="69" spans="1:9" ht="25.95" customHeight="1" x14ac:dyDescent="0.25">
      <c r="A69" s="179" t="s">
        <v>225</v>
      </c>
      <c r="B69" s="179"/>
      <c r="C69" s="179"/>
      <c r="D69" s="179"/>
      <c r="E69" s="179"/>
      <c r="F69" s="179"/>
      <c r="G69" s="61">
        <v>62</v>
      </c>
      <c r="H69" s="71">
        <f>H70-H71</f>
        <v>0</v>
      </c>
      <c r="I69" s="71">
        <f>I70-I71</f>
        <v>0</v>
      </c>
    </row>
    <row r="70" spans="1:9" x14ac:dyDescent="0.25">
      <c r="A70" s="208" t="s">
        <v>226</v>
      </c>
      <c r="B70" s="208"/>
      <c r="C70" s="208"/>
      <c r="D70" s="208"/>
      <c r="E70" s="208"/>
      <c r="F70" s="208"/>
      <c r="G70" s="60">
        <v>63</v>
      </c>
      <c r="H70" s="70">
        <v>0</v>
      </c>
      <c r="I70" s="70">
        <v>0</v>
      </c>
    </row>
    <row r="71" spans="1:9" x14ac:dyDescent="0.25">
      <c r="A71" s="208" t="s">
        <v>227</v>
      </c>
      <c r="B71" s="208"/>
      <c r="C71" s="208"/>
      <c r="D71" s="208"/>
      <c r="E71" s="208"/>
      <c r="F71" s="208"/>
      <c r="G71" s="60">
        <v>64</v>
      </c>
      <c r="H71" s="70">
        <v>0</v>
      </c>
      <c r="I71" s="70">
        <v>0</v>
      </c>
    </row>
    <row r="72" spans="1:9" x14ac:dyDescent="0.25">
      <c r="A72" s="178" t="s">
        <v>228</v>
      </c>
      <c r="B72" s="178"/>
      <c r="C72" s="178"/>
      <c r="D72" s="178"/>
      <c r="E72" s="178"/>
      <c r="F72" s="178"/>
      <c r="G72" s="60">
        <v>65</v>
      </c>
      <c r="H72" s="70">
        <v>0</v>
      </c>
      <c r="I72" s="70">
        <v>0</v>
      </c>
    </row>
    <row r="73" spans="1:9" x14ac:dyDescent="0.25">
      <c r="A73" s="210" t="s">
        <v>229</v>
      </c>
      <c r="B73" s="210"/>
      <c r="C73" s="210"/>
      <c r="D73" s="210"/>
      <c r="E73" s="210"/>
      <c r="F73" s="210"/>
      <c r="G73" s="61">
        <v>66</v>
      </c>
      <c r="H73" s="74">
        <v>0</v>
      </c>
      <c r="I73" s="74">
        <v>0</v>
      </c>
    </row>
    <row r="74" spans="1:9" x14ac:dyDescent="0.25">
      <c r="A74" s="210" t="s">
        <v>230</v>
      </c>
      <c r="B74" s="210"/>
      <c r="C74" s="210"/>
      <c r="D74" s="210"/>
      <c r="E74" s="210"/>
      <c r="F74" s="210"/>
      <c r="G74" s="61">
        <v>67</v>
      </c>
      <c r="H74" s="74">
        <v>0</v>
      </c>
      <c r="I74" s="74">
        <v>0</v>
      </c>
    </row>
    <row r="75" spans="1:9" x14ac:dyDescent="0.25">
      <c r="A75" s="183" t="s">
        <v>231</v>
      </c>
      <c r="B75" s="183"/>
      <c r="C75" s="183"/>
      <c r="D75" s="183"/>
      <c r="E75" s="183"/>
      <c r="F75" s="183"/>
      <c r="G75" s="202"/>
      <c r="H75" s="202"/>
      <c r="I75" s="202"/>
    </row>
    <row r="76" spans="1:9" x14ac:dyDescent="0.25">
      <c r="A76" s="179" t="s">
        <v>232</v>
      </c>
      <c r="B76" s="179"/>
      <c r="C76" s="179"/>
      <c r="D76" s="179"/>
      <c r="E76" s="179"/>
      <c r="F76" s="179"/>
      <c r="G76" s="61">
        <v>68</v>
      </c>
      <c r="H76" s="74">
        <v>0</v>
      </c>
      <c r="I76" s="74">
        <v>0</v>
      </c>
    </row>
    <row r="77" spans="1:9" x14ac:dyDescent="0.25">
      <c r="A77" s="209" t="s">
        <v>233</v>
      </c>
      <c r="B77" s="209"/>
      <c r="C77" s="209"/>
      <c r="D77" s="209"/>
      <c r="E77" s="209"/>
      <c r="F77" s="209"/>
      <c r="G77" s="65">
        <v>69</v>
      </c>
      <c r="H77" s="70">
        <v>0</v>
      </c>
      <c r="I77" s="70">
        <v>0</v>
      </c>
    </row>
    <row r="78" spans="1:9" x14ac:dyDescent="0.25">
      <c r="A78" s="209" t="s">
        <v>234</v>
      </c>
      <c r="B78" s="209"/>
      <c r="C78" s="209"/>
      <c r="D78" s="209"/>
      <c r="E78" s="209"/>
      <c r="F78" s="209"/>
      <c r="G78" s="65">
        <v>70</v>
      </c>
      <c r="H78" s="70">
        <v>0</v>
      </c>
      <c r="I78" s="70">
        <v>0</v>
      </c>
    </row>
    <row r="79" spans="1:9" x14ac:dyDescent="0.25">
      <c r="A79" s="179" t="s">
        <v>235</v>
      </c>
      <c r="B79" s="179"/>
      <c r="C79" s="179"/>
      <c r="D79" s="179"/>
      <c r="E79" s="179"/>
      <c r="F79" s="179"/>
      <c r="G79" s="61">
        <v>71</v>
      </c>
      <c r="H79" s="74">
        <v>0</v>
      </c>
      <c r="I79" s="74">
        <v>0</v>
      </c>
    </row>
    <row r="80" spans="1:9" x14ac:dyDescent="0.25">
      <c r="A80" s="179" t="s">
        <v>236</v>
      </c>
      <c r="B80" s="179"/>
      <c r="C80" s="179"/>
      <c r="D80" s="179"/>
      <c r="E80" s="179"/>
      <c r="F80" s="179"/>
      <c r="G80" s="61">
        <v>72</v>
      </c>
      <c r="H80" s="74">
        <v>0</v>
      </c>
      <c r="I80" s="74">
        <v>0</v>
      </c>
    </row>
    <row r="81" spans="1:9" x14ac:dyDescent="0.25">
      <c r="A81" s="210" t="s">
        <v>237</v>
      </c>
      <c r="B81" s="210"/>
      <c r="C81" s="210"/>
      <c r="D81" s="210"/>
      <c r="E81" s="210"/>
      <c r="F81" s="210"/>
      <c r="G81" s="61">
        <v>73</v>
      </c>
      <c r="H81" s="74">
        <v>0</v>
      </c>
      <c r="I81" s="74">
        <v>0</v>
      </c>
    </row>
    <row r="82" spans="1:9" x14ac:dyDescent="0.25">
      <c r="A82" s="210" t="s">
        <v>238</v>
      </c>
      <c r="B82" s="210"/>
      <c r="C82" s="210"/>
      <c r="D82" s="210"/>
      <c r="E82" s="210"/>
      <c r="F82" s="210"/>
      <c r="G82" s="61">
        <v>74</v>
      </c>
      <c r="H82" s="74">
        <v>0</v>
      </c>
      <c r="I82" s="74">
        <v>0</v>
      </c>
    </row>
    <row r="83" spans="1:9" x14ac:dyDescent="0.25">
      <c r="A83" s="183" t="s">
        <v>239</v>
      </c>
      <c r="B83" s="183"/>
      <c r="C83" s="183"/>
      <c r="D83" s="183"/>
      <c r="E83" s="183"/>
      <c r="F83" s="183"/>
      <c r="G83" s="202"/>
      <c r="H83" s="202"/>
      <c r="I83" s="202"/>
    </row>
    <row r="84" spans="1:9" x14ac:dyDescent="0.25">
      <c r="A84" s="203" t="s">
        <v>240</v>
      </c>
      <c r="B84" s="203"/>
      <c r="C84" s="203"/>
      <c r="D84" s="203"/>
      <c r="E84" s="203"/>
      <c r="F84" s="203"/>
      <c r="G84" s="61">
        <v>75</v>
      </c>
      <c r="H84" s="75">
        <f>H85+H86</f>
        <v>143196181</v>
      </c>
      <c r="I84" s="75">
        <f>I85+I86</f>
        <v>144578663</v>
      </c>
    </row>
    <row r="85" spans="1:9" x14ac:dyDescent="0.25">
      <c r="A85" s="204" t="s">
        <v>241</v>
      </c>
      <c r="B85" s="204"/>
      <c r="C85" s="204"/>
      <c r="D85" s="204"/>
      <c r="E85" s="204"/>
      <c r="F85" s="204"/>
      <c r="G85" s="60">
        <v>76</v>
      </c>
      <c r="H85" s="76">
        <v>141869392</v>
      </c>
      <c r="I85" s="76">
        <v>142959378</v>
      </c>
    </row>
    <row r="86" spans="1:9" x14ac:dyDescent="0.25">
      <c r="A86" s="204" t="s">
        <v>242</v>
      </c>
      <c r="B86" s="204"/>
      <c r="C86" s="204"/>
      <c r="D86" s="204"/>
      <c r="E86" s="204"/>
      <c r="F86" s="204"/>
      <c r="G86" s="60">
        <v>77</v>
      </c>
      <c r="H86" s="76">
        <v>1326789</v>
      </c>
      <c r="I86" s="76">
        <v>1619285</v>
      </c>
    </row>
    <row r="87" spans="1:9" x14ac:dyDescent="0.25">
      <c r="A87" s="205" t="s">
        <v>243</v>
      </c>
      <c r="B87" s="205"/>
      <c r="C87" s="205"/>
      <c r="D87" s="205"/>
      <c r="E87" s="205"/>
      <c r="F87" s="205"/>
      <c r="G87" s="206"/>
      <c r="H87" s="206"/>
      <c r="I87" s="206"/>
    </row>
    <row r="88" spans="1:9" x14ac:dyDescent="0.25">
      <c r="A88" s="207" t="s">
        <v>244</v>
      </c>
      <c r="B88" s="207"/>
      <c r="C88" s="207"/>
      <c r="D88" s="207"/>
      <c r="E88" s="207"/>
      <c r="F88" s="207"/>
      <c r="G88" s="60">
        <v>78</v>
      </c>
      <c r="H88" s="76">
        <v>143196181</v>
      </c>
      <c r="I88" s="76">
        <v>144578663</v>
      </c>
    </row>
    <row r="89" spans="1:9" ht="29.25" customHeight="1" x14ac:dyDescent="0.25">
      <c r="A89" s="201" t="s">
        <v>245</v>
      </c>
      <c r="B89" s="201"/>
      <c r="C89" s="201"/>
      <c r="D89" s="201"/>
      <c r="E89" s="201"/>
      <c r="F89" s="201"/>
      <c r="G89" s="61">
        <v>79</v>
      </c>
      <c r="H89" s="75">
        <f>H90+H97</f>
        <v>-8363006</v>
      </c>
      <c r="I89" s="75">
        <f>I90+I97</f>
        <v>1242471</v>
      </c>
    </row>
    <row r="90" spans="1:9" ht="24.6" customHeight="1" x14ac:dyDescent="0.25">
      <c r="A90" s="213" t="s">
        <v>246</v>
      </c>
      <c r="B90" s="213"/>
      <c r="C90" s="213"/>
      <c r="D90" s="213"/>
      <c r="E90" s="213"/>
      <c r="F90" s="213"/>
      <c r="G90" s="61">
        <v>80</v>
      </c>
      <c r="H90" s="75">
        <f>SUM(H91:H95)</f>
        <v>49240</v>
      </c>
      <c r="I90" s="75">
        <f>SUM(I91:I95)</f>
        <v>-65590</v>
      </c>
    </row>
    <row r="91" spans="1:9" ht="24.6" customHeight="1" x14ac:dyDescent="0.25">
      <c r="A91" s="208" t="s">
        <v>247</v>
      </c>
      <c r="B91" s="208"/>
      <c r="C91" s="208"/>
      <c r="D91" s="208"/>
      <c r="E91" s="208"/>
      <c r="F91" s="208"/>
      <c r="G91" s="61">
        <v>81</v>
      </c>
      <c r="H91" s="76">
        <v>0</v>
      </c>
      <c r="I91" s="76">
        <v>0</v>
      </c>
    </row>
    <row r="92" spans="1:9" ht="39" customHeight="1" x14ac:dyDescent="0.25">
      <c r="A92" s="208" t="s">
        <v>248</v>
      </c>
      <c r="B92" s="208"/>
      <c r="C92" s="208"/>
      <c r="D92" s="208"/>
      <c r="E92" s="208"/>
      <c r="F92" s="208"/>
      <c r="G92" s="61">
        <v>82</v>
      </c>
      <c r="H92" s="76">
        <v>7720</v>
      </c>
      <c r="I92" s="76">
        <v>-10611</v>
      </c>
    </row>
    <row r="93" spans="1:9" ht="44.25" customHeight="1" x14ac:dyDescent="0.25">
      <c r="A93" s="208" t="s">
        <v>249</v>
      </c>
      <c r="B93" s="208"/>
      <c r="C93" s="208"/>
      <c r="D93" s="208"/>
      <c r="E93" s="208"/>
      <c r="F93" s="208"/>
      <c r="G93" s="61">
        <v>83</v>
      </c>
      <c r="H93" s="76">
        <v>0</v>
      </c>
      <c r="I93" s="76">
        <v>0</v>
      </c>
    </row>
    <row r="94" spans="1:9" ht="16.5" customHeight="1" x14ac:dyDescent="0.25">
      <c r="A94" s="208" t="s">
        <v>250</v>
      </c>
      <c r="B94" s="208"/>
      <c r="C94" s="208"/>
      <c r="D94" s="208"/>
      <c r="E94" s="208"/>
      <c r="F94" s="208"/>
      <c r="G94" s="61">
        <v>84</v>
      </c>
      <c r="H94" s="76">
        <v>41520</v>
      </c>
      <c r="I94" s="76">
        <v>-54979</v>
      </c>
    </row>
    <row r="95" spans="1:9" ht="13.5" customHeight="1" x14ac:dyDescent="0.25">
      <c r="A95" s="208" t="s">
        <v>251</v>
      </c>
      <c r="B95" s="208"/>
      <c r="C95" s="208"/>
      <c r="D95" s="208"/>
      <c r="E95" s="208"/>
      <c r="F95" s="208"/>
      <c r="G95" s="61">
        <v>85</v>
      </c>
      <c r="H95" s="76">
        <v>0</v>
      </c>
      <c r="I95" s="76">
        <v>0</v>
      </c>
    </row>
    <row r="96" spans="1:9" ht="24.6" customHeight="1" x14ac:dyDescent="0.25">
      <c r="A96" s="208" t="s">
        <v>252</v>
      </c>
      <c r="B96" s="208"/>
      <c r="C96" s="208"/>
      <c r="D96" s="208"/>
      <c r="E96" s="208"/>
      <c r="F96" s="208"/>
      <c r="G96" s="61">
        <v>86</v>
      </c>
      <c r="H96" s="76">
        <v>0</v>
      </c>
      <c r="I96" s="76">
        <v>0</v>
      </c>
    </row>
    <row r="97" spans="1:9" ht="24.6" customHeight="1" x14ac:dyDescent="0.25">
      <c r="A97" s="213" t="s">
        <v>440</v>
      </c>
      <c r="B97" s="213"/>
      <c r="C97" s="213"/>
      <c r="D97" s="213"/>
      <c r="E97" s="213"/>
      <c r="F97" s="213"/>
      <c r="G97" s="61">
        <v>87</v>
      </c>
      <c r="H97" s="75">
        <f>SUM(H98:H106)</f>
        <v>-8412246</v>
      </c>
      <c r="I97" s="75">
        <f>SUM(I98:I106)</f>
        <v>1308061</v>
      </c>
    </row>
    <row r="98" spans="1:9" x14ac:dyDescent="0.25">
      <c r="A98" s="208" t="s">
        <v>253</v>
      </c>
      <c r="B98" s="208"/>
      <c r="C98" s="208"/>
      <c r="D98" s="208"/>
      <c r="E98" s="208"/>
      <c r="F98" s="208"/>
      <c r="G98" s="60">
        <v>88</v>
      </c>
      <c r="H98" s="76">
        <v>0</v>
      </c>
      <c r="I98" s="76">
        <v>0</v>
      </c>
    </row>
    <row r="99" spans="1:9" ht="35.25" customHeight="1" x14ac:dyDescent="0.25">
      <c r="A99" s="208" t="s">
        <v>431</v>
      </c>
      <c r="B99" s="208"/>
      <c r="C99" s="208"/>
      <c r="D99" s="208"/>
      <c r="E99" s="208"/>
      <c r="F99" s="208"/>
      <c r="G99" s="60">
        <v>89</v>
      </c>
      <c r="H99" s="76">
        <v>0</v>
      </c>
      <c r="I99" s="76">
        <v>0</v>
      </c>
    </row>
    <row r="100" spans="1:9" ht="35.25" customHeight="1" x14ac:dyDescent="0.25">
      <c r="A100" s="208" t="s">
        <v>432</v>
      </c>
      <c r="B100" s="208"/>
      <c r="C100" s="208"/>
      <c r="D100" s="208"/>
      <c r="E100" s="208"/>
      <c r="F100" s="208"/>
      <c r="G100" s="60">
        <v>90</v>
      </c>
      <c r="H100" s="76">
        <v>0</v>
      </c>
      <c r="I100" s="76">
        <v>0</v>
      </c>
    </row>
    <row r="101" spans="1:9" x14ac:dyDescent="0.25">
      <c r="A101" s="208" t="s">
        <v>433</v>
      </c>
      <c r="B101" s="208"/>
      <c r="C101" s="208"/>
      <c r="D101" s="208"/>
      <c r="E101" s="208"/>
      <c r="F101" s="208"/>
      <c r="G101" s="60">
        <v>91</v>
      </c>
      <c r="H101" s="76">
        <v>-8412246</v>
      </c>
      <c r="I101" s="76">
        <v>1308061</v>
      </c>
    </row>
    <row r="102" spans="1:9" ht="33.75" customHeight="1" x14ac:dyDescent="0.25">
      <c r="A102" s="208" t="s">
        <v>434</v>
      </c>
      <c r="B102" s="208"/>
      <c r="C102" s="208"/>
      <c r="D102" s="208"/>
      <c r="E102" s="208"/>
      <c r="F102" s="208"/>
      <c r="G102" s="60">
        <v>92</v>
      </c>
      <c r="H102" s="76">
        <v>0</v>
      </c>
      <c r="I102" s="76">
        <v>0</v>
      </c>
    </row>
    <row r="103" spans="1:9" ht="29.25" customHeight="1" x14ac:dyDescent="0.25">
      <c r="A103" s="208" t="s">
        <v>435</v>
      </c>
      <c r="B103" s="208"/>
      <c r="C103" s="208"/>
      <c r="D103" s="208"/>
      <c r="E103" s="208"/>
      <c r="F103" s="208"/>
      <c r="G103" s="60">
        <v>93</v>
      </c>
      <c r="H103" s="76">
        <v>0</v>
      </c>
      <c r="I103" s="76">
        <v>0</v>
      </c>
    </row>
    <row r="104" spans="1:9" x14ac:dyDescent="0.25">
      <c r="A104" s="208" t="s">
        <v>436</v>
      </c>
      <c r="B104" s="208"/>
      <c r="C104" s="208"/>
      <c r="D104" s="208"/>
      <c r="E104" s="208"/>
      <c r="F104" s="208"/>
      <c r="G104" s="60">
        <v>94</v>
      </c>
      <c r="H104" s="76">
        <v>0</v>
      </c>
      <c r="I104" s="76">
        <v>0</v>
      </c>
    </row>
    <row r="105" spans="1:9" ht="24.75" customHeight="1" x14ac:dyDescent="0.25">
      <c r="A105" s="208" t="s">
        <v>437</v>
      </c>
      <c r="B105" s="208"/>
      <c r="C105" s="208"/>
      <c r="D105" s="208"/>
      <c r="E105" s="208"/>
      <c r="F105" s="208"/>
      <c r="G105" s="60">
        <v>95</v>
      </c>
      <c r="H105" s="76">
        <v>0</v>
      </c>
      <c r="I105" s="76">
        <v>0</v>
      </c>
    </row>
    <row r="106" spans="1:9" ht="15.75" customHeight="1" x14ac:dyDescent="0.25">
      <c r="A106" s="208" t="s">
        <v>438</v>
      </c>
      <c r="B106" s="208"/>
      <c r="C106" s="208"/>
      <c r="D106" s="208"/>
      <c r="E106" s="208"/>
      <c r="F106" s="208"/>
      <c r="G106" s="60">
        <v>96</v>
      </c>
      <c r="H106" s="76">
        <v>0</v>
      </c>
      <c r="I106" s="76">
        <v>0</v>
      </c>
    </row>
    <row r="107" spans="1:9" ht="24.75" customHeight="1" x14ac:dyDescent="0.25">
      <c r="A107" s="208" t="s">
        <v>439</v>
      </c>
      <c r="B107" s="208"/>
      <c r="C107" s="208"/>
      <c r="D107" s="208"/>
      <c r="E107" s="208"/>
      <c r="F107" s="208"/>
      <c r="G107" s="60">
        <v>97</v>
      </c>
      <c r="H107" s="76">
        <v>0</v>
      </c>
      <c r="I107" s="76">
        <v>0</v>
      </c>
    </row>
    <row r="108" spans="1:9" ht="27.6" customHeight="1" x14ac:dyDescent="0.25">
      <c r="A108" s="201" t="s">
        <v>441</v>
      </c>
      <c r="B108" s="201"/>
      <c r="C108" s="201"/>
      <c r="D108" s="201"/>
      <c r="E108" s="201"/>
      <c r="F108" s="201"/>
      <c r="G108" s="61">
        <v>98</v>
      </c>
      <c r="H108" s="75">
        <f>H90+H97-H107-H96</f>
        <v>-8363006</v>
      </c>
      <c r="I108" s="75">
        <f>I90+I97-I107-I96</f>
        <v>1242471</v>
      </c>
    </row>
    <row r="109" spans="1:9" ht="22.2" customHeight="1" x14ac:dyDescent="0.25">
      <c r="A109" s="201" t="s">
        <v>442</v>
      </c>
      <c r="B109" s="201"/>
      <c r="C109" s="201"/>
      <c r="D109" s="201"/>
      <c r="E109" s="201"/>
      <c r="F109" s="201"/>
      <c r="G109" s="61">
        <v>99</v>
      </c>
      <c r="H109" s="75">
        <f>H88+H108</f>
        <v>134833175</v>
      </c>
      <c r="I109" s="75">
        <f>I88+I108</f>
        <v>145821134</v>
      </c>
    </row>
    <row r="110" spans="1:9" x14ac:dyDescent="0.25">
      <c r="A110" s="183" t="s">
        <v>254</v>
      </c>
      <c r="B110" s="183"/>
      <c r="C110" s="183"/>
      <c r="D110" s="183"/>
      <c r="E110" s="183"/>
      <c r="F110" s="183"/>
      <c r="G110" s="202"/>
      <c r="H110" s="202"/>
      <c r="I110" s="202"/>
    </row>
    <row r="111" spans="1:9" ht="24.75" customHeight="1" x14ac:dyDescent="0.25">
      <c r="A111" s="203" t="s">
        <v>443</v>
      </c>
      <c r="B111" s="203"/>
      <c r="C111" s="203"/>
      <c r="D111" s="203"/>
      <c r="E111" s="203"/>
      <c r="F111" s="203"/>
      <c r="G111" s="61">
        <v>100</v>
      </c>
      <c r="H111" s="75">
        <f>H112+H113</f>
        <v>134833175</v>
      </c>
      <c r="I111" s="75">
        <f>I112+I113</f>
        <v>145821134</v>
      </c>
    </row>
    <row r="112" spans="1:9" x14ac:dyDescent="0.25">
      <c r="A112" s="204" t="s">
        <v>255</v>
      </c>
      <c r="B112" s="204"/>
      <c r="C112" s="204"/>
      <c r="D112" s="204"/>
      <c r="E112" s="204"/>
      <c r="F112" s="204"/>
      <c r="G112" s="60">
        <v>101</v>
      </c>
      <c r="H112" s="76">
        <v>133506386</v>
      </c>
      <c r="I112" s="76">
        <v>144201849</v>
      </c>
    </row>
    <row r="113" spans="1:9" x14ac:dyDescent="0.25">
      <c r="A113" s="204" t="s">
        <v>256</v>
      </c>
      <c r="B113" s="204"/>
      <c r="C113" s="204"/>
      <c r="D113" s="204"/>
      <c r="E113" s="204"/>
      <c r="F113" s="204"/>
      <c r="G113" s="60">
        <v>102</v>
      </c>
      <c r="H113" s="76">
        <v>1326789</v>
      </c>
      <c r="I113" s="76">
        <v>1619285</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8" zoomScale="110" zoomScaleNormal="100" workbookViewId="0">
      <selection activeCell="I50" sqref="I50"/>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218" t="s">
        <v>257</v>
      </c>
      <c r="B1" s="222"/>
      <c r="C1" s="222"/>
      <c r="D1" s="222"/>
      <c r="E1" s="222"/>
      <c r="F1" s="222"/>
      <c r="G1" s="222"/>
      <c r="H1" s="222"/>
      <c r="I1" s="222"/>
    </row>
    <row r="2" spans="1:9" x14ac:dyDescent="0.25">
      <c r="A2" s="217" t="s">
        <v>471</v>
      </c>
      <c r="B2" s="188"/>
      <c r="C2" s="188"/>
      <c r="D2" s="188"/>
      <c r="E2" s="188"/>
      <c r="F2" s="188"/>
      <c r="G2" s="188"/>
      <c r="H2" s="188"/>
      <c r="I2" s="188"/>
    </row>
    <row r="3" spans="1:9" x14ac:dyDescent="0.25">
      <c r="A3" s="199" t="s">
        <v>41</v>
      </c>
      <c r="B3" s="224"/>
      <c r="C3" s="224"/>
      <c r="D3" s="224"/>
      <c r="E3" s="224"/>
      <c r="F3" s="224"/>
      <c r="G3" s="224"/>
      <c r="H3" s="224"/>
      <c r="I3" s="224"/>
    </row>
    <row r="4" spans="1:9" x14ac:dyDescent="0.25">
      <c r="A4" s="223" t="s">
        <v>470</v>
      </c>
      <c r="B4" s="191"/>
      <c r="C4" s="191"/>
      <c r="D4" s="191"/>
      <c r="E4" s="191"/>
      <c r="F4" s="191"/>
      <c r="G4" s="191"/>
      <c r="H4" s="191"/>
      <c r="I4" s="192"/>
    </row>
    <row r="5" spans="1:9" ht="20.399999999999999" x14ac:dyDescent="0.25">
      <c r="A5" s="214" t="s">
        <v>42</v>
      </c>
      <c r="B5" s="196"/>
      <c r="C5" s="196"/>
      <c r="D5" s="196"/>
      <c r="E5" s="196"/>
      <c r="F5" s="196"/>
      <c r="G5" s="66" t="s">
        <v>258</v>
      </c>
      <c r="H5" s="63" t="s">
        <v>161</v>
      </c>
      <c r="I5" s="63" t="s">
        <v>162</v>
      </c>
    </row>
    <row r="6" spans="1:9" x14ac:dyDescent="0.25">
      <c r="A6" s="225">
        <v>1</v>
      </c>
      <c r="B6" s="196"/>
      <c r="C6" s="196"/>
      <c r="D6" s="196"/>
      <c r="E6" s="196"/>
      <c r="F6" s="196"/>
      <c r="G6" s="63">
        <v>2</v>
      </c>
      <c r="H6" s="63" t="s">
        <v>259</v>
      </c>
      <c r="I6" s="63" t="s">
        <v>260</v>
      </c>
    </row>
    <row r="7" spans="1:9" x14ac:dyDescent="0.25">
      <c r="A7" s="219" t="s">
        <v>261</v>
      </c>
      <c r="B7" s="219"/>
      <c r="C7" s="219"/>
      <c r="D7" s="219"/>
      <c r="E7" s="219"/>
      <c r="F7" s="219"/>
      <c r="G7" s="219"/>
      <c r="H7" s="219"/>
      <c r="I7" s="219"/>
    </row>
    <row r="8" spans="1:9" ht="12.75" customHeight="1" x14ac:dyDescent="0.25">
      <c r="A8" s="208" t="s">
        <v>262</v>
      </c>
      <c r="B8" s="208"/>
      <c r="C8" s="208"/>
      <c r="D8" s="208"/>
      <c r="E8" s="208"/>
      <c r="F8" s="208"/>
      <c r="G8" s="65">
        <v>1</v>
      </c>
      <c r="H8" s="77">
        <v>177124242</v>
      </c>
      <c r="I8" s="77">
        <v>177415560</v>
      </c>
    </row>
    <row r="9" spans="1:9" ht="12.75" customHeight="1" x14ac:dyDescent="0.25">
      <c r="A9" s="210" t="s">
        <v>263</v>
      </c>
      <c r="B9" s="210"/>
      <c r="C9" s="210"/>
      <c r="D9" s="210"/>
      <c r="E9" s="210"/>
      <c r="F9" s="210"/>
      <c r="G9" s="61">
        <v>2</v>
      </c>
      <c r="H9" s="78">
        <f>H10+H11+H12+H13+H14+H15+H16+H17</f>
        <v>271628341</v>
      </c>
      <c r="I9" s="78">
        <f>I10+I11+I12+I13+I14+I15+I16+I17</f>
        <v>284193603</v>
      </c>
    </row>
    <row r="10" spans="1:9" ht="12.75" customHeight="1" x14ac:dyDescent="0.25">
      <c r="A10" s="221" t="s">
        <v>264</v>
      </c>
      <c r="B10" s="221"/>
      <c r="C10" s="221"/>
      <c r="D10" s="221"/>
      <c r="E10" s="221"/>
      <c r="F10" s="221"/>
      <c r="G10" s="65">
        <v>3</v>
      </c>
      <c r="H10" s="77">
        <v>272031882</v>
      </c>
      <c r="I10" s="77">
        <v>277976541</v>
      </c>
    </row>
    <row r="11" spans="1:9" ht="31.2" customHeight="1" x14ac:dyDescent="0.25">
      <c r="A11" s="221" t="s">
        <v>265</v>
      </c>
      <c r="B11" s="221"/>
      <c r="C11" s="221"/>
      <c r="D11" s="221"/>
      <c r="E11" s="221"/>
      <c r="F11" s="221"/>
      <c r="G11" s="65">
        <v>4</v>
      </c>
      <c r="H11" s="77">
        <v>-4185683</v>
      </c>
      <c r="I11" s="77">
        <v>-1957138</v>
      </c>
    </row>
    <row r="12" spans="1:9" ht="28.2" customHeight="1" x14ac:dyDescent="0.25">
      <c r="A12" s="221" t="s">
        <v>266</v>
      </c>
      <c r="B12" s="221"/>
      <c r="C12" s="221"/>
      <c r="D12" s="221"/>
      <c r="E12" s="221"/>
      <c r="F12" s="221"/>
      <c r="G12" s="65">
        <v>5</v>
      </c>
      <c r="H12" s="77">
        <v>-2901259</v>
      </c>
      <c r="I12" s="77">
        <v>-1659228</v>
      </c>
    </row>
    <row r="13" spans="1:9" ht="12.75" customHeight="1" x14ac:dyDescent="0.25">
      <c r="A13" s="221" t="s">
        <v>267</v>
      </c>
      <c r="B13" s="221"/>
      <c r="C13" s="221"/>
      <c r="D13" s="221"/>
      <c r="E13" s="221"/>
      <c r="F13" s="221"/>
      <c r="G13" s="65">
        <v>6</v>
      </c>
      <c r="H13" s="77">
        <v>-3519560</v>
      </c>
      <c r="I13" s="77">
        <v>-1269557</v>
      </c>
    </row>
    <row r="14" spans="1:9" ht="12.75" customHeight="1" x14ac:dyDescent="0.25">
      <c r="A14" s="221" t="s">
        <v>268</v>
      </c>
      <c r="B14" s="221"/>
      <c r="C14" s="221"/>
      <c r="D14" s="221"/>
      <c r="E14" s="221"/>
      <c r="F14" s="221"/>
      <c r="G14" s="65">
        <v>7</v>
      </c>
      <c r="H14" s="77">
        <v>8946015</v>
      </c>
      <c r="I14" s="77">
        <v>9764632</v>
      </c>
    </row>
    <row r="15" spans="1:9" ht="12.75" customHeight="1" x14ac:dyDescent="0.25">
      <c r="A15" s="221" t="s">
        <v>269</v>
      </c>
      <c r="B15" s="221"/>
      <c r="C15" s="221"/>
      <c r="D15" s="221"/>
      <c r="E15" s="221"/>
      <c r="F15" s="221"/>
      <c r="G15" s="65">
        <v>8</v>
      </c>
      <c r="H15" s="77">
        <v>584415</v>
      </c>
      <c r="I15" s="77">
        <v>1356861</v>
      </c>
    </row>
    <row r="16" spans="1:9" ht="12.75" customHeight="1" x14ac:dyDescent="0.25">
      <c r="A16" s="221" t="s">
        <v>270</v>
      </c>
      <c r="B16" s="221"/>
      <c r="C16" s="221"/>
      <c r="D16" s="221"/>
      <c r="E16" s="221"/>
      <c r="F16" s="221"/>
      <c r="G16" s="65">
        <v>9</v>
      </c>
      <c r="H16" s="77">
        <v>73065</v>
      </c>
      <c r="I16" s="77">
        <v>0</v>
      </c>
    </row>
    <row r="17" spans="1:9" ht="27.6" customHeight="1" x14ac:dyDescent="0.25">
      <c r="A17" s="221" t="s">
        <v>271</v>
      </c>
      <c r="B17" s="221"/>
      <c r="C17" s="221"/>
      <c r="D17" s="221"/>
      <c r="E17" s="221"/>
      <c r="F17" s="221"/>
      <c r="G17" s="65">
        <v>10</v>
      </c>
      <c r="H17" s="77">
        <v>599466</v>
      </c>
      <c r="I17" s="77">
        <v>-18508</v>
      </c>
    </row>
    <row r="18" spans="1:9" ht="29.4" customHeight="1" x14ac:dyDescent="0.25">
      <c r="A18" s="201" t="s">
        <v>272</v>
      </c>
      <c r="B18" s="201"/>
      <c r="C18" s="201"/>
      <c r="D18" s="201"/>
      <c r="E18" s="201"/>
      <c r="F18" s="201"/>
      <c r="G18" s="61">
        <v>11</v>
      </c>
      <c r="H18" s="78">
        <f>H8+H9</f>
        <v>448752583</v>
      </c>
      <c r="I18" s="78">
        <f>I8+I9</f>
        <v>461609163</v>
      </c>
    </row>
    <row r="19" spans="1:9" ht="12.75" customHeight="1" x14ac:dyDescent="0.25">
      <c r="A19" s="210" t="s">
        <v>273</v>
      </c>
      <c r="B19" s="210"/>
      <c r="C19" s="210"/>
      <c r="D19" s="210"/>
      <c r="E19" s="210"/>
      <c r="F19" s="210"/>
      <c r="G19" s="61">
        <v>12</v>
      </c>
      <c r="H19" s="78">
        <f>H20+H21+H22+H23</f>
        <v>-2363295</v>
      </c>
      <c r="I19" s="78">
        <f>I20+I21+I22+I23</f>
        <v>-16579879</v>
      </c>
    </row>
    <row r="20" spans="1:9" ht="12.75" customHeight="1" x14ac:dyDescent="0.25">
      <c r="A20" s="221" t="s">
        <v>274</v>
      </c>
      <c r="B20" s="221"/>
      <c r="C20" s="221"/>
      <c r="D20" s="221"/>
      <c r="E20" s="221"/>
      <c r="F20" s="221"/>
      <c r="G20" s="65">
        <v>13</v>
      </c>
      <c r="H20" s="77">
        <v>21504284</v>
      </c>
      <c r="I20" s="77">
        <v>15994589</v>
      </c>
    </row>
    <row r="21" spans="1:9" ht="12.75" customHeight="1" x14ac:dyDescent="0.25">
      <c r="A21" s="221" t="s">
        <v>275</v>
      </c>
      <c r="B21" s="221"/>
      <c r="C21" s="221"/>
      <c r="D21" s="221"/>
      <c r="E21" s="221"/>
      <c r="F21" s="221"/>
      <c r="G21" s="65">
        <v>14</v>
      </c>
      <c r="H21" s="77">
        <v>-8672023</v>
      </c>
      <c r="I21" s="77">
        <v>-14314805</v>
      </c>
    </row>
    <row r="22" spans="1:9" ht="12.75" customHeight="1" x14ac:dyDescent="0.25">
      <c r="A22" s="221" t="s">
        <v>276</v>
      </c>
      <c r="B22" s="221"/>
      <c r="C22" s="221"/>
      <c r="D22" s="221"/>
      <c r="E22" s="221"/>
      <c r="F22" s="221"/>
      <c r="G22" s="65">
        <v>15</v>
      </c>
      <c r="H22" s="77">
        <v>-10657300</v>
      </c>
      <c r="I22" s="77">
        <v>-4797507</v>
      </c>
    </row>
    <row r="23" spans="1:9" ht="12.75" customHeight="1" x14ac:dyDescent="0.25">
      <c r="A23" s="221" t="s">
        <v>277</v>
      </c>
      <c r="B23" s="221"/>
      <c r="C23" s="221"/>
      <c r="D23" s="221"/>
      <c r="E23" s="221"/>
      <c r="F23" s="221"/>
      <c r="G23" s="65">
        <v>16</v>
      </c>
      <c r="H23" s="77">
        <v>-4538256</v>
      </c>
      <c r="I23" s="77">
        <v>-13462156</v>
      </c>
    </row>
    <row r="24" spans="1:9" ht="12.75" customHeight="1" x14ac:dyDescent="0.25">
      <c r="A24" s="201" t="s">
        <v>278</v>
      </c>
      <c r="B24" s="201"/>
      <c r="C24" s="201"/>
      <c r="D24" s="201"/>
      <c r="E24" s="201"/>
      <c r="F24" s="201"/>
      <c r="G24" s="61">
        <v>17</v>
      </c>
      <c r="H24" s="78">
        <f>H18+H19</f>
        <v>446389288</v>
      </c>
      <c r="I24" s="78">
        <f>I18+I19</f>
        <v>445029284</v>
      </c>
    </row>
    <row r="25" spans="1:9" ht="12.75" customHeight="1" x14ac:dyDescent="0.25">
      <c r="A25" s="208" t="s">
        <v>279</v>
      </c>
      <c r="B25" s="208"/>
      <c r="C25" s="208"/>
      <c r="D25" s="208"/>
      <c r="E25" s="208"/>
      <c r="F25" s="208"/>
      <c r="G25" s="65">
        <v>18</v>
      </c>
      <c r="H25" s="77">
        <v>-6551910</v>
      </c>
      <c r="I25" s="77">
        <v>-6111584</v>
      </c>
    </row>
    <row r="26" spans="1:9" ht="12.75" customHeight="1" x14ac:dyDescent="0.25">
      <c r="A26" s="208" t="s">
        <v>280</v>
      </c>
      <c r="B26" s="208"/>
      <c r="C26" s="208"/>
      <c r="D26" s="208"/>
      <c r="E26" s="208"/>
      <c r="F26" s="208"/>
      <c r="G26" s="65">
        <v>19</v>
      </c>
      <c r="H26" s="77">
        <v>-38813126</v>
      </c>
      <c r="I26" s="77">
        <v>-31429368</v>
      </c>
    </row>
    <row r="27" spans="1:9" ht="28.95" customHeight="1" x14ac:dyDescent="0.25">
      <c r="A27" s="203" t="s">
        <v>281</v>
      </c>
      <c r="B27" s="203"/>
      <c r="C27" s="203"/>
      <c r="D27" s="203"/>
      <c r="E27" s="203"/>
      <c r="F27" s="203"/>
      <c r="G27" s="61">
        <v>20</v>
      </c>
      <c r="H27" s="78">
        <f>H24+H25+H26</f>
        <v>401024252</v>
      </c>
      <c r="I27" s="78">
        <f>I24+I25+I26</f>
        <v>407488332</v>
      </c>
    </row>
    <row r="28" spans="1:9" x14ac:dyDescent="0.25">
      <c r="A28" s="219" t="s">
        <v>282</v>
      </c>
      <c r="B28" s="219"/>
      <c r="C28" s="219"/>
      <c r="D28" s="219"/>
      <c r="E28" s="219"/>
      <c r="F28" s="219"/>
      <c r="G28" s="219"/>
      <c r="H28" s="219"/>
      <c r="I28" s="219"/>
    </row>
    <row r="29" spans="1:9" ht="23.4" customHeight="1" x14ac:dyDescent="0.25">
      <c r="A29" s="208" t="s">
        <v>283</v>
      </c>
      <c r="B29" s="208"/>
      <c r="C29" s="208"/>
      <c r="D29" s="208"/>
      <c r="E29" s="208"/>
      <c r="F29" s="208"/>
      <c r="G29" s="65">
        <v>21</v>
      </c>
      <c r="H29" s="77">
        <v>5200126</v>
      </c>
      <c r="I29" s="77">
        <v>2122407</v>
      </c>
    </row>
    <row r="30" spans="1:9" ht="12.75" customHeight="1" x14ac:dyDescent="0.25">
      <c r="A30" s="208" t="s">
        <v>284</v>
      </c>
      <c r="B30" s="208"/>
      <c r="C30" s="208"/>
      <c r="D30" s="208"/>
      <c r="E30" s="208"/>
      <c r="F30" s="208"/>
      <c r="G30" s="65">
        <v>22</v>
      </c>
      <c r="H30" s="77">
        <v>0</v>
      </c>
      <c r="I30" s="77">
        <v>0</v>
      </c>
    </row>
    <row r="31" spans="1:9" ht="12.75" customHeight="1" x14ac:dyDescent="0.25">
      <c r="A31" s="208" t="s">
        <v>285</v>
      </c>
      <c r="B31" s="208"/>
      <c r="C31" s="208"/>
      <c r="D31" s="208"/>
      <c r="E31" s="208"/>
      <c r="F31" s="208"/>
      <c r="G31" s="65">
        <v>23</v>
      </c>
      <c r="H31" s="77">
        <v>7587578</v>
      </c>
      <c r="I31" s="77">
        <v>2816277</v>
      </c>
    </row>
    <row r="32" spans="1:9" ht="12.75" customHeight="1" x14ac:dyDescent="0.25">
      <c r="A32" s="208" t="s">
        <v>286</v>
      </c>
      <c r="B32" s="208"/>
      <c r="C32" s="208"/>
      <c r="D32" s="208"/>
      <c r="E32" s="208"/>
      <c r="F32" s="208"/>
      <c r="G32" s="65">
        <v>24</v>
      </c>
      <c r="H32" s="77">
        <v>0</v>
      </c>
      <c r="I32" s="77">
        <v>0</v>
      </c>
    </row>
    <row r="33" spans="1:9" ht="12.75" customHeight="1" x14ac:dyDescent="0.25">
      <c r="A33" s="208" t="s">
        <v>287</v>
      </c>
      <c r="B33" s="208"/>
      <c r="C33" s="208"/>
      <c r="D33" s="208"/>
      <c r="E33" s="208"/>
      <c r="F33" s="208"/>
      <c r="G33" s="65">
        <v>25</v>
      </c>
      <c r="H33" s="77">
        <v>274405</v>
      </c>
      <c r="I33" s="77">
        <v>0</v>
      </c>
    </row>
    <row r="34" spans="1:9" ht="12.75" customHeight="1" x14ac:dyDescent="0.25">
      <c r="A34" s="208" t="s">
        <v>288</v>
      </c>
      <c r="B34" s="208"/>
      <c r="C34" s="208"/>
      <c r="D34" s="208"/>
      <c r="E34" s="208"/>
      <c r="F34" s="208"/>
      <c r="G34" s="65">
        <v>26</v>
      </c>
      <c r="H34" s="77">
        <v>29260534</v>
      </c>
      <c r="I34" s="77">
        <v>18926</v>
      </c>
    </row>
    <row r="35" spans="1:9" ht="27.6" customHeight="1" x14ac:dyDescent="0.25">
      <c r="A35" s="201" t="s">
        <v>289</v>
      </c>
      <c r="B35" s="201"/>
      <c r="C35" s="201"/>
      <c r="D35" s="201"/>
      <c r="E35" s="201"/>
      <c r="F35" s="201"/>
      <c r="G35" s="61">
        <v>27</v>
      </c>
      <c r="H35" s="75">
        <f>H29+H30+H31+H32+H33+H34</f>
        <v>42322643</v>
      </c>
      <c r="I35" s="75">
        <f>I29+I30+I31+I32+I33+I34</f>
        <v>4957610</v>
      </c>
    </row>
    <row r="36" spans="1:9" ht="26.4" customHeight="1" x14ac:dyDescent="0.25">
      <c r="A36" s="208" t="s">
        <v>290</v>
      </c>
      <c r="B36" s="208"/>
      <c r="C36" s="208"/>
      <c r="D36" s="208"/>
      <c r="E36" s="208"/>
      <c r="F36" s="208"/>
      <c r="G36" s="65">
        <v>28</v>
      </c>
      <c r="H36" s="77">
        <v>-207750886</v>
      </c>
      <c r="I36" s="77">
        <v>-215938678</v>
      </c>
    </row>
    <row r="37" spans="1:9" ht="12.75" customHeight="1" x14ac:dyDescent="0.25">
      <c r="A37" s="208" t="s">
        <v>291</v>
      </c>
      <c r="B37" s="208"/>
      <c r="C37" s="208"/>
      <c r="D37" s="208"/>
      <c r="E37" s="208"/>
      <c r="F37" s="208"/>
      <c r="G37" s="65">
        <v>29</v>
      </c>
      <c r="H37" s="77">
        <v>-64234</v>
      </c>
      <c r="I37" s="77">
        <v>-141908</v>
      </c>
    </row>
    <row r="38" spans="1:9" ht="12.75" customHeight="1" x14ac:dyDescent="0.25">
      <c r="A38" s="208" t="s">
        <v>292</v>
      </c>
      <c r="B38" s="208"/>
      <c r="C38" s="208"/>
      <c r="D38" s="208"/>
      <c r="E38" s="208"/>
      <c r="F38" s="208"/>
      <c r="G38" s="65">
        <v>30</v>
      </c>
      <c r="H38" s="77">
        <v>0</v>
      </c>
      <c r="I38" s="77">
        <v>0</v>
      </c>
    </row>
    <row r="39" spans="1:9" ht="12.75" customHeight="1" x14ac:dyDescent="0.25">
      <c r="A39" s="208" t="s">
        <v>293</v>
      </c>
      <c r="B39" s="208"/>
      <c r="C39" s="208"/>
      <c r="D39" s="208"/>
      <c r="E39" s="208"/>
      <c r="F39" s="208"/>
      <c r="G39" s="65">
        <v>31</v>
      </c>
      <c r="H39" s="77">
        <v>0</v>
      </c>
      <c r="I39" s="77">
        <v>0</v>
      </c>
    </row>
    <row r="40" spans="1:9" ht="12.75" customHeight="1" x14ac:dyDescent="0.25">
      <c r="A40" s="208" t="s">
        <v>294</v>
      </c>
      <c r="B40" s="208"/>
      <c r="C40" s="208"/>
      <c r="D40" s="208"/>
      <c r="E40" s="208"/>
      <c r="F40" s="208"/>
      <c r="G40" s="65">
        <v>32</v>
      </c>
      <c r="H40" s="77">
        <v>0</v>
      </c>
      <c r="I40" s="77">
        <v>0</v>
      </c>
    </row>
    <row r="41" spans="1:9" ht="22.95" customHeight="1" x14ac:dyDescent="0.25">
      <c r="A41" s="201" t="s">
        <v>295</v>
      </c>
      <c r="B41" s="201"/>
      <c r="C41" s="201"/>
      <c r="D41" s="201"/>
      <c r="E41" s="201"/>
      <c r="F41" s="201"/>
      <c r="G41" s="61">
        <v>33</v>
      </c>
      <c r="H41" s="75">
        <f>H36+H37+H38+H39+H40</f>
        <v>-207815120</v>
      </c>
      <c r="I41" s="75">
        <f>I36+I37+I38+I39+I40</f>
        <v>-216080586</v>
      </c>
    </row>
    <row r="42" spans="1:9" ht="30.6" customHeight="1" x14ac:dyDescent="0.25">
      <c r="A42" s="203" t="s">
        <v>296</v>
      </c>
      <c r="B42" s="203"/>
      <c r="C42" s="203"/>
      <c r="D42" s="203"/>
      <c r="E42" s="203"/>
      <c r="F42" s="203"/>
      <c r="G42" s="61">
        <v>34</v>
      </c>
      <c r="H42" s="75">
        <f>H35+H41</f>
        <v>-165492477</v>
      </c>
      <c r="I42" s="75">
        <f>I35+I41</f>
        <v>-211122976</v>
      </c>
    </row>
    <row r="43" spans="1:9" x14ac:dyDescent="0.25">
      <c r="A43" s="219" t="s">
        <v>297</v>
      </c>
      <c r="B43" s="219"/>
      <c r="C43" s="219"/>
      <c r="D43" s="219"/>
      <c r="E43" s="219"/>
      <c r="F43" s="219"/>
      <c r="G43" s="219"/>
      <c r="H43" s="219"/>
      <c r="I43" s="219"/>
    </row>
    <row r="44" spans="1:9" ht="12.75" customHeight="1" x14ac:dyDescent="0.25">
      <c r="A44" s="208" t="s">
        <v>298</v>
      </c>
      <c r="B44" s="208"/>
      <c r="C44" s="208"/>
      <c r="D44" s="208"/>
      <c r="E44" s="208"/>
      <c r="F44" s="208"/>
      <c r="G44" s="65">
        <v>35</v>
      </c>
      <c r="H44" s="77">
        <v>0</v>
      </c>
      <c r="I44" s="77">
        <v>0</v>
      </c>
    </row>
    <row r="45" spans="1:9" ht="27.6" customHeight="1" x14ac:dyDescent="0.25">
      <c r="A45" s="208" t="s">
        <v>299</v>
      </c>
      <c r="B45" s="208"/>
      <c r="C45" s="208"/>
      <c r="D45" s="208"/>
      <c r="E45" s="208"/>
      <c r="F45" s="208"/>
      <c r="G45" s="65">
        <v>36</v>
      </c>
      <c r="H45" s="77">
        <v>0</v>
      </c>
      <c r="I45" s="77">
        <v>0</v>
      </c>
    </row>
    <row r="46" spans="1:9" ht="12.75" customHeight="1" x14ac:dyDescent="0.25">
      <c r="A46" s="208" t="s">
        <v>300</v>
      </c>
      <c r="B46" s="208"/>
      <c r="C46" s="208"/>
      <c r="D46" s="208"/>
      <c r="E46" s="208"/>
      <c r="F46" s="208"/>
      <c r="G46" s="65">
        <v>37</v>
      </c>
      <c r="H46" s="77">
        <v>0</v>
      </c>
      <c r="I46" s="77">
        <v>0</v>
      </c>
    </row>
    <row r="47" spans="1:9" ht="12.75" customHeight="1" x14ac:dyDescent="0.25">
      <c r="A47" s="208" t="s">
        <v>301</v>
      </c>
      <c r="B47" s="208"/>
      <c r="C47" s="208"/>
      <c r="D47" s="208"/>
      <c r="E47" s="208"/>
      <c r="F47" s="208"/>
      <c r="G47" s="65">
        <v>38</v>
      </c>
      <c r="H47" s="77">
        <v>0</v>
      </c>
      <c r="I47" s="77">
        <v>0</v>
      </c>
    </row>
    <row r="48" spans="1:9" ht="25.95" customHeight="1" x14ac:dyDescent="0.25">
      <c r="A48" s="201" t="s">
        <v>302</v>
      </c>
      <c r="B48" s="201"/>
      <c r="C48" s="201"/>
      <c r="D48" s="201"/>
      <c r="E48" s="201"/>
      <c r="F48" s="201"/>
      <c r="G48" s="61">
        <v>39</v>
      </c>
      <c r="H48" s="75">
        <f>H44+H45+H46+H47</f>
        <v>0</v>
      </c>
      <c r="I48" s="75">
        <f>I44+I45+I46+I47</f>
        <v>0</v>
      </c>
    </row>
    <row r="49" spans="1:9" ht="24.6" customHeight="1" x14ac:dyDescent="0.25">
      <c r="A49" s="208" t="s">
        <v>303</v>
      </c>
      <c r="B49" s="208"/>
      <c r="C49" s="208"/>
      <c r="D49" s="208"/>
      <c r="E49" s="208"/>
      <c r="F49" s="208"/>
      <c r="G49" s="65">
        <v>40</v>
      </c>
      <c r="H49" s="77">
        <v>0</v>
      </c>
      <c r="I49" s="77">
        <v>0</v>
      </c>
    </row>
    <row r="50" spans="1:9" ht="12.75" customHeight="1" x14ac:dyDescent="0.25">
      <c r="A50" s="208" t="s">
        <v>304</v>
      </c>
      <c r="B50" s="208"/>
      <c r="C50" s="208"/>
      <c r="D50" s="208"/>
      <c r="E50" s="208"/>
      <c r="F50" s="208"/>
      <c r="G50" s="65">
        <v>41</v>
      </c>
      <c r="H50" s="77">
        <v>-120275871</v>
      </c>
      <c r="I50" s="77">
        <v>-126537634</v>
      </c>
    </row>
    <row r="51" spans="1:9" ht="12.75" customHeight="1" x14ac:dyDescent="0.25">
      <c r="A51" s="208" t="s">
        <v>305</v>
      </c>
      <c r="B51" s="208"/>
      <c r="C51" s="208"/>
      <c r="D51" s="208"/>
      <c r="E51" s="208"/>
      <c r="F51" s="208"/>
      <c r="G51" s="65">
        <v>42</v>
      </c>
      <c r="H51" s="77">
        <v>-47197523</v>
      </c>
      <c r="I51" s="77">
        <v>-49787170</v>
      </c>
    </row>
    <row r="52" spans="1:9" ht="26.4" customHeight="1" x14ac:dyDescent="0.25">
      <c r="A52" s="208" t="s">
        <v>306</v>
      </c>
      <c r="B52" s="208"/>
      <c r="C52" s="208"/>
      <c r="D52" s="208"/>
      <c r="E52" s="208"/>
      <c r="F52" s="208"/>
      <c r="G52" s="65">
        <v>43</v>
      </c>
      <c r="H52" s="77">
        <v>-29857813</v>
      </c>
      <c r="I52" s="77">
        <v>-34536226</v>
      </c>
    </row>
    <row r="53" spans="1:9" ht="12.75" customHeight="1" x14ac:dyDescent="0.25">
      <c r="A53" s="208" t="s">
        <v>307</v>
      </c>
      <c r="B53" s="208"/>
      <c r="C53" s="208"/>
      <c r="D53" s="208"/>
      <c r="E53" s="208"/>
      <c r="F53" s="208"/>
      <c r="G53" s="65">
        <v>44</v>
      </c>
      <c r="H53" s="77">
        <v>-41620235</v>
      </c>
      <c r="I53" s="77">
        <v>-42097757</v>
      </c>
    </row>
    <row r="54" spans="1:9" ht="27.6" customHeight="1" x14ac:dyDescent="0.25">
      <c r="A54" s="201" t="s">
        <v>308</v>
      </c>
      <c r="B54" s="201"/>
      <c r="C54" s="201"/>
      <c r="D54" s="201"/>
      <c r="E54" s="201"/>
      <c r="F54" s="201"/>
      <c r="G54" s="61">
        <v>45</v>
      </c>
      <c r="H54" s="75">
        <f>H49+H50+H51+H52+H53</f>
        <v>-238951442</v>
      </c>
      <c r="I54" s="75">
        <f>I49+I50+I51+I52+I53</f>
        <v>-252958787</v>
      </c>
    </row>
    <row r="55" spans="1:9" ht="27.6" customHeight="1" x14ac:dyDescent="0.25">
      <c r="A55" s="203" t="s">
        <v>309</v>
      </c>
      <c r="B55" s="203"/>
      <c r="C55" s="203"/>
      <c r="D55" s="203"/>
      <c r="E55" s="203"/>
      <c r="F55" s="203"/>
      <c r="G55" s="61">
        <v>46</v>
      </c>
      <c r="H55" s="75">
        <f>H48+H54</f>
        <v>-238951442</v>
      </c>
      <c r="I55" s="75">
        <f>I48+I54</f>
        <v>-252958787</v>
      </c>
    </row>
    <row r="56" spans="1:9" x14ac:dyDescent="0.25">
      <c r="A56" s="177" t="s">
        <v>310</v>
      </c>
      <c r="B56" s="177"/>
      <c r="C56" s="177"/>
      <c r="D56" s="177"/>
      <c r="E56" s="177"/>
      <c r="F56" s="177"/>
      <c r="G56" s="65">
        <v>47</v>
      </c>
      <c r="H56" s="77">
        <v>0</v>
      </c>
      <c r="I56" s="77">
        <v>0</v>
      </c>
    </row>
    <row r="57" spans="1:9" ht="27" customHeight="1" x14ac:dyDescent="0.25">
      <c r="A57" s="203" t="s">
        <v>311</v>
      </c>
      <c r="B57" s="203"/>
      <c r="C57" s="203"/>
      <c r="D57" s="203"/>
      <c r="E57" s="203"/>
      <c r="F57" s="203"/>
      <c r="G57" s="61">
        <v>48</v>
      </c>
      <c r="H57" s="75">
        <f>H27+H42+H55+H56</f>
        <v>-3419667</v>
      </c>
      <c r="I57" s="75">
        <f>I27+I42+I55+I56</f>
        <v>-56593431</v>
      </c>
    </row>
    <row r="58" spans="1:9" ht="15.6" customHeight="1" x14ac:dyDescent="0.25">
      <c r="A58" s="220" t="s">
        <v>312</v>
      </c>
      <c r="B58" s="220"/>
      <c r="C58" s="220"/>
      <c r="D58" s="220"/>
      <c r="E58" s="220"/>
      <c r="F58" s="220"/>
      <c r="G58" s="65">
        <v>49</v>
      </c>
      <c r="H58" s="77">
        <v>233077904</v>
      </c>
      <c r="I58" s="77">
        <v>229658237</v>
      </c>
    </row>
    <row r="59" spans="1:9" ht="28.95" customHeight="1" x14ac:dyDescent="0.25">
      <c r="A59" s="203" t="s">
        <v>313</v>
      </c>
      <c r="B59" s="203"/>
      <c r="C59" s="203"/>
      <c r="D59" s="203"/>
      <c r="E59" s="203"/>
      <c r="F59" s="203"/>
      <c r="G59" s="61">
        <v>50</v>
      </c>
      <c r="H59" s="75">
        <f>H57+H58</f>
        <v>229658237</v>
      </c>
      <c r="I59" s="75">
        <f>I57+I58</f>
        <v>173064806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8" t="s">
        <v>314</v>
      </c>
      <c r="B1" s="222"/>
      <c r="C1" s="222"/>
      <c r="D1" s="222"/>
      <c r="E1" s="222"/>
      <c r="F1" s="222"/>
      <c r="G1" s="222"/>
      <c r="H1" s="222"/>
      <c r="I1" s="222"/>
    </row>
    <row r="2" spans="1:9" ht="12.75" customHeight="1" x14ac:dyDescent="0.25">
      <c r="A2" s="217" t="s">
        <v>471</v>
      </c>
      <c r="B2" s="188"/>
      <c r="C2" s="188"/>
      <c r="D2" s="188"/>
      <c r="E2" s="188"/>
      <c r="F2" s="188"/>
      <c r="G2" s="188"/>
      <c r="H2" s="188"/>
      <c r="I2" s="188"/>
    </row>
    <row r="3" spans="1:9" x14ac:dyDescent="0.25">
      <c r="A3" s="199" t="s">
        <v>41</v>
      </c>
      <c r="B3" s="227"/>
      <c r="C3" s="227"/>
      <c r="D3" s="227"/>
      <c r="E3" s="227"/>
      <c r="F3" s="227"/>
      <c r="G3" s="227"/>
      <c r="H3" s="227"/>
      <c r="I3" s="227"/>
    </row>
    <row r="4" spans="1:9" x14ac:dyDescent="0.25">
      <c r="A4" s="223" t="s">
        <v>470</v>
      </c>
      <c r="B4" s="191"/>
      <c r="C4" s="191"/>
      <c r="D4" s="191"/>
      <c r="E4" s="191"/>
      <c r="F4" s="191"/>
      <c r="G4" s="191"/>
      <c r="H4" s="191"/>
      <c r="I4" s="192"/>
    </row>
    <row r="5" spans="1:9" ht="22.2" x14ac:dyDescent="0.25">
      <c r="A5" s="214" t="s">
        <v>42</v>
      </c>
      <c r="B5" s="196"/>
      <c r="C5" s="196"/>
      <c r="D5" s="196"/>
      <c r="E5" s="196"/>
      <c r="F5" s="196"/>
      <c r="G5" s="62" t="s">
        <v>160</v>
      </c>
      <c r="H5" s="63" t="s">
        <v>161</v>
      </c>
      <c r="I5" s="63" t="s">
        <v>162</v>
      </c>
    </row>
    <row r="6" spans="1:9" x14ac:dyDescent="0.25">
      <c r="A6" s="225">
        <v>1</v>
      </c>
      <c r="B6" s="196"/>
      <c r="C6" s="196"/>
      <c r="D6" s="196"/>
      <c r="E6" s="196"/>
      <c r="F6" s="196"/>
      <c r="G6" s="64">
        <v>2</v>
      </c>
      <c r="H6" s="63" t="s">
        <v>259</v>
      </c>
      <c r="I6" s="63" t="s">
        <v>260</v>
      </c>
    </row>
    <row r="7" spans="1:9" x14ac:dyDescent="0.25">
      <c r="A7" s="219" t="s">
        <v>261</v>
      </c>
      <c r="B7" s="226"/>
      <c r="C7" s="226"/>
      <c r="D7" s="226"/>
      <c r="E7" s="226"/>
      <c r="F7" s="226"/>
      <c r="G7" s="226"/>
      <c r="H7" s="226"/>
      <c r="I7" s="226"/>
    </row>
    <row r="8" spans="1:9" x14ac:dyDescent="0.25">
      <c r="A8" s="208" t="s">
        <v>315</v>
      </c>
      <c r="B8" s="208"/>
      <c r="C8" s="208"/>
      <c r="D8" s="208"/>
      <c r="E8" s="208"/>
      <c r="F8" s="208"/>
      <c r="G8" s="60">
        <v>1</v>
      </c>
      <c r="H8" s="76">
        <v>0</v>
      </c>
      <c r="I8" s="76">
        <v>0</v>
      </c>
    </row>
    <row r="9" spans="1:9" x14ac:dyDescent="0.25">
      <c r="A9" s="208" t="s">
        <v>316</v>
      </c>
      <c r="B9" s="208"/>
      <c r="C9" s="208"/>
      <c r="D9" s="208"/>
      <c r="E9" s="208"/>
      <c r="F9" s="208"/>
      <c r="G9" s="60">
        <v>2</v>
      </c>
      <c r="H9" s="76">
        <v>0</v>
      </c>
      <c r="I9" s="76">
        <v>0</v>
      </c>
    </row>
    <row r="10" spans="1:9" x14ac:dyDescent="0.25">
      <c r="A10" s="208" t="s">
        <v>317</v>
      </c>
      <c r="B10" s="208"/>
      <c r="C10" s="208"/>
      <c r="D10" s="208"/>
      <c r="E10" s="208"/>
      <c r="F10" s="208"/>
      <c r="G10" s="60">
        <v>3</v>
      </c>
      <c r="H10" s="76">
        <v>0</v>
      </c>
      <c r="I10" s="76">
        <v>0</v>
      </c>
    </row>
    <row r="11" spans="1:9" x14ac:dyDescent="0.25">
      <c r="A11" s="208" t="s">
        <v>318</v>
      </c>
      <c r="B11" s="208"/>
      <c r="C11" s="208"/>
      <c r="D11" s="208"/>
      <c r="E11" s="208"/>
      <c r="F11" s="208"/>
      <c r="G11" s="60">
        <v>4</v>
      </c>
      <c r="H11" s="76">
        <v>0</v>
      </c>
      <c r="I11" s="76">
        <v>0</v>
      </c>
    </row>
    <row r="12" spans="1:9" x14ac:dyDescent="0.25">
      <c r="A12" s="208" t="s">
        <v>319</v>
      </c>
      <c r="B12" s="208"/>
      <c r="C12" s="208"/>
      <c r="D12" s="208"/>
      <c r="E12" s="208"/>
      <c r="F12" s="208"/>
      <c r="G12" s="60">
        <v>5</v>
      </c>
      <c r="H12" s="76">
        <v>0</v>
      </c>
      <c r="I12" s="76">
        <v>0</v>
      </c>
    </row>
    <row r="13" spans="1:9" ht="24" customHeight="1" x14ac:dyDescent="0.25">
      <c r="A13" s="213" t="s">
        <v>320</v>
      </c>
      <c r="B13" s="213"/>
      <c r="C13" s="213"/>
      <c r="D13" s="213"/>
      <c r="E13" s="213"/>
      <c r="F13" s="213"/>
      <c r="G13" s="61">
        <v>6</v>
      </c>
      <c r="H13" s="79">
        <f>SUM(H8:H12)</f>
        <v>0</v>
      </c>
      <c r="I13" s="79">
        <f>SUM(I8:I12)</f>
        <v>0</v>
      </c>
    </row>
    <row r="14" spans="1:9" x14ac:dyDescent="0.25">
      <c r="A14" s="208" t="s">
        <v>321</v>
      </c>
      <c r="B14" s="208"/>
      <c r="C14" s="208"/>
      <c r="D14" s="208"/>
      <c r="E14" s="208"/>
      <c r="F14" s="208"/>
      <c r="G14" s="60">
        <v>7</v>
      </c>
      <c r="H14" s="76">
        <v>0</v>
      </c>
      <c r="I14" s="76">
        <v>0</v>
      </c>
    </row>
    <row r="15" spans="1:9" x14ac:dyDescent="0.25">
      <c r="A15" s="208" t="s">
        <v>322</v>
      </c>
      <c r="B15" s="208"/>
      <c r="C15" s="208"/>
      <c r="D15" s="208"/>
      <c r="E15" s="208"/>
      <c r="F15" s="208"/>
      <c r="G15" s="60">
        <v>8</v>
      </c>
      <c r="H15" s="76">
        <v>0</v>
      </c>
      <c r="I15" s="76">
        <v>0</v>
      </c>
    </row>
    <row r="16" spans="1:9" x14ac:dyDescent="0.25">
      <c r="A16" s="208" t="s">
        <v>323</v>
      </c>
      <c r="B16" s="208"/>
      <c r="C16" s="208"/>
      <c r="D16" s="208"/>
      <c r="E16" s="208"/>
      <c r="F16" s="208"/>
      <c r="G16" s="60">
        <v>9</v>
      </c>
      <c r="H16" s="76">
        <v>0</v>
      </c>
      <c r="I16" s="76">
        <v>0</v>
      </c>
    </row>
    <row r="17" spans="1:9" x14ac:dyDescent="0.25">
      <c r="A17" s="208" t="s">
        <v>324</v>
      </c>
      <c r="B17" s="208"/>
      <c r="C17" s="208"/>
      <c r="D17" s="208"/>
      <c r="E17" s="208"/>
      <c r="F17" s="208"/>
      <c r="G17" s="60">
        <v>10</v>
      </c>
      <c r="H17" s="76">
        <v>0</v>
      </c>
      <c r="I17" s="76">
        <v>0</v>
      </c>
    </row>
    <row r="18" spans="1:9" x14ac:dyDescent="0.25">
      <c r="A18" s="208" t="s">
        <v>325</v>
      </c>
      <c r="B18" s="208"/>
      <c r="C18" s="208"/>
      <c r="D18" s="208"/>
      <c r="E18" s="208"/>
      <c r="F18" s="208"/>
      <c r="G18" s="60">
        <v>11</v>
      </c>
      <c r="H18" s="76">
        <v>0</v>
      </c>
      <c r="I18" s="76">
        <v>0</v>
      </c>
    </row>
    <row r="19" spans="1:9" x14ac:dyDescent="0.25">
      <c r="A19" s="208" t="s">
        <v>326</v>
      </c>
      <c r="B19" s="208"/>
      <c r="C19" s="208"/>
      <c r="D19" s="208"/>
      <c r="E19" s="208"/>
      <c r="F19" s="208"/>
      <c r="G19" s="60">
        <v>12</v>
      </c>
      <c r="H19" s="76">
        <v>0</v>
      </c>
      <c r="I19" s="76">
        <v>0</v>
      </c>
    </row>
    <row r="20" spans="1:9" ht="26.25" customHeight="1" x14ac:dyDescent="0.25">
      <c r="A20" s="213" t="s">
        <v>327</v>
      </c>
      <c r="B20" s="213"/>
      <c r="C20" s="213"/>
      <c r="D20" s="213"/>
      <c r="E20" s="213"/>
      <c r="F20" s="213"/>
      <c r="G20" s="61">
        <v>13</v>
      </c>
      <c r="H20" s="79">
        <f>SUM(H14:H19)</f>
        <v>0</v>
      </c>
      <c r="I20" s="79">
        <f>SUM(I14:I19)</f>
        <v>0</v>
      </c>
    </row>
    <row r="21" spans="1:9" ht="25.95" customHeight="1" x14ac:dyDescent="0.25">
      <c r="A21" s="203" t="s">
        <v>328</v>
      </c>
      <c r="B21" s="203"/>
      <c r="C21" s="203"/>
      <c r="D21" s="203"/>
      <c r="E21" s="203"/>
      <c r="F21" s="203"/>
      <c r="G21" s="61">
        <v>14</v>
      </c>
      <c r="H21" s="75">
        <f>H13+H20</f>
        <v>0</v>
      </c>
      <c r="I21" s="75">
        <f>I13+I20</f>
        <v>0</v>
      </c>
    </row>
    <row r="22" spans="1:9" x14ac:dyDescent="0.25">
      <c r="A22" s="219" t="s">
        <v>282</v>
      </c>
      <c r="B22" s="226"/>
      <c r="C22" s="226"/>
      <c r="D22" s="226"/>
      <c r="E22" s="226"/>
      <c r="F22" s="226"/>
      <c r="G22" s="226"/>
      <c r="H22" s="226"/>
      <c r="I22" s="226"/>
    </row>
    <row r="23" spans="1:9" ht="26.4" customHeight="1" x14ac:dyDescent="0.25">
      <c r="A23" s="208" t="s">
        <v>329</v>
      </c>
      <c r="B23" s="208"/>
      <c r="C23" s="208"/>
      <c r="D23" s="208"/>
      <c r="E23" s="208"/>
      <c r="F23" s="208"/>
      <c r="G23" s="60">
        <v>15</v>
      </c>
      <c r="H23" s="76">
        <v>0</v>
      </c>
      <c r="I23" s="76">
        <v>0</v>
      </c>
    </row>
    <row r="24" spans="1:9" x14ac:dyDescent="0.25">
      <c r="A24" s="208" t="s">
        <v>330</v>
      </c>
      <c r="B24" s="208"/>
      <c r="C24" s="208"/>
      <c r="D24" s="208"/>
      <c r="E24" s="208"/>
      <c r="F24" s="208"/>
      <c r="G24" s="60">
        <v>16</v>
      </c>
      <c r="H24" s="76">
        <v>0</v>
      </c>
      <c r="I24" s="76">
        <v>0</v>
      </c>
    </row>
    <row r="25" spans="1:9" x14ac:dyDescent="0.25">
      <c r="A25" s="208" t="s">
        <v>331</v>
      </c>
      <c r="B25" s="208"/>
      <c r="C25" s="208"/>
      <c r="D25" s="208"/>
      <c r="E25" s="208"/>
      <c r="F25" s="208"/>
      <c r="G25" s="60">
        <v>17</v>
      </c>
      <c r="H25" s="76">
        <v>0</v>
      </c>
      <c r="I25" s="76">
        <v>0</v>
      </c>
    </row>
    <row r="26" spans="1:9" x14ac:dyDescent="0.25">
      <c r="A26" s="208" t="s">
        <v>332</v>
      </c>
      <c r="B26" s="208"/>
      <c r="C26" s="208"/>
      <c r="D26" s="208"/>
      <c r="E26" s="208"/>
      <c r="F26" s="208"/>
      <c r="G26" s="60">
        <v>18</v>
      </c>
      <c r="H26" s="76">
        <v>0</v>
      </c>
      <c r="I26" s="76">
        <v>0</v>
      </c>
    </row>
    <row r="27" spans="1:9" x14ac:dyDescent="0.25">
      <c r="A27" s="208" t="s">
        <v>333</v>
      </c>
      <c r="B27" s="208"/>
      <c r="C27" s="208"/>
      <c r="D27" s="208"/>
      <c r="E27" s="208"/>
      <c r="F27" s="208"/>
      <c r="G27" s="60">
        <v>19</v>
      </c>
      <c r="H27" s="76">
        <v>0</v>
      </c>
      <c r="I27" s="76">
        <v>0</v>
      </c>
    </row>
    <row r="28" spans="1:9" x14ac:dyDescent="0.25">
      <c r="A28" s="208" t="s">
        <v>334</v>
      </c>
      <c r="B28" s="208"/>
      <c r="C28" s="208"/>
      <c r="D28" s="208"/>
      <c r="E28" s="208"/>
      <c r="F28" s="208"/>
      <c r="G28" s="60">
        <v>20</v>
      </c>
      <c r="H28" s="76">
        <v>0</v>
      </c>
      <c r="I28" s="76">
        <v>0</v>
      </c>
    </row>
    <row r="29" spans="1:9" ht="25.2" customHeight="1" x14ac:dyDescent="0.25">
      <c r="A29" s="201" t="s">
        <v>335</v>
      </c>
      <c r="B29" s="201"/>
      <c r="C29" s="201"/>
      <c r="D29" s="201"/>
      <c r="E29" s="201"/>
      <c r="F29" s="201"/>
      <c r="G29" s="61">
        <v>21</v>
      </c>
      <c r="H29" s="75">
        <f>SUM(H23:H28)</f>
        <v>0</v>
      </c>
      <c r="I29" s="75">
        <f>SUM(I23:I28)</f>
        <v>0</v>
      </c>
    </row>
    <row r="30" spans="1:9" ht="21" customHeight="1" x14ac:dyDescent="0.25">
      <c r="A30" s="208" t="s">
        <v>336</v>
      </c>
      <c r="B30" s="208"/>
      <c r="C30" s="208"/>
      <c r="D30" s="208"/>
      <c r="E30" s="208"/>
      <c r="F30" s="208"/>
      <c r="G30" s="60">
        <v>22</v>
      </c>
      <c r="H30" s="76">
        <v>0</v>
      </c>
      <c r="I30" s="76">
        <v>0</v>
      </c>
    </row>
    <row r="31" spans="1:9" x14ac:dyDescent="0.25">
      <c r="A31" s="208" t="s">
        <v>337</v>
      </c>
      <c r="B31" s="208"/>
      <c r="C31" s="208"/>
      <c r="D31" s="208"/>
      <c r="E31" s="208"/>
      <c r="F31" s="208"/>
      <c r="G31" s="60">
        <v>23</v>
      </c>
      <c r="H31" s="76">
        <v>0</v>
      </c>
      <c r="I31" s="76">
        <v>0</v>
      </c>
    </row>
    <row r="32" spans="1:9" x14ac:dyDescent="0.25">
      <c r="A32" s="208" t="s">
        <v>338</v>
      </c>
      <c r="B32" s="208"/>
      <c r="C32" s="208"/>
      <c r="D32" s="208"/>
      <c r="E32" s="208"/>
      <c r="F32" s="208"/>
      <c r="G32" s="60">
        <v>24</v>
      </c>
      <c r="H32" s="76">
        <v>0</v>
      </c>
      <c r="I32" s="76">
        <v>0</v>
      </c>
    </row>
    <row r="33" spans="1:9" x14ac:dyDescent="0.25">
      <c r="A33" s="208" t="s">
        <v>339</v>
      </c>
      <c r="B33" s="208"/>
      <c r="C33" s="208"/>
      <c r="D33" s="208"/>
      <c r="E33" s="208"/>
      <c r="F33" s="208"/>
      <c r="G33" s="60">
        <v>25</v>
      </c>
      <c r="H33" s="76">
        <v>0</v>
      </c>
      <c r="I33" s="76">
        <v>0</v>
      </c>
    </row>
    <row r="34" spans="1:9" x14ac:dyDescent="0.25">
      <c r="A34" s="208" t="s">
        <v>340</v>
      </c>
      <c r="B34" s="208"/>
      <c r="C34" s="208"/>
      <c r="D34" s="208"/>
      <c r="E34" s="208"/>
      <c r="F34" s="208"/>
      <c r="G34" s="60">
        <v>26</v>
      </c>
      <c r="H34" s="76">
        <v>0</v>
      </c>
      <c r="I34" s="76">
        <v>0</v>
      </c>
    </row>
    <row r="35" spans="1:9" ht="28.95" customHeight="1" x14ac:dyDescent="0.25">
      <c r="A35" s="201" t="s">
        <v>341</v>
      </c>
      <c r="B35" s="201"/>
      <c r="C35" s="201"/>
      <c r="D35" s="201"/>
      <c r="E35" s="201"/>
      <c r="F35" s="201"/>
      <c r="G35" s="61">
        <v>27</v>
      </c>
      <c r="H35" s="75">
        <f>SUM(H30:H34)</f>
        <v>0</v>
      </c>
      <c r="I35" s="75">
        <f>SUM(I30:I34)</f>
        <v>0</v>
      </c>
    </row>
    <row r="36" spans="1:9" ht="26.4" customHeight="1" x14ac:dyDescent="0.25">
      <c r="A36" s="203" t="s">
        <v>342</v>
      </c>
      <c r="B36" s="203"/>
      <c r="C36" s="203"/>
      <c r="D36" s="203"/>
      <c r="E36" s="203"/>
      <c r="F36" s="203"/>
      <c r="G36" s="61">
        <v>28</v>
      </c>
      <c r="H36" s="75">
        <f>H29+H35</f>
        <v>0</v>
      </c>
      <c r="I36" s="75">
        <f>I29+I35</f>
        <v>0</v>
      </c>
    </row>
    <row r="37" spans="1:9" x14ac:dyDescent="0.25">
      <c r="A37" s="219" t="s">
        <v>297</v>
      </c>
      <c r="B37" s="226"/>
      <c r="C37" s="226"/>
      <c r="D37" s="226"/>
      <c r="E37" s="226"/>
      <c r="F37" s="226"/>
      <c r="G37" s="226">
        <v>0</v>
      </c>
      <c r="H37" s="226"/>
      <c r="I37" s="226"/>
    </row>
    <row r="38" spans="1:9" x14ac:dyDescent="0.25">
      <c r="A38" s="177" t="s">
        <v>343</v>
      </c>
      <c r="B38" s="177"/>
      <c r="C38" s="177"/>
      <c r="D38" s="177"/>
      <c r="E38" s="177"/>
      <c r="F38" s="177"/>
      <c r="G38" s="60">
        <v>29</v>
      </c>
      <c r="H38" s="76">
        <v>0</v>
      </c>
      <c r="I38" s="76">
        <v>0</v>
      </c>
    </row>
    <row r="39" spans="1:9" ht="21.6" customHeight="1" x14ac:dyDescent="0.25">
      <c r="A39" s="177" t="s">
        <v>344</v>
      </c>
      <c r="B39" s="177"/>
      <c r="C39" s="177"/>
      <c r="D39" s="177"/>
      <c r="E39" s="177"/>
      <c r="F39" s="177"/>
      <c r="G39" s="60">
        <v>30</v>
      </c>
      <c r="H39" s="76">
        <v>0</v>
      </c>
      <c r="I39" s="76">
        <v>0</v>
      </c>
    </row>
    <row r="40" spans="1:9" x14ac:dyDescent="0.25">
      <c r="A40" s="177" t="s">
        <v>345</v>
      </c>
      <c r="B40" s="177"/>
      <c r="C40" s="177"/>
      <c r="D40" s="177"/>
      <c r="E40" s="177"/>
      <c r="F40" s="177"/>
      <c r="G40" s="60">
        <v>31</v>
      </c>
      <c r="H40" s="76">
        <v>0</v>
      </c>
      <c r="I40" s="76">
        <v>0</v>
      </c>
    </row>
    <row r="41" spans="1:9" x14ac:dyDescent="0.25">
      <c r="A41" s="177" t="s">
        <v>346</v>
      </c>
      <c r="B41" s="177"/>
      <c r="C41" s="177"/>
      <c r="D41" s="177"/>
      <c r="E41" s="177"/>
      <c r="F41" s="177"/>
      <c r="G41" s="60">
        <v>32</v>
      </c>
      <c r="H41" s="76">
        <v>0</v>
      </c>
      <c r="I41" s="76">
        <v>0</v>
      </c>
    </row>
    <row r="42" spans="1:9" ht="26.4" customHeight="1" x14ac:dyDescent="0.25">
      <c r="A42" s="201" t="s">
        <v>347</v>
      </c>
      <c r="B42" s="201"/>
      <c r="C42" s="201"/>
      <c r="D42" s="201"/>
      <c r="E42" s="201"/>
      <c r="F42" s="201"/>
      <c r="G42" s="61">
        <v>33</v>
      </c>
      <c r="H42" s="75">
        <f>H41+H40+H39+H38</f>
        <v>0</v>
      </c>
      <c r="I42" s="75">
        <f>I41+I40+I39+I38</f>
        <v>0</v>
      </c>
    </row>
    <row r="43" spans="1:9" ht="22.95" customHeight="1" x14ac:dyDescent="0.25">
      <c r="A43" s="177" t="s">
        <v>348</v>
      </c>
      <c r="B43" s="177"/>
      <c r="C43" s="177"/>
      <c r="D43" s="177"/>
      <c r="E43" s="177"/>
      <c r="F43" s="177"/>
      <c r="G43" s="60">
        <v>34</v>
      </c>
      <c r="H43" s="76">
        <v>0</v>
      </c>
      <c r="I43" s="76">
        <v>0</v>
      </c>
    </row>
    <row r="44" spans="1:9" x14ac:dyDescent="0.25">
      <c r="A44" s="177" t="s">
        <v>349</v>
      </c>
      <c r="B44" s="177"/>
      <c r="C44" s="177"/>
      <c r="D44" s="177"/>
      <c r="E44" s="177"/>
      <c r="F44" s="177"/>
      <c r="G44" s="60">
        <v>35</v>
      </c>
      <c r="H44" s="76">
        <v>0</v>
      </c>
      <c r="I44" s="76">
        <v>0</v>
      </c>
    </row>
    <row r="45" spans="1:9" x14ac:dyDescent="0.25">
      <c r="A45" s="177" t="s">
        <v>350</v>
      </c>
      <c r="B45" s="177"/>
      <c r="C45" s="177"/>
      <c r="D45" s="177"/>
      <c r="E45" s="177"/>
      <c r="F45" s="177"/>
      <c r="G45" s="60">
        <v>36</v>
      </c>
      <c r="H45" s="76">
        <v>0</v>
      </c>
      <c r="I45" s="76">
        <v>0</v>
      </c>
    </row>
    <row r="46" spans="1:9" ht="25.2" customHeight="1" x14ac:dyDescent="0.25">
      <c r="A46" s="177" t="s">
        <v>351</v>
      </c>
      <c r="B46" s="177"/>
      <c r="C46" s="177"/>
      <c r="D46" s="177"/>
      <c r="E46" s="177"/>
      <c r="F46" s="177"/>
      <c r="G46" s="60">
        <v>37</v>
      </c>
      <c r="H46" s="76">
        <v>0</v>
      </c>
      <c r="I46" s="76">
        <v>0</v>
      </c>
    </row>
    <row r="47" spans="1:9" x14ac:dyDescent="0.25">
      <c r="A47" s="177" t="s">
        <v>352</v>
      </c>
      <c r="B47" s="177"/>
      <c r="C47" s="177"/>
      <c r="D47" s="177"/>
      <c r="E47" s="177"/>
      <c r="F47" s="177"/>
      <c r="G47" s="60">
        <v>38</v>
      </c>
      <c r="H47" s="76">
        <v>0</v>
      </c>
      <c r="I47" s="76">
        <v>0</v>
      </c>
    </row>
    <row r="48" spans="1:9" ht="25.2" customHeight="1" x14ac:dyDescent="0.25">
      <c r="A48" s="201" t="s">
        <v>353</v>
      </c>
      <c r="B48" s="201"/>
      <c r="C48" s="201"/>
      <c r="D48" s="201"/>
      <c r="E48" s="201"/>
      <c r="F48" s="201"/>
      <c r="G48" s="61">
        <v>39</v>
      </c>
      <c r="H48" s="75">
        <f>H47+H46+H45+H44+H43</f>
        <v>0</v>
      </c>
      <c r="I48" s="75">
        <f>I47+I46+I45+I44+I43</f>
        <v>0</v>
      </c>
    </row>
    <row r="49" spans="1:9" ht="28.2" customHeight="1" x14ac:dyDescent="0.25">
      <c r="A49" s="203" t="s">
        <v>354</v>
      </c>
      <c r="B49" s="203"/>
      <c r="C49" s="203"/>
      <c r="D49" s="203"/>
      <c r="E49" s="203"/>
      <c r="F49" s="203"/>
      <c r="G49" s="61">
        <v>40</v>
      </c>
      <c r="H49" s="75">
        <f>H48+H42</f>
        <v>0</v>
      </c>
      <c r="I49" s="75">
        <f>I48+I42</f>
        <v>0</v>
      </c>
    </row>
    <row r="50" spans="1:9" x14ac:dyDescent="0.25">
      <c r="A50" s="208" t="s">
        <v>355</v>
      </c>
      <c r="B50" s="208"/>
      <c r="C50" s="208"/>
      <c r="D50" s="208"/>
      <c r="E50" s="208"/>
      <c r="F50" s="208"/>
      <c r="G50" s="60">
        <v>41</v>
      </c>
      <c r="H50" s="76">
        <v>0</v>
      </c>
      <c r="I50" s="76">
        <v>0</v>
      </c>
    </row>
    <row r="51" spans="1:9" ht="24.6" customHeight="1" x14ac:dyDescent="0.25">
      <c r="A51" s="203" t="s">
        <v>356</v>
      </c>
      <c r="B51" s="203"/>
      <c r="C51" s="203"/>
      <c r="D51" s="203"/>
      <c r="E51" s="203"/>
      <c r="F51" s="203"/>
      <c r="G51" s="61">
        <v>42</v>
      </c>
      <c r="H51" s="75">
        <f>H21+H36+H49+H50</f>
        <v>0</v>
      </c>
      <c r="I51" s="75">
        <f>I21+I36+I49+I50</f>
        <v>0</v>
      </c>
    </row>
    <row r="52" spans="1:9" x14ac:dyDescent="0.25">
      <c r="A52" s="220" t="s">
        <v>312</v>
      </c>
      <c r="B52" s="220"/>
      <c r="C52" s="220"/>
      <c r="D52" s="220"/>
      <c r="E52" s="220"/>
      <c r="F52" s="220"/>
      <c r="G52" s="60">
        <v>43</v>
      </c>
      <c r="H52" s="76">
        <v>0</v>
      </c>
      <c r="I52" s="76">
        <v>0</v>
      </c>
    </row>
    <row r="53" spans="1:9" ht="28.95" customHeight="1" x14ac:dyDescent="0.25">
      <c r="A53" s="220" t="s">
        <v>357</v>
      </c>
      <c r="B53" s="220"/>
      <c r="C53" s="220"/>
      <c r="D53" s="220"/>
      <c r="E53" s="220"/>
      <c r="F53" s="220"/>
      <c r="G53" s="60">
        <v>44</v>
      </c>
      <c r="H53" s="80">
        <f>H52+H51</f>
        <v>0</v>
      </c>
      <c r="I53" s="80">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4" zoomScale="85" zoomScaleNormal="100" zoomScaleSheetLayoutView="85" workbookViewId="0">
      <selection activeCell="K46" sqref="K46"/>
    </sheetView>
  </sheetViews>
  <sheetFormatPr defaultRowHeight="13.2" x14ac:dyDescent="0.25"/>
  <cols>
    <col min="1" max="4" width="9.109375" style="2"/>
    <col min="5" max="5" width="14.109375" style="2" customWidth="1"/>
    <col min="6" max="6" width="9.109375" style="2"/>
    <col min="7" max="7" width="10.886718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9" t="s">
        <v>358</v>
      </c>
      <c r="B1" s="240"/>
      <c r="C1" s="240"/>
      <c r="D1" s="240"/>
      <c r="E1" s="240"/>
      <c r="F1" s="240"/>
      <c r="G1" s="240"/>
      <c r="H1" s="240"/>
      <c r="I1" s="240"/>
      <c r="J1" s="240"/>
      <c r="K1" s="26"/>
    </row>
    <row r="2" spans="1:26" ht="15.6" x14ac:dyDescent="0.25">
      <c r="A2" s="3"/>
      <c r="B2" s="4"/>
      <c r="C2" s="241" t="s">
        <v>359</v>
      </c>
      <c r="D2" s="241"/>
      <c r="E2" s="5">
        <v>45658</v>
      </c>
      <c r="F2" s="6" t="s">
        <v>2</v>
      </c>
      <c r="G2" s="5">
        <v>46022</v>
      </c>
      <c r="H2" s="27"/>
      <c r="I2" s="27"/>
      <c r="J2" s="27"/>
      <c r="K2" s="26"/>
      <c r="Y2" s="28" t="s">
        <v>41</v>
      </c>
    </row>
    <row r="3" spans="1:26" ht="13.5" customHeight="1" x14ac:dyDescent="0.25">
      <c r="A3" s="242" t="s">
        <v>42</v>
      </c>
      <c r="B3" s="243"/>
      <c r="C3" s="243"/>
      <c r="D3" s="243"/>
      <c r="E3" s="243"/>
      <c r="F3" s="243"/>
      <c r="G3" s="242" t="s">
        <v>360</v>
      </c>
      <c r="H3" s="235" t="s">
        <v>361</v>
      </c>
      <c r="I3" s="235"/>
      <c r="J3" s="235"/>
      <c r="K3" s="235"/>
      <c r="L3" s="235"/>
      <c r="M3" s="235"/>
      <c r="N3" s="235"/>
      <c r="O3" s="235"/>
      <c r="P3" s="235"/>
      <c r="Q3" s="235"/>
      <c r="R3" s="235"/>
      <c r="S3" s="235"/>
      <c r="T3" s="235"/>
      <c r="U3" s="235"/>
      <c r="V3" s="235"/>
      <c r="W3" s="235"/>
      <c r="X3" s="235"/>
      <c r="Y3" s="235" t="s">
        <v>362</v>
      </c>
      <c r="Z3" s="235" t="s">
        <v>363</v>
      </c>
    </row>
    <row r="4" spans="1:26" ht="71.400000000000006" x14ac:dyDescent="0.25">
      <c r="A4" s="243"/>
      <c r="B4" s="243"/>
      <c r="C4" s="243"/>
      <c r="D4" s="243"/>
      <c r="E4" s="243"/>
      <c r="F4" s="243"/>
      <c r="G4" s="233"/>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36"/>
      <c r="Z4" s="236"/>
    </row>
    <row r="5" spans="1:26" ht="20.399999999999999" x14ac:dyDescent="0.25">
      <c r="A5" s="237">
        <v>1</v>
      </c>
      <c r="B5" s="237"/>
      <c r="C5" s="237"/>
      <c r="D5" s="237"/>
      <c r="E5" s="237"/>
      <c r="F5" s="237"/>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5">
      <c r="A6" s="231" t="s">
        <v>394</v>
      </c>
      <c r="B6" s="231"/>
      <c r="C6" s="231"/>
      <c r="D6" s="231"/>
      <c r="E6" s="231"/>
      <c r="F6" s="231"/>
      <c r="G6" s="231"/>
      <c r="H6" s="231"/>
      <c r="I6" s="231"/>
      <c r="J6" s="231"/>
      <c r="K6" s="231"/>
      <c r="L6" s="231"/>
      <c r="M6" s="231"/>
      <c r="N6" s="238"/>
      <c r="O6" s="238"/>
      <c r="P6" s="238"/>
      <c r="Q6" s="238"/>
      <c r="R6" s="238"/>
      <c r="S6" s="238"/>
      <c r="T6" s="238"/>
      <c r="U6" s="238"/>
      <c r="V6" s="238"/>
      <c r="W6" s="238"/>
      <c r="X6" s="238"/>
      <c r="Y6" s="238"/>
      <c r="Z6" s="232"/>
    </row>
    <row r="7" spans="1:26" x14ac:dyDescent="0.25">
      <c r="A7" s="234" t="s">
        <v>395</v>
      </c>
      <c r="B7" s="234"/>
      <c r="C7" s="234"/>
      <c r="D7" s="234"/>
      <c r="E7" s="234"/>
      <c r="F7" s="234"/>
      <c r="G7" s="85">
        <v>1</v>
      </c>
      <c r="H7" s="88">
        <v>1359742172</v>
      </c>
      <c r="I7" s="88">
        <v>0</v>
      </c>
      <c r="J7" s="88">
        <v>67987109</v>
      </c>
      <c r="K7" s="88">
        <v>21226328</v>
      </c>
      <c r="L7" s="88">
        <v>22169750</v>
      </c>
      <c r="M7" s="88">
        <v>0</v>
      </c>
      <c r="N7" s="88">
        <v>597524</v>
      </c>
      <c r="O7" s="88">
        <v>0</v>
      </c>
      <c r="P7" s="88">
        <v>11737</v>
      </c>
      <c r="Q7" s="88">
        <v>-171551</v>
      </c>
      <c r="R7" s="88">
        <v>0</v>
      </c>
      <c r="S7" s="88">
        <v>0</v>
      </c>
      <c r="T7" s="88">
        <v>0</v>
      </c>
      <c r="U7" s="88">
        <v>0</v>
      </c>
      <c r="V7" s="88">
        <v>99300197</v>
      </c>
      <c r="W7" s="88">
        <v>132029172</v>
      </c>
      <c r="X7" s="89">
        <f>H7+I7+J7+K7-L7+M7+N7+O7+P7+Q7+R7+V7+W7+S7+T7+U7</f>
        <v>1658552938</v>
      </c>
      <c r="Y7" s="88">
        <v>32938600</v>
      </c>
      <c r="Z7" s="89">
        <f>X7+Y7</f>
        <v>1691491538</v>
      </c>
    </row>
    <row r="8" spans="1:26" x14ac:dyDescent="0.25">
      <c r="A8" s="229" t="s">
        <v>396</v>
      </c>
      <c r="B8" s="229"/>
      <c r="C8" s="229"/>
      <c r="D8" s="229"/>
      <c r="E8" s="229"/>
      <c r="F8" s="22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29" t="s">
        <v>397</v>
      </c>
      <c r="B9" s="229"/>
      <c r="C9" s="229"/>
      <c r="D9" s="229"/>
      <c r="E9" s="229"/>
      <c r="F9" s="22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30" t="s">
        <v>398</v>
      </c>
      <c r="B10" s="230"/>
      <c r="C10" s="230"/>
      <c r="D10" s="230"/>
      <c r="E10" s="230"/>
      <c r="F10" s="230"/>
      <c r="G10" s="86">
        <v>4</v>
      </c>
      <c r="H10" s="90">
        <f>H7+H8+H9</f>
        <v>1359742172</v>
      </c>
      <c r="I10" s="90">
        <f t="shared" ref="I10:V10" si="2">I7+I8+I9</f>
        <v>0</v>
      </c>
      <c r="J10" s="90">
        <f t="shared" si="2"/>
        <v>67987109</v>
      </c>
      <c r="K10" s="90">
        <f t="shared" si="2"/>
        <v>21226328</v>
      </c>
      <c r="L10" s="90">
        <f t="shared" si="2"/>
        <v>22169750</v>
      </c>
      <c r="M10" s="90">
        <f t="shared" si="2"/>
        <v>0</v>
      </c>
      <c r="N10" s="90">
        <f t="shared" si="2"/>
        <v>597524</v>
      </c>
      <c r="O10" s="90">
        <f t="shared" si="2"/>
        <v>0</v>
      </c>
      <c r="P10" s="90">
        <f t="shared" si="2"/>
        <v>11737</v>
      </c>
      <c r="Q10" s="90">
        <f t="shared" si="2"/>
        <v>-171551</v>
      </c>
      <c r="R10" s="90">
        <f t="shared" si="2"/>
        <v>0</v>
      </c>
      <c r="S10" s="90">
        <f t="shared" si="2"/>
        <v>0</v>
      </c>
      <c r="T10" s="90">
        <f t="shared" si="2"/>
        <v>0</v>
      </c>
      <c r="U10" s="90">
        <f>U7+U8+U9</f>
        <v>0</v>
      </c>
      <c r="V10" s="90">
        <f t="shared" si="2"/>
        <v>99300197</v>
      </c>
      <c r="W10" s="90">
        <f>W7+W8+W9</f>
        <v>132029172</v>
      </c>
      <c r="X10" s="90">
        <f>X7+X8+X9</f>
        <v>1658552938</v>
      </c>
      <c r="Y10" s="90">
        <f t="shared" ref="Y10:Z10" si="3">Y7+Y8+Y9</f>
        <v>32938600</v>
      </c>
      <c r="Z10" s="90">
        <f t="shared" si="3"/>
        <v>1691491538</v>
      </c>
    </row>
    <row r="11" spans="1:26" x14ac:dyDescent="0.25">
      <c r="A11" s="229" t="s">
        <v>399</v>
      </c>
      <c r="B11" s="229"/>
      <c r="C11" s="229"/>
      <c r="D11" s="229"/>
      <c r="E11" s="229"/>
      <c r="F11" s="22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141869392</v>
      </c>
      <c r="X11" s="89">
        <f>H11+I11+J11+K11-L11+M11+N11+O11+P11+Q11+R11+V11+W11+S11+T11+U11</f>
        <v>141869392</v>
      </c>
      <c r="Y11" s="88">
        <v>1326789</v>
      </c>
      <c r="Z11" s="89">
        <f t="shared" ref="Z11:Z29" si="4">X11+Y11</f>
        <v>143196181</v>
      </c>
    </row>
    <row r="12" spans="1:26" x14ac:dyDescent="0.25">
      <c r="A12" s="229" t="s">
        <v>400</v>
      </c>
      <c r="B12" s="229"/>
      <c r="C12" s="229"/>
      <c r="D12" s="229"/>
      <c r="E12" s="229"/>
      <c r="F12" s="22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29" t="s">
        <v>401</v>
      </c>
      <c r="B13" s="229"/>
      <c r="C13" s="229"/>
      <c r="D13" s="229"/>
      <c r="E13" s="229"/>
      <c r="F13" s="22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29" t="s">
        <v>402</v>
      </c>
      <c r="B14" s="229"/>
      <c r="C14" s="229"/>
      <c r="D14" s="229"/>
      <c r="E14" s="229"/>
      <c r="F14" s="229"/>
      <c r="G14" s="85">
        <v>8</v>
      </c>
      <c r="H14" s="87">
        <v>0</v>
      </c>
      <c r="I14" s="87">
        <v>0</v>
      </c>
      <c r="J14" s="87">
        <v>0</v>
      </c>
      <c r="K14" s="87">
        <v>0</v>
      </c>
      <c r="L14" s="87">
        <v>0</v>
      </c>
      <c r="M14" s="87">
        <v>0</v>
      </c>
      <c r="N14" s="87">
        <v>0</v>
      </c>
      <c r="O14" s="87">
        <v>0</v>
      </c>
      <c r="P14" s="88">
        <v>7720</v>
      </c>
      <c r="Q14" s="87">
        <v>0</v>
      </c>
      <c r="R14" s="87">
        <v>0</v>
      </c>
      <c r="S14" s="87">
        <v>0</v>
      </c>
      <c r="T14" s="87">
        <v>0</v>
      </c>
      <c r="U14" s="88">
        <v>0</v>
      </c>
      <c r="V14" s="88">
        <v>0</v>
      </c>
      <c r="W14" s="88">
        <v>0</v>
      </c>
      <c r="X14" s="89">
        <f>H14+I14+J14+K14-L14+M14+N14+O14+P14+Q14+R14+V14+W14+S14+T14+U14</f>
        <v>7720</v>
      </c>
      <c r="Y14" s="88">
        <v>0</v>
      </c>
      <c r="Z14" s="89">
        <f t="shared" si="4"/>
        <v>7720</v>
      </c>
    </row>
    <row r="15" spans="1:26" x14ac:dyDescent="0.25">
      <c r="A15" s="229" t="s">
        <v>403</v>
      </c>
      <c r="B15" s="229"/>
      <c r="C15" s="229"/>
      <c r="D15" s="229"/>
      <c r="E15" s="229"/>
      <c r="F15" s="229"/>
      <c r="G15" s="85">
        <v>9</v>
      </c>
      <c r="H15" s="87">
        <v>0</v>
      </c>
      <c r="I15" s="87">
        <v>0</v>
      </c>
      <c r="J15" s="87">
        <v>0</v>
      </c>
      <c r="K15" s="87">
        <v>0</v>
      </c>
      <c r="L15" s="87">
        <v>0</v>
      </c>
      <c r="M15" s="87">
        <v>0</v>
      </c>
      <c r="N15" s="87">
        <v>0</v>
      </c>
      <c r="O15" s="87">
        <v>0</v>
      </c>
      <c r="P15" s="87">
        <v>0</v>
      </c>
      <c r="Q15" s="88">
        <v>-8412246</v>
      </c>
      <c r="R15" s="87">
        <v>0</v>
      </c>
      <c r="S15" s="87">
        <v>0</v>
      </c>
      <c r="T15" s="87">
        <v>0</v>
      </c>
      <c r="U15" s="88">
        <v>0</v>
      </c>
      <c r="V15" s="88">
        <v>0</v>
      </c>
      <c r="W15" s="88">
        <v>0</v>
      </c>
      <c r="X15" s="89">
        <f t="shared" si="5"/>
        <v>-8412246</v>
      </c>
      <c r="Y15" s="88">
        <v>0</v>
      </c>
      <c r="Z15" s="89">
        <f t="shared" si="4"/>
        <v>-8412246</v>
      </c>
    </row>
    <row r="16" spans="1:26" ht="28.5" customHeight="1" x14ac:dyDescent="0.25">
      <c r="A16" s="229" t="s">
        <v>404</v>
      </c>
      <c r="B16" s="229"/>
      <c r="C16" s="229"/>
      <c r="D16" s="229"/>
      <c r="E16" s="229"/>
      <c r="F16" s="22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29" t="s">
        <v>405</v>
      </c>
      <c r="B17" s="229"/>
      <c r="C17" s="229"/>
      <c r="D17" s="229"/>
      <c r="E17" s="229"/>
      <c r="F17" s="22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29" t="s">
        <v>406</v>
      </c>
      <c r="B18" s="229"/>
      <c r="C18" s="229"/>
      <c r="D18" s="229"/>
      <c r="E18" s="229"/>
      <c r="F18" s="22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29" t="s">
        <v>407</v>
      </c>
      <c r="B19" s="229"/>
      <c r="C19" s="229"/>
      <c r="D19" s="229"/>
      <c r="E19" s="229"/>
      <c r="F19" s="229"/>
      <c r="G19" s="85">
        <v>13</v>
      </c>
      <c r="H19" s="88">
        <v>0</v>
      </c>
      <c r="I19" s="88">
        <v>0</v>
      </c>
      <c r="J19" s="88">
        <v>0</v>
      </c>
      <c r="K19" s="88">
        <v>0</v>
      </c>
      <c r="L19" s="88">
        <v>0</v>
      </c>
      <c r="M19" s="88">
        <v>0</v>
      </c>
      <c r="N19" s="88">
        <v>-265754</v>
      </c>
      <c r="O19" s="88">
        <v>0</v>
      </c>
      <c r="P19" s="88">
        <v>0</v>
      </c>
      <c r="Q19" s="88">
        <v>0</v>
      </c>
      <c r="R19" s="88">
        <v>0</v>
      </c>
      <c r="S19" s="88">
        <v>0</v>
      </c>
      <c r="T19" s="88">
        <v>0</v>
      </c>
      <c r="U19" s="88">
        <v>0</v>
      </c>
      <c r="V19" s="88">
        <v>41519</v>
      </c>
      <c r="W19" s="88">
        <v>0</v>
      </c>
      <c r="X19" s="89">
        <f t="shared" si="5"/>
        <v>-224235</v>
      </c>
      <c r="Y19" s="88">
        <v>0</v>
      </c>
      <c r="Z19" s="89">
        <f t="shared" si="4"/>
        <v>-224235</v>
      </c>
    </row>
    <row r="20" spans="1:26" x14ac:dyDescent="0.25">
      <c r="A20" s="229" t="s">
        <v>408</v>
      </c>
      <c r="B20" s="229"/>
      <c r="C20" s="229"/>
      <c r="D20" s="229"/>
      <c r="E20" s="229"/>
      <c r="F20" s="22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29" t="s">
        <v>409</v>
      </c>
      <c r="B21" s="229"/>
      <c r="C21" s="229"/>
      <c r="D21" s="229"/>
      <c r="E21" s="229"/>
      <c r="F21" s="22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29" t="s">
        <v>410</v>
      </c>
      <c r="B22" s="229"/>
      <c r="C22" s="229"/>
      <c r="D22" s="229"/>
      <c r="E22" s="229"/>
      <c r="F22" s="22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29" t="s">
        <v>411</v>
      </c>
      <c r="B23" s="229"/>
      <c r="C23" s="229"/>
      <c r="D23" s="229"/>
      <c r="E23" s="229"/>
      <c r="F23" s="22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29" t="s">
        <v>412</v>
      </c>
      <c r="B24" s="229"/>
      <c r="C24" s="229"/>
      <c r="D24" s="229"/>
      <c r="E24" s="229"/>
      <c r="F24" s="229"/>
      <c r="G24" s="85">
        <v>18</v>
      </c>
      <c r="H24" s="88">
        <v>0</v>
      </c>
      <c r="I24" s="88">
        <v>0</v>
      </c>
      <c r="J24" s="88">
        <v>0</v>
      </c>
      <c r="K24" s="88">
        <v>0</v>
      </c>
      <c r="L24" s="88">
        <v>28744606</v>
      </c>
      <c r="M24" s="88">
        <v>0</v>
      </c>
      <c r="N24" s="88">
        <v>0</v>
      </c>
      <c r="O24" s="88">
        <v>0</v>
      </c>
      <c r="P24" s="88">
        <v>0</v>
      </c>
      <c r="Q24" s="88">
        <v>0</v>
      </c>
      <c r="R24" s="88">
        <v>0</v>
      </c>
      <c r="S24" s="88">
        <v>0</v>
      </c>
      <c r="T24" s="88">
        <v>0</v>
      </c>
      <c r="U24" s="88">
        <v>0</v>
      </c>
      <c r="V24" s="88">
        <v>0</v>
      </c>
      <c r="W24" s="88">
        <v>0</v>
      </c>
      <c r="X24" s="89">
        <f t="shared" si="5"/>
        <v>-28744606</v>
      </c>
      <c r="Y24" s="88">
        <v>-311751</v>
      </c>
      <c r="Z24" s="89">
        <f t="shared" si="4"/>
        <v>-29056357</v>
      </c>
    </row>
    <row r="25" spans="1:26" x14ac:dyDescent="0.25">
      <c r="A25" s="229" t="s">
        <v>413</v>
      </c>
      <c r="B25" s="229"/>
      <c r="C25" s="229"/>
      <c r="D25" s="229"/>
      <c r="E25" s="229"/>
      <c r="F25" s="22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29" t="s">
        <v>414</v>
      </c>
      <c r="B26" s="229"/>
      <c r="C26" s="229"/>
      <c r="D26" s="229"/>
      <c r="E26" s="229"/>
      <c r="F26" s="229"/>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-119209808</v>
      </c>
      <c r="X26" s="89">
        <f t="shared" si="5"/>
        <v>-119209808</v>
      </c>
      <c r="Y26" s="88">
        <v>-1214469</v>
      </c>
      <c r="Z26" s="89">
        <f t="shared" si="4"/>
        <v>-120424277</v>
      </c>
    </row>
    <row r="27" spans="1:26" x14ac:dyDescent="0.25">
      <c r="A27" s="229" t="s">
        <v>415</v>
      </c>
      <c r="B27" s="229"/>
      <c r="C27" s="229"/>
      <c r="D27" s="229"/>
      <c r="E27" s="229"/>
      <c r="F27" s="229"/>
      <c r="G27" s="85">
        <v>21</v>
      </c>
      <c r="H27" s="88">
        <v>0</v>
      </c>
      <c r="I27" s="88">
        <v>0</v>
      </c>
      <c r="J27" s="88">
        <v>0</v>
      </c>
      <c r="K27" s="88">
        <v>-20280039</v>
      </c>
      <c r="L27" s="88">
        <v>-21261596</v>
      </c>
      <c r="M27" s="88">
        <v>0</v>
      </c>
      <c r="N27" s="88">
        <v>0</v>
      </c>
      <c r="O27" s="88">
        <v>0</v>
      </c>
      <c r="P27" s="88">
        <v>0</v>
      </c>
      <c r="Q27" s="88">
        <v>0</v>
      </c>
      <c r="R27" s="88">
        <v>0</v>
      </c>
      <c r="S27" s="88">
        <v>0</v>
      </c>
      <c r="T27" s="88">
        <v>0</v>
      </c>
      <c r="U27" s="88">
        <v>0</v>
      </c>
      <c r="V27" s="88">
        <v>-981557</v>
      </c>
      <c r="W27" s="88">
        <v>0</v>
      </c>
      <c r="X27" s="89">
        <f t="shared" si="5"/>
        <v>0</v>
      </c>
      <c r="Y27" s="88">
        <v>0</v>
      </c>
      <c r="Z27" s="89">
        <f t="shared" si="4"/>
        <v>0</v>
      </c>
    </row>
    <row r="28" spans="1:26" x14ac:dyDescent="0.25">
      <c r="A28" s="229" t="s">
        <v>416</v>
      </c>
      <c r="B28" s="229"/>
      <c r="C28" s="229"/>
      <c r="D28" s="229"/>
      <c r="E28" s="229"/>
      <c r="F28" s="229"/>
      <c r="G28" s="85">
        <v>22</v>
      </c>
      <c r="H28" s="88">
        <v>0</v>
      </c>
      <c r="I28" s="88">
        <v>0</v>
      </c>
      <c r="J28" s="88">
        <v>0</v>
      </c>
      <c r="K28" s="88">
        <v>27632837</v>
      </c>
      <c r="L28" s="88">
        <v>0</v>
      </c>
      <c r="M28" s="88">
        <v>0</v>
      </c>
      <c r="N28" s="88">
        <v>0</v>
      </c>
      <c r="O28" s="88">
        <v>0</v>
      </c>
      <c r="P28" s="88">
        <v>0</v>
      </c>
      <c r="Q28" s="88">
        <v>0</v>
      </c>
      <c r="R28" s="88">
        <v>0</v>
      </c>
      <c r="S28" s="88">
        <v>0</v>
      </c>
      <c r="T28" s="88">
        <v>0</v>
      </c>
      <c r="U28" s="88">
        <v>0</v>
      </c>
      <c r="V28" s="88">
        <v>-14813473</v>
      </c>
      <c r="W28" s="88">
        <v>-12819364</v>
      </c>
      <c r="X28" s="89">
        <f t="shared" si="5"/>
        <v>0</v>
      </c>
      <c r="Y28" s="88">
        <v>0</v>
      </c>
      <c r="Z28" s="89">
        <f t="shared" si="4"/>
        <v>0</v>
      </c>
    </row>
    <row r="29" spans="1:26" x14ac:dyDescent="0.25">
      <c r="A29" s="229" t="s">
        <v>417</v>
      </c>
      <c r="B29" s="229"/>
      <c r="C29" s="229"/>
      <c r="D29" s="229"/>
      <c r="E29" s="229"/>
      <c r="F29" s="22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30" t="s">
        <v>418</v>
      </c>
      <c r="B30" s="230"/>
      <c r="C30" s="230"/>
      <c r="D30" s="230"/>
      <c r="E30" s="230"/>
      <c r="F30" s="230"/>
      <c r="G30" s="86">
        <v>24</v>
      </c>
      <c r="H30" s="90">
        <f>SUM(H10:H29)</f>
        <v>1359742172</v>
      </c>
      <c r="I30" s="90">
        <f t="shared" ref="I30:Z30" si="7">SUM(I10:I29)</f>
        <v>0</v>
      </c>
      <c r="J30" s="90">
        <f t="shared" si="7"/>
        <v>67987109</v>
      </c>
      <c r="K30" s="90">
        <f t="shared" si="7"/>
        <v>28579126</v>
      </c>
      <c r="L30" s="90">
        <f t="shared" si="7"/>
        <v>29652760</v>
      </c>
      <c r="M30" s="90">
        <f t="shared" si="7"/>
        <v>0</v>
      </c>
      <c r="N30" s="90">
        <f t="shared" si="7"/>
        <v>331770</v>
      </c>
      <c r="O30" s="90">
        <f t="shared" si="7"/>
        <v>0</v>
      </c>
      <c r="P30" s="90">
        <f t="shared" si="7"/>
        <v>19457</v>
      </c>
      <c r="Q30" s="90">
        <f t="shared" si="7"/>
        <v>-8583797</v>
      </c>
      <c r="R30" s="90">
        <f t="shared" si="7"/>
        <v>0</v>
      </c>
      <c r="S30" s="90">
        <f t="shared" si="7"/>
        <v>0</v>
      </c>
      <c r="T30" s="90">
        <f t="shared" si="7"/>
        <v>0</v>
      </c>
      <c r="U30" s="90">
        <f t="shared" si="7"/>
        <v>0</v>
      </c>
      <c r="V30" s="90">
        <f t="shared" si="7"/>
        <v>83546686</v>
      </c>
      <c r="W30" s="90">
        <f t="shared" si="7"/>
        <v>141869392</v>
      </c>
      <c r="X30" s="90">
        <f>SUM(X10:X29)</f>
        <v>1643839155</v>
      </c>
      <c r="Y30" s="90">
        <f t="shared" si="7"/>
        <v>32739169</v>
      </c>
      <c r="Z30" s="90">
        <f t="shared" si="7"/>
        <v>1676578324</v>
      </c>
    </row>
    <row r="31" spans="1:26" x14ac:dyDescent="0.25">
      <c r="A31" s="231" t="s">
        <v>419</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5">
      <c r="A32" s="228" t="s">
        <v>420</v>
      </c>
      <c r="B32" s="228"/>
      <c r="C32" s="228"/>
      <c r="D32" s="228"/>
      <c r="E32" s="228"/>
      <c r="F32" s="228"/>
      <c r="G32" s="86">
        <v>25</v>
      </c>
      <c r="H32" s="90">
        <f>SUM(H12:H20)</f>
        <v>0</v>
      </c>
      <c r="I32" s="90">
        <f t="shared" ref="I32:Z32" si="8">SUM(I12:I20)</f>
        <v>0</v>
      </c>
      <c r="J32" s="90">
        <f t="shared" si="8"/>
        <v>0</v>
      </c>
      <c r="K32" s="90">
        <f t="shared" si="8"/>
        <v>0</v>
      </c>
      <c r="L32" s="90">
        <f t="shared" si="8"/>
        <v>0</v>
      </c>
      <c r="M32" s="90">
        <f t="shared" si="8"/>
        <v>0</v>
      </c>
      <c r="N32" s="90">
        <f t="shared" si="8"/>
        <v>-265754</v>
      </c>
      <c r="O32" s="90">
        <f t="shared" si="8"/>
        <v>0</v>
      </c>
      <c r="P32" s="90">
        <f t="shared" si="8"/>
        <v>7720</v>
      </c>
      <c r="Q32" s="90">
        <f t="shared" si="8"/>
        <v>-8412246</v>
      </c>
      <c r="R32" s="90">
        <f t="shared" si="8"/>
        <v>0</v>
      </c>
      <c r="S32" s="90">
        <f t="shared" si="8"/>
        <v>0</v>
      </c>
      <c r="T32" s="90">
        <f t="shared" si="8"/>
        <v>0</v>
      </c>
      <c r="U32" s="90">
        <f t="shared" ref="U32" si="9">SUM(U12:U20)</f>
        <v>0</v>
      </c>
      <c r="V32" s="90">
        <f t="shared" si="8"/>
        <v>41519</v>
      </c>
      <c r="W32" s="90">
        <f t="shared" si="8"/>
        <v>0</v>
      </c>
      <c r="X32" s="90">
        <f>SUM(X12:X20)</f>
        <v>-8628761</v>
      </c>
      <c r="Y32" s="90">
        <f t="shared" si="8"/>
        <v>0</v>
      </c>
      <c r="Z32" s="90">
        <f t="shared" si="8"/>
        <v>-8628761</v>
      </c>
    </row>
    <row r="33" spans="1:26" ht="31.5" customHeight="1" x14ac:dyDescent="0.25">
      <c r="A33" s="228" t="s">
        <v>421</v>
      </c>
      <c r="B33" s="228"/>
      <c r="C33" s="228"/>
      <c r="D33" s="228"/>
      <c r="E33" s="228"/>
      <c r="F33" s="228"/>
      <c r="G33" s="86">
        <v>26</v>
      </c>
      <c r="H33" s="90">
        <f>H11+H32</f>
        <v>0</v>
      </c>
      <c r="I33" s="90">
        <f t="shared" ref="I33:Z33" si="10">I11+I32</f>
        <v>0</v>
      </c>
      <c r="J33" s="90">
        <f t="shared" si="10"/>
        <v>0</v>
      </c>
      <c r="K33" s="90">
        <f t="shared" si="10"/>
        <v>0</v>
      </c>
      <c r="L33" s="90">
        <f t="shared" si="10"/>
        <v>0</v>
      </c>
      <c r="M33" s="90">
        <f t="shared" si="10"/>
        <v>0</v>
      </c>
      <c r="N33" s="90">
        <f t="shared" si="10"/>
        <v>-265754</v>
      </c>
      <c r="O33" s="90">
        <f t="shared" si="10"/>
        <v>0</v>
      </c>
      <c r="P33" s="90">
        <f t="shared" si="10"/>
        <v>7720</v>
      </c>
      <c r="Q33" s="90">
        <f t="shared" si="10"/>
        <v>-8412246</v>
      </c>
      <c r="R33" s="90">
        <f t="shared" si="10"/>
        <v>0</v>
      </c>
      <c r="S33" s="90">
        <f t="shared" si="10"/>
        <v>0</v>
      </c>
      <c r="T33" s="90">
        <f t="shared" si="10"/>
        <v>0</v>
      </c>
      <c r="U33" s="90">
        <f t="shared" ref="U33" si="11">U11+U32</f>
        <v>0</v>
      </c>
      <c r="V33" s="90">
        <f t="shared" si="10"/>
        <v>41519</v>
      </c>
      <c r="W33" s="90">
        <f t="shared" si="10"/>
        <v>141869392</v>
      </c>
      <c r="X33" s="90">
        <f>X11+X32</f>
        <v>133240631</v>
      </c>
      <c r="Y33" s="90">
        <f t="shared" si="10"/>
        <v>1326789</v>
      </c>
      <c r="Z33" s="90">
        <f t="shared" si="10"/>
        <v>134567420</v>
      </c>
    </row>
    <row r="34" spans="1:26" ht="30.75" customHeight="1" x14ac:dyDescent="0.25">
      <c r="A34" s="228" t="s">
        <v>422</v>
      </c>
      <c r="B34" s="228"/>
      <c r="C34" s="228"/>
      <c r="D34" s="228"/>
      <c r="E34" s="228"/>
      <c r="F34" s="228"/>
      <c r="G34" s="86">
        <v>27</v>
      </c>
      <c r="H34" s="90">
        <f>SUM(H21:H29)</f>
        <v>0</v>
      </c>
      <c r="I34" s="90">
        <f t="shared" ref="I34:Z34" si="12">SUM(I21:I29)</f>
        <v>0</v>
      </c>
      <c r="J34" s="90">
        <f t="shared" si="12"/>
        <v>0</v>
      </c>
      <c r="K34" s="90">
        <f t="shared" si="12"/>
        <v>7352798</v>
      </c>
      <c r="L34" s="90">
        <f t="shared" si="12"/>
        <v>7483010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-15795030</v>
      </c>
      <c r="W34" s="90">
        <f t="shared" si="12"/>
        <v>-132029172</v>
      </c>
      <c r="X34" s="90">
        <f>SUM(X21:X29)</f>
        <v>-147954414</v>
      </c>
      <c r="Y34" s="90">
        <f t="shared" si="12"/>
        <v>-1526220</v>
      </c>
      <c r="Z34" s="90">
        <f t="shared" si="12"/>
        <v>-149480634</v>
      </c>
    </row>
    <row r="35" spans="1:26" x14ac:dyDescent="0.25">
      <c r="A35" s="231" t="s">
        <v>162</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row>
    <row r="36" spans="1:26" x14ac:dyDescent="0.25">
      <c r="A36" s="234" t="s">
        <v>423</v>
      </c>
      <c r="B36" s="234"/>
      <c r="C36" s="234"/>
      <c r="D36" s="234"/>
      <c r="E36" s="234"/>
      <c r="F36" s="234"/>
      <c r="G36" s="85">
        <v>28</v>
      </c>
      <c r="H36" s="88">
        <v>1359742172</v>
      </c>
      <c r="I36" s="88">
        <v>0</v>
      </c>
      <c r="J36" s="88">
        <v>67987109</v>
      </c>
      <c r="K36" s="88">
        <v>28579126</v>
      </c>
      <c r="L36" s="88">
        <v>29652760</v>
      </c>
      <c r="M36" s="88">
        <v>0</v>
      </c>
      <c r="N36" s="88">
        <v>331770</v>
      </c>
      <c r="O36" s="88">
        <v>0</v>
      </c>
      <c r="P36" s="88">
        <v>19457</v>
      </c>
      <c r="Q36" s="88">
        <v>-8583797</v>
      </c>
      <c r="R36" s="88">
        <v>0</v>
      </c>
      <c r="S36" s="88">
        <v>0</v>
      </c>
      <c r="T36" s="88">
        <v>0</v>
      </c>
      <c r="U36" s="88">
        <v>0</v>
      </c>
      <c r="V36" s="88">
        <v>83546686</v>
      </c>
      <c r="W36" s="88">
        <v>141869392</v>
      </c>
      <c r="X36" s="89">
        <f>H36+I36+J36+K36-L36+M36+N36+O36+P36+Q36+R36+V36+W36+S36+T36+U36</f>
        <v>1643839155</v>
      </c>
      <c r="Y36" s="88">
        <v>32739169</v>
      </c>
      <c r="Z36" s="89">
        <f t="shared" ref="Z36:Z38" si="14">X36+Y36</f>
        <v>1676578324</v>
      </c>
    </row>
    <row r="37" spans="1:26" x14ac:dyDescent="0.25">
      <c r="A37" s="229" t="s">
        <v>396</v>
      </c>
      <c r="B37" s="229"/>
      <c r="C37" s="229"/>
      <c r="D37" s="229"/>
      <c r="E37" s="229"/>
      <c r="F37" s="22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29" t="s">
        <v>397</v>
      </c>
      <c r="B38" s="229"/>
      <c r="C38" s="229"/>
      <c r="D38" s="229"/>
      <c r="E38" s="229"/>
      <c r="F38" s="22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30" t="s">
        <v>424</v>
      </c>
      <c r="B39" s="230"/>
      <c r="C39" s="230"/>
      <c r="D39" s="230"/>
      <c r="E39" s="230"/>
      <c r="F39" s="230"/>
      <c r="G39" s="86">
        <v>31</v>
      </c>
      <c r="H39" s="90">
        <f>H36+H37+H38</f>
        <v>1359742172</v>
      </c>
      <c r="I39" s="90">
        <f t="shared" ref="I39:V39" si="16">I36+I37+I38</f>
        <v>0</v>
      </c>
      <c r="J39" s="90">
        <f t="shared" si="16"/>
        <v>67987109</v>
      </c>
      <c r="K39" s="90">
        <f t="shared" si="16"/>
        <v>28579126</v>
      </c>
      <c r="L39" s="90">
        <f t="shared" si="16"/>
        <v>29652760</v>
      </c>
      <c r="M39" s="90">
        <f t="shared" si="16"/>
        <v>0</v>
      </c>
      <c r="N39" s="90">
        <f t="shared" si="16"/>
        <v>331770</v>
      </c>
      <c r="O39" s="90">
        <f t="shared" si="16"/>
        <v>0</v>
      </c>
      <c r="P39" s="90">
        <f t="shared" si="16"/>
        <v>19457</v>
      </c>
      <c r="Q39" s="90">
        <f t="shared" si="16"/>
        <v>-8583797</v>
      </c>
      <c r="R39" s="90">
        <f t="shared" si="16"/>
        <v>0</v>
      </c>
      <c r="S39" s="90">
        <f t="shared" si="16"/>
        <v>0</v>
      </c>
      <c r="T39" s="90">
        <f t="shared" si="16"/>
        <v>0</v>
      </c>
      <c r="U39" s="90">
        <f t="shared" si="16"/>
        <v>0</v>
      </c>
      <c r="V39" s="90">
        <f t="shared" si="16"/>
        <v>83546686</v>
      </c>
      <c r="W39" s="90">
        <f>W36+W37+W38</f>
        <v>141869392</v>
      </c>
      <c r="X39" s="90">
        <f>X36+X37+X38</f>
        <v>1643839155</v>
      </c>
      <c r="Y39" s="90">
        <f>Y36+Y37+Y38</f>
        <v>32739169</v>
      </c>
      <c r="Z39" s="90">
        <f>Z36+Z37+Z38</f>
        <v>1676578324</v>
      </c>
    </row>
    <row r="40" spans="1:26" x14ac:dyDescent="0.25">
      <c r="A40" s="229" t="s">
        <v>399</v>
      </c>
      <c r="B40" s="229"/>
      <c r="C40" s="229"/>
      <c r="D40" s="229"/>
      <c r="E40" s="229"/>
      <c r="F40" s="22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142959378</v>
      </c>
      <c r="X40" s="89">
        <f>H40+I40+J40+K40-L40+M40+N40+O40+P40+Q40+R40+V40+W40+S40+T40+U40</f>
        <v>142959378</v>
      </c>
      <c r="Y40" s="88">
        <v>1619285</v>
      </c>
      <c r="Z40" s="89">
        <f t="shared" ref="Z40:Z58" si="17">X40+Y40</f>
        <v>144578663</v>
      </c>
    </row>
    <row r="41" spans="1:26" x14ac:dyDescent="0.25">
      <c r="A41" s="229" t="s">
        <v>400</v>
      </c>
      <c r="B41" s="229"/>
      <c r="C41" s="229"/>
      <c r="D41" s="229"/>
      <c r="E41" s="229"/>
      <c r="F41" s="22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29" t="s">
        <v>401</v>
      </c>
      <c r="B42" s="229"/>
      <c r="C42" s="229"/>
      <c r="D42" s="229"/>
      <c r="E42" s="229"/>
      <c r="F42" s="22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29" t="s">
        <v>402</v>
      </c>
      <c r="B43" s="229"/>
      <c r="C43" s="229"/>
      <c r="D43" s="229"/>
      <c r="E43" s="229"/>
      <c r="F43" s="229"/>
      <c r="G43" s="85">
        <v>35</v>
      </c>
      <c r="H43" s="87">
        <v>0</v>
      </c>
      <c r="I43" s="87">
        <v>0</v>
      </c>
      <c r="J43" s="87">
        <v>0</v>
      </c>
      <c r="K43" s="87">
        <v>0</v>
      </c>
      <c r="L43" s="87">
        <v>0</v>
      </c>
      <c r="M43" s="87">
        <v>0</v>
      </c>
      <c r="N43" s="87">
        <v>0</v>
      </c>
      <c r="O43" s="87">
        <v>0</v>
      </c>
      <c r="P43" s="88">
        <v>-10611</v>
      </c>
      <c r="Q43" s="87">
        <v>0</v>
      </c>
      <c r="R43" s="87">
        <v>0</v>
      </c>
      <c r="S43" s="87">
        <v>0</v>
      </c>
      <c r="T43" s="87">
        <v>0</v>
      </c>
      <c r="U43" s="88">
        <v>0</v>
      </c>
      <c r="V43" s="88">
        <v>0</v>
      </c>
      <c r="W43" s="88">
        <v>0</v>
      </c>
      <c r="X43" s="89">
        <f t="shared" si="18"/>
        <v>-10611</v>
      </c>
      <c r="Y43" s="88">
        <v>0</v>
      </c>
      <c r="Z43" s="89">
        <f t="shared" si="17"/>
        <v>-10611</v>
      </c>
    </row>
    <row r="44" spans="1:26" ht="21" customHeight="1" x14ac:dyDescent="0.25">
      <c r="A44" s="229" t="s">
        <v>403</v>
      </c>
      <c r="B44" s="229"/>
      <c r="C44" s="229"/>
      <c r="D44" s="229"/>
      <c r="E44" s="229"/>
      <c r="F44" s="229"/>
      <c r="G44" s="85">
        <v>36</v>
      </c>
      <c r="H44" s="87">
        <v>0</v>
      </c>
      <c r="I44" s="87">
        <v>0</v>
      </c>
      <c r="J44" s="87">
        <v>0</v>
      </c>
      <c r="K44" s="87">
        <v>0</v>
      </c>
      <c r="L44" s="87">
        <v>0</v>
      </c>
      <c r="M44" s="87">
        <v>0</v>
      </c>
      <c r="N44" s="87">
        <v>0</v>
      </c>
      <c r="O44" s="87">
        <v>0</v>
      </c>
      <c r="P44" s="87">
        <v>0</v>
      </c>
      <c r="Q44" s="88">
        <v>1308060</v>
      </c>
      <c r="R44" s="87">
        <v>0</v>
      </c>
      <c r="S44" s="87">
        <v>0</v>
      </c>
      <c r="T44" s="87">
        <v>0</v>
      </c>
      <c r="U44" s="88">
        <v>0</v>
      </c>
      <c r="V44" s="88">
        <v>0</v>
      </c>
      <c r="W44" s="88">
        <v>0</v>
      </c>
      <c r="X44" s="89">
        <f t="shared" si="18"/>
        <v>1308060</v>
      </c>
      <c r="Y44" s="88">
        <v>0</v>
      </c>
      <c r="Z44" s="89">
        <f t="shared" si="17"/>
        <v>1308060</v>
      </c>
    </row>
    <row r="45" spans="1:26" ht="29.25" customHeight="1" x14ac:dyDescent="0.25">
      <c r="A45" s="229" t="s">
        <v>404</v>
      </c>
      <c r="B45" s="229"/>
      <c r="C45" s="229"/>
      <c r="D45" s="229"/>
      <c r="E45" s="229"/>
      <c r="F45" s="22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29" t="s">
        <v>405</v>
      </c>
      <c r="B46" s="229"/>
      <c r="C46" s="229"/>
      <c r="D46" s="229"/>
      <c r="E46" s="229"/>
      <c r="F46" s="22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29" t="s">
        <v>406</v>
      </c>
      <c r="B47" s="229"/>
      <c r="C47" s="229"/>
      <c r="D47" s="229"/>
      <c r="E47" s="229"/>
      <c r="F47" s="22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29" t="s">
        <v>407</v>
      </c>
      <c r="B48" s="229"/>
      <c r="C48" s="229"/>
      <c r="D48" s="229"/>
      <c r="E48" s="229"/>
      <c r="F48" s="229"/>
      <c r="G48" s="85">
        <v>40</v>
      </c>
      <c r="H48" s="88">
        <v>0</v>
      </c>
      <c r="I48" s="88">
        <v>0</v>
      </c>
      <c r="J48" s="88">
        <v>0</v>
      </c>
      <c r="K48" s="88">
        <v>0</v>
      </c>
      <c r="L48" s="88">
        <v>0</v>
      </c>
      <c r="M48" s="88">
        <v>0</v>
      </c>
      <c r="N48" s="88">
        <v>-286912</v>
      </c>
      <c r="O48" s="88">
        <v>0</v>
      </c>
      <c r="P48" s="88">
        <v>0</v>
      </c>
      <c r="Q48" s="88">
        <v>0</v>
      </c>
      <c r="R48" s="88">
        <v>0</v>
      </c>
      <c r="S48" s="88">
        <v>0</v>
      </c>
      <c r="T48" s="88">
        <v>0</v>
      </c>
      <c r="U48" s="88">
        <v>0</v>
      </c>
      <c r="V48" s="88">
        <v>0</v>
      </c>
      <c r="W48" s="88">
        <v>0</v>
      </c>
      <c r="X48" s="89">
        <f t="shared" si="18"/>
        <v>-286912</v>
      </c>
      <c r="Y48" s="88">
        <v>0</v>
      </c>
      <c r="Z48" s="89">
        <f t="shared" si="17"/>
        <v>-286912</v>
      </c>
    </row>
    <row r="49" spans="1:26" x14ac:dyDescent="0.25">
      <c r="A49" s="229" t="s">
        <v>408</v>
      </c>
      <c r="B49" s="229"/>
      <c r="C49" s="229"/>
      <c r="D49" s="229"/>
      <c r="E49" s="229"/>
      <c r="F49" s="22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29" t="s">
        <v>409</v>
      </c>
      <c r="B50" s="229"/>
      <c r="C50" s="229"/>
      <c r="D50" s="229"/>
      <c r="E50" s="229"/>
      <c r="F50" s="229"/>
      <c r="G50" s="85">
        <v>42</v>
      </c>
      <c r="H50" s="88">
        <v>-18969910</v>
      </c>
      <c r="I50" s="88">
        <v>18969910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29" t="s">
        <v>410</v>
      </c>
      <c r="B51" s="229"/>
      <c r="C51" s="229"/>
      <c r="D51" s="229"/>
      <c r="E51" s="229"/>
      <c r="F51" s="22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29" t="s">
        <v>411</v>
      </c>
      <c r="B52" s="229"/>
      <c r="C52" s="229"/>
      <c r="D52" s="229"/>
      <c r="E52" s="229"/>
      <c r="F52" s="22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29" t="s">
        <v>412</v>
      </c>
      <c r="B53" s="229"/>
      <c r="C53" s="229"/>
      <c r="D53" s="229"/>
      <c r="E53" s="229"/>
      <c r="F53" s="229"/>
      <c r="G53" s="85">
        <v>45</v>
      </c>
      <c r="H53" s="88">
        <v>0</v>
      </c>
      <c r="I53" s="88">
        <v>0</v>
      </c>
      <c r="J53" s="88">
        <v>0</v>
      </c>
      <c r="K53" s="88">
        <v>0</v>
      </c>
      <c r="L53" s="88">
        <v>34511528</v>
      </c>
      <c r="M53" s="88">
        <v>0</v>
      </c>
      <c r="N53" s="88">
        <v>0</v>
      </c>
      <c r="O53" s="88">
        <v>0</v>
      </c>
      <c r="P53" s="88">
        <v>0</v>
      </c>
      <c r="Q53" s="88">
        <v>0</v>
      </c>
      <c r="R53" s="88">
        <v>0</v>
      </c>
      <c r="S53" s="88">
        <v>0</v>
      </c>
      <c r="T53" s="88">
        <v>0</v>
      </c>
      <c r="U53" s="88">
        <v>0</v>
      </c>
      <c r="V53" s="88">
        <v>0</v>
      </c>
      <c r="W53" s="88">
        <v>0</v>
      </c>
      <c r="X53" s="89">
        <f t="shared" si="18"/>
        <v>-34511528</v>
      </c>
      <c r="Y53" s="88">
        <v>275603</v>
      </c>
      <c r="Z53" s="89">
        <f t="shared" si="17"/>
        <v>-34235925</v>
      </c>
    </row>
    <row r="54" spans="1:26" x14ac:dyDescent="0.25">
      <c r="A54" s="229" t="s">
        <v>413</v>
      </c>
      <c r="B54" s="229"/>
      <c r="C54" s="229"/>
      <c r="D54" s="229"/>
      <c r="E54" s="229"/>
      <c r="F54" s="22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29" t="s">
        <v>425</v>
      </c>
      <c r="B55" s="229"/>
      <c r="C55" s="229"/>
      <c r="D55" s="229"/>
      <c r="E55" s="229"/>
      <c r="F55" s="229"/>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-125479042</v>
      </c>
      <c r="X55" s="89">
        <f t="shared" si="18"/>
        <v>-125479042</v>
      </c>
      <c r="Y55" s="88">
        <v>-1058505</v>
      </c>
      <c r="Z55" s="89">
        <f t="shared" si="17"/>
        <v>-126537547</v>
      </c>
    </row>
    <row r="56" spans="1:26" x14ac:dyDescent="0.25">
      <c r="A56" s="229" t="s">
        <v>415</v>
      </c>
      <c r="B56" s="229"/>
      <c r="C56" s="229"/>
      <c r="D56" s="229"/>
      <c r="E56" s="229"/>
      <c r="F56" s="229"/>
      <c r="G56" s="85">
        <v>48</v>
      </c>
      <c r="H56" s="88">
        <v>0</v>
      </c>
      <c r="I56" s="88">
        <v>0</v>
      </c>
      <c r="J56" s="88">
        <v>0</v>
      </c>
      <c r="K56" s="88">
        <v>-56338051</v>
      </c>
      <c r="L56" s="88">
        <v>-59140248</v>
      </c>
      <c r="M56" s="88">
        <v>0</v>
      </c>
      <c r="N56" s="88">
        <v>0</v>
      </c>
      <c r="O56" s="88">
        <v>0</v>
      </c>
      <c r="P56" s="88">
        <v>0</v>
      </c>
      <c r="Q56" s="88">
        <v>0</v>
      </c>
      <c r="R56" s="88">
        <v>0</v>
      </c>
      <c r="S56" s="88">
        <v>0</v>
      </c>
      <c r="T56" s="88">
        <v>0</v>
      </c>
      <c r="U56" s="88">
        <v>0</v>
      </c>
      <c r="V56" s="88">
        <v>1484626</v>
      </c>
      <c r="W56" s="88">
        <v>0</v>
      </c>
      <c r="X56" s="89">
        <f t="shared" si="18"/>
        <v>4286823</v>
      </c>
      <c r="Y56" s="88">
        <v>-3609413</v>
      </c>
      <c r="Z56" s="89">
        <f t="shared" si="17"/>
        <v>677410</v>
      </c>
    </row>
    <row r="57" spans="1:26" x14ac:dyDescent="0.25">
      <c r="A57" s="229" t="s">
        <v>426</v>
      </c>
      <c r="B57" s="229"/>
      <c r="C57" s="229"/>
      <c r="D57" s="229"/>
      <c r="E57" s="229"/>
      <c r="F57" s="229"/>
      <c r="G57" s="85">
        <v>49</v>
      </c>
      <c r="H57" s="88">
        <v>0</v>
      </c>
      <c r="I57" s="88">
        <v>0</v>
      </c>
      <c r="J57" s="88">
        <v>0</v>
      </c>
      <c r="K57" s="88">
        <v>33507723</v>
      </c>
      <c r="L57" s="88">
        <v>0</v>
      </c>
      <c r="M57" s="88">
        <v>0</v>
      </c>
      <c r="N57" s="88">
        <v>0</v>
      </c>
      <c r="O57" s="88">
        <v>0</v>
      </c>
      <c r="P57" s="88">
        <v>0</v>
      </c>
      <c r="Q57" s="88">
        <v>0</v>
      </c>
      <c r="R57" s="88">
        <v>0</v>
      </c>
      <c r="S57" s="88">
        <v>0</v>
      </c>
      <c r="T57" s="88">
        <v>0</v>
      </c>
      <c r="U57" s="88">
        <v>0</v>
      </c>
      <c r="V57" s="88">
        <v>-17117373</v>
      </c>
      <c r="W57" s="88">
        <v>-16390350</v>
      </c>
      <c r="X57" s="89">
        <f t="shared" si="18"/>
        <v>0</v>
      </c>
      <c r="Y57" s="88">
        <v>0</v>
      </c>
      <c r="Z57" s="89">
        <f t="shared" si="17"/>
        <v>0</v>
      </c>
    </row>
    <row r="58" spans="1:26" x14ac:dyDescent="0.25">
      <c r="A58" s="229" t="s">
        <v>417</v>
      </c>
      <c r="B58" s="229"/>
      <c r="C58" s="229"/>
      <c r="D58" s="229"/>
      <c r="E58" s="229"/>
      <c r="F58" s="22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30" t="s">
        <v>427</v>
      </c>
      <c r="B59" s="230"/>
      <c r="C59" s="230"/>
      <c r="D59" s="230"/>
      <c r="E59" s="230"/>
      <c r="F59" s="230"/>
      <c r="G59" s="86">
        <v>51</v>
      </c>
      <c r="H59" s="90">
        <f>SUM(H39:H58)</f>
        <v>1340772262</v>
      </c>
      <c r="I59" s="90">
        <f t="shared" ref="I59:Z59" si="19">SUM(I39:I58)</f>
        <v>18969910</v>
      </c>
      <c r="J59" s="90">
        <f t="shared" si="19"/>
        <v>67987109</v>
      </c>
      <c r="K59" s="90">
        <f t="shared" si="19"/>
        <v>5748798</v>
      </c>
      <c r="L59" s="90">
        <f t="shared" si="19"/>
        <v>5024040</v>
      </c>
      <c r="M59" s="90">
        <f t="shared" si="19"/>
        <v>0</v>
      </c>
      <c r="N59" s="90">
        <f t="shared" si="19"/>
        <v>44858</v>
      </c>
      <c r="O59" s="90">
        <f t="shared" si="19"/>
        <v>0</v>
      </c>
      <c r="P59" s="90">
        <f t="shared" si="19"/>
        <v>8846</v>
      </c>
      <c r="Q59" s="90">
        <f t="shared" si="19"/>
        <v>-7275737</v>
      </c>
      <c r="R59" s="90">
        <f t="shared" si="19"/>
        <v>0</v>
      </c>
      <c r="S59" s="90">
        <f t="shared" si="19"/>
        <v>0</v>
      </c>
      <c r="T59" s="90">
        <f t="shared" si="19"/>
        <v>0</v>
      </c>
      <c r="U59" s="90">
        <f t="shared" si="19"/>
        <v>0</v>
      </c>
      <c r="V59" s="90">
        <f t="shared" si="19"/>
        <v>67913939</v>
      </c>
      <c r="W59" s="90">
        <f t="shared" si="19"/>
        <v>142959378</v>
      </c>
      <c r="X59" s="90">
        <f>SUM(X39:X58)</f>
        <v>1632105323</v>
      </c>
      <c r="Y59" s="90">
        <f t="shared" si="19"/>
        <v>29966139</v>
      </c>
      <c r="Z59" s="90">
        <f t="shared" si="19"/>
        <v>1662071462</v>
      </c>
    </row>
    <row r="60" spans="1:26" x14ac:dyDescent="0.25">
      <c r="A60" s="231" t="s">
        <v>419</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5">
      <c r="A61" s="228" t="s">
        <v>428</v>
      </c>
      <c r="B61" s="228"/>
      <c r="C61" s="228"/>
      <c r="D61" s="228"/>
      <c r="E61" s="228"/>
      <c r="F61" s="228"/>
      <c r="G61" s="86">
        <v>52</v>
      </c>
      <c r="H61" s="90">
        <f>SUM(H41:H49)</f>
        <v>0</v>
      </c>
      <c r="I61" s="90">
        <f t="shared" ref="I61:Z61" si="20">SUM(I41:I49)</f>
        <v>0</v>
      </c>
      <c r="J61" s="90">
        <f t="shared" si="20"/>
        <v>0</v>
      </c>
      <c r="K61" s="90">
        <f t="shared" si="20"/>
        <v>0</v>
      </c>
      <c r="L61" s="90">
        <f t="shared" si="20"/>
        <v>0</v>
      </c>
      <c r="M61" s="90">
        <f t="shared" si="20"/>
        <v>0</v>
      </c>
      <c r="N61" s="90">
        <f t="shared" si="20"/>
        <v>-286912</v>
      </c>
      <c r="O61" s="90">
        <f t="shared" si="20"/>
        <v>0</v>
      </c>
      <c r="P61" s="90">
        <f t="shared" si="20"/>
        <v>-10611</v>
      </c>
      <c r="Q61" s="90">
        <f t="shared" si="20"/>
        <v>1308060</v>
      </c>
      <c r="R61" s="90">
        <f t="shared" si="20"/>
        <v>0</v>
      </c>
      <c r="S61" s="90">
        <f t="shared" si="20"/>
        <v>0</v>
      </c>
      <c r="T61" s="90">
        <f t="shared" si="20"/>
        <v>0</v>
      </c>
      <c r="U61" s="90">
        <f t="shared" ref="U61" si="21">SUM(U41:U49)</f>
        <v>0</v>
      </c>
      <c r="V61" s="90">
        <f t="shared" si="20"/>
        <v>0</v>
      </c>
      <c r="W61" s="90">
        <f t="shared" si="20"/>
        <v>0</v>
      </c>
      <c r="X61" s="90">
        <f>SUM(X41:X49)</f>
        <v>1010537</v>
      </c>
      <c r="Y61" s="90">
        <f t="shared" si="20"/>
        <v>0</v>
      </c>
      <c r="Z61" s="90">
        <f t="shared" si="20"/>
        <v>1010537</v>
      </c>
    </row>
    <row r="62" spans="1:26" ht="27.75" customHeight="1" x14ac:dyDescent="0.25">
      <c r="A62" s="228" t="s">
        <v>429</v>
      </c>
      <c r="B62" s="228"/>
      <c r="C62" s="228"/>
      <c r="D62" s="228"/>
      <c r="E62" s="228"/>
      <c r="F62" s="228"/>
      <c r="G62" s="86">
        <v>53</v>
      </c>
      <c r="H62" s="90">
        <f>H40+H61</f>
        <v>0</v>
      </c>
      <c r="I62" s="90">
        <f t="shared" ref="I62:Z62" si="22">I40+I61</f>
        <v>0</v>
      </c>
      <c r="J62" s="90">
        <f t="shared" si="22"/>
        <v>0</v>
      </c>
      <c r="K62" s="90">
        <f t="shared" si="22"/>
        <v>0</v>
      </c>
      <c r="L62" s="90">
        <f t="shared" si="22"/>
        <v>0</v>
      </c>
      <c r="M62" s="90">
        <f t="shared" si="22"/>
        <v>0</v>
      </c>
      <c r="N62" s="90">
        <f t="shared" si="22"/>
        <v>-286912</v>
      </c>
      <c r="O62" s="90">
        <f t="shared" si="22"/>
        <v>0</v>
      </c>
      <c r="P62" s="90">
        <f t="shared" si="22"/>
        <v>-10611</v>
      </c>
      <c r="Q62" s="90">
        <f t="shared" si="22"/>
        <v>1308060</v>
      </c>
      <c r="R62" s="90">
        <f t="shared" si="22"/>
        <v>0</v>
      </c>
      <c r="S62" s="90">
        <f t="shared" si="22"/>
        <v>0</v>
      </c>
      <c r="T62" s="90">
        <f t="shared" si="22"/>
        <v>0</v>
      </c>
      <c r="U62" s="90">
        <f t="shared" ref="U62" si="23">U40+U61</f>
        <v>0</v>
      </c>
      <c r="V62" s="90">
        <f t="shared" si="22"/>
        <v>0</v>
      </c>
      <c r="W62" s="90">
        <f t="shared" si="22"/>
        <v>142959378</v>
      </c>
      <c r="X62" s="90">
        <f>X40+X61</f>
        <v>143969915</v>
      </c>
      <c r="Y62" s="90">
        <f t="shared" si="22"/>
        <v>1619285</v>
      </c>
      <c r="Z62" s="90">
        <f t="shared" si="22"/>
        <v>145589200</v>
      </c>
    </row>
    <row r="63" spans="1:26" ht="29.25" customHeight="1" x14ac:dyDescent="0.25">
      <c r="A63" s="228" t="s">
        <v>430</v>
      </c>
      <c r="B63" s="228"/>
      <c r="C63" s="228"/>
      <c r="D63" s="228"/>
      <c r="E63" s="228"/>
      <c r="F63" s="228"/>
      <c r="G63" s="86">
        <v>54</v>
      </c>
      <c r="H63" s="90">
        <f>SUM(H50:H58)</f>
        <v>-18969910</v>
      </c>
      <c r="I63" s="90">
        <f t="shared" ref="I63:Z63" si="24">SUM(I50:I58)</f>
        <v>18969910</v>
      </c>
      <c r="J63" s="90">
        <f t="shared" si="24"/>
        <v>0</v>
      </c>
      <c r="K63" s="90">
        <f t="shared" si="24"/>
        <v>-22830328</v>
      </c>
      <c r="L63" s="90">
        <f t="shared" si="24"/>
        <v>-24628720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-15632747</v>
      </c>
      <c r="W63" s="90">
        <f t="shared" si="24"/>
        <v>-141869392</v>
      </c>
      <c r="X63" s="90">
        <f>SUM(X50:X58)</f>
        <v>-155703747</v>
      </c>
      <c r="Y63" s="90">
        <f t="shared" si="24"/>
        <v>-4392315</v>
      </c>
      <c r="Z63" s="90">
        <f t="shared" si="24"/>
        <v>-160096062</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disablePrompts="1"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3"/>
  <sheetViews>
    <sheetView tabSelected="1" topLeftCell="A115" zoomScale="64" zoomScaleNormal="64" workbookViewId="0">
      <selection activeCell="H168" sqref="H168"/>
    </sheetView>
  </sheetViews>
  <sheetFormatPr defaultRowHeight="13.2" x14ac:dyDescent="0.25"/>
  <cols>
    <col min="1" max="1" width="47.6640625" customWidth="1"/>
    <col min="2" max="2" width="22.5546875" customWidth="1"/>
    <col min="3" max="3" width="25" customWidth="1"/>
    <col min="4" max="4" width="31.109375" customWidth="1"/>
    <col min="5" max="5" width="23.109375" customWidth="1"/>
    <col min="6" max="6" width="21.44140625" customWidth="1"/>
    <col min="7" max="8" width="47.6640625" customWidth="1"/>
    <col min="9" max="10" width="11.5546875" customWidth="1"/>
  </cols>
  <sheetData>
    <row r="1" spans="1:10" ht="13.2" customHeight="1" x14ac:dyDescent="0.25">
      <c r="A1" s="244" t="s">
        <v>472</v>
      </c>
      <c r="B1" s="244"/>
      <c r="C1" s="244"/>
      <c r="D1" s="244"/>
      <c r="E1" s="244"/>
      <c r="F1" s="244"/>
      <c r="G1" s="244"/>
      <c r="H1" s="244"/>
      <c r="I1" s="244"/>
      <c r="J1" s="244"/>
    </row>
    <row r="2" spans="1:10" x14ac:dyDescent="0.25">
      <c r="A2" s="244"/>
      <c r="B2" s="244"/>
      <c r="C2" s="244"/>
      <c r="D2" s="244"/>
      <c r="E2" s="244"/>
      <c r="F2" s="244"/>
      <c r="G2" s="244"/>
      <c r="H2" s="244"/>
      <c r="I2" s="244"/>
      <c r="J2" s="244"/>
    </row>
    <row r="3" spans="1:10" x14ac:dyDescent="0.25">
      <c r="A3" s="244"/>
      <c r="B3" s="244"/>
      <c r="C3" s="244"/>
      <c r="D3" s="244"/>
      <c r="E3" s="244"/>
      <c r="F3" s="244"/>
      <c r="G3" s="244"/>
      <c r="H3" s="244"/>
      <c r="I3" s="244"/>
      <c r="J3" s="244"/>
    </row>
    <row r="4" spans="1:10" x14ac:dyDescent="0.25">
      <c r="A4" s="244"/>
      <c r="B4" s="244"/>
      <c r="C4" s="244"/>
      <c r="D4" s="244"/>
      <c r="E4" s="244"/>
      <c r="F4" s="244"/>
      <c r="G4" s="244"/>
      <c r="H4" s="244"/>
      <c r="I4" s="244"/>
      <c r="J4" s="244"/>
    </row>
    <row r="5" spans="1:10" x14ac:dyDescent="0.25">
      <c r="A5" s="244"/>
      <c r="B5" s="244"/>
      <c r="C5" s="244"/>
      <c r="D5" s="244"/>
      <c r="E5" s="244"/>
      <c r="F5" s="244"/>
      <c r="G5" s="244"/>
      <c r="H5" s="244"/>
      <c r="I5" s="244"/>
      <c r="J5" s="244"/>
    </row>
    <row r="6" spans="1:10" x14ac:dyDescent="0.25">
      <c r="A6" s="244"/>
      <c r="B6" s="244"/>
      <c r="C6" s="244"/>
      <c r="D6" s="244"/>
      <c r="E6" s="244"/>
      <c r="F6" s="244"/>
      <c r="G6" s="244"/>
      <c r="H6" s="244"/>
      <c r="I6" s="244"/>
      <c r="J6" s="244"/>
    </row>
    <row r="7" spans="1:10" x14ac:dyDescent="0.25">
      <c r="A7" s="244"/>
      <c r="B7" s="244"/>
      <c r="C7" s="244"/>
      <c r="D7" s="244"/>
      <c r="E7" s="244"/>
      <c r="F7" s="244"/>
      <c r="G7" s="244"/>
      <c r="H7" s="244"/>
      <c r="I7" s="244"/>
      <c r="J7" s="244"/>
    </row>
    <row r="8" spans="1:10" x14ac:dyDescent="0.25">
      <c r="A8" s="244"/>
      <c r="B8" s="244"/>
      <c r="C8" s="244"/>
      <c r="D8" s="244"/>
      <c r="E8" s="244"/>
      <c r="F8" s="244"/>
      <c r="G8" s="244"/>
      <c r="H8" s="244"/>
      <c r="I8" s="244"/>
      <c r="J8" s="244"/>
    </row>
    <row r="9" spans="1:10" x14ac:dyDescent="0.25">
      <c r="A9" s="244"/>
      <c r="B9" s="244"/>
      <c r="C9" s="244"/>
      <c r="D9" s="244"/>
      <c r="E9" s="244"/>
      <c r="F9" s="244"/>
      <c r="G9" s="244"/>
      <c r="H9" s="244"/>
      <c r="I9" s="244"/>
      <c r="J9" s="244"/>
    </row>
    <row r="10" spans="1:10" x14ac:dyDescent="0.25">
      <c r="A10" s="244"/>
      <c r="B10" s="244"/>
      <c r="C10" s="244"/>
      <c r="D10" s="244"/>
      <c r="E10" s="244"/>
      <c r="F10" s="244"/>
      <c r="G10" s="244"/>
      <c r="H10" s="244"/>
      <c r="I10" s="244"/>
      <c r="J10" s="244"/>
    </row>
    <row r="11" spans="1:10" x14ac:dyDescent="0.25">
      <c r="A11" s="244"/>
      <c r="B11" s="244"/>
      <c r="C11" s="244"/>
      <c r="D11" s="244"/>
      <c r="E11" s="244"/>
      <c r="F11" s="244"/>
      <c r="G11" s="244"/>
      <c r="H11" s="244"/>
      <c r="I11" s="244"/>
      <c r="J11" s="244"/>
    </row>
    <row r="12" spans="1:10" x14ac:dyDescent="0.25">
      <c r="A12" s="244"/>
      <c r="B12" s="244"/>
      <c r="C12" s="244"/>
      <c r="D12" s="244"/>
      <c r="E12" s="244"/>
      <c r="F12" s="244"/>
      <c r="G12" s="244"/>
      <c r="H12" s="244"/>
      <c r="I12" s="244"/>
      <c r="J12" s="244"/>
    </row>
    <row r="13" spans="1:10" x14ac:dyDescent="0.25">
      <c r="A13" s="244"/>
      <c r="B13" s="244"/>
      <c r="C13" s="244"/>
      <c r="D13" s="244"/>
      <c r="E13" s="244"/>
      <c r="F13" s="244"/>
      <c r="G13" s="244"/>
      <c r="H13" s="244"/>
      <c r="I13" s="244"/>
      <c r="J13" s="244"/>
    </row>
    <row r="14" spans="1:10" x14ac:dyDescent="0.25">
      <c r="A14" s="244"/>
      <c r="B14" s="244"/>
      <c r="C14" s="244"/>
      <c r="D14" s="244"/>
      <c r="E14" s="244"/>
      <c r="F14" s="244"/>
      <c r="G14" s="244"/>
      <c r="H14" s="244"/>
      <c r="I14" s="244"/>
      <c r="J14" s="244"/>
    </row>
    <row r="15" spans="1:10" x14ac:dyDescent="0.25">
      <c r="A15" s="244"/>
      <c r="B15" s="244"/>
      <c r="C15" s="244"/>
      <c r="D15" s="244"/>
      <c r="E15" s="244"/>
      <c r="F15" s="244"/>
      <c r="G15" s="244"/>
      <c r="H15" s="244"/>
      <c r="I15" s="244"/>
      <c r="J15" s="244"/>
    </row>
    <row r="16" spans="1:10" x14ac:dyDescent="0.25">
      <c r="A16" s="244"/>
      <c r="B16" s="244"/>
      <c r="C16" s="244"/>
      <c r="D16" s="244"/>
      <c r="E16" s="244"/>
      <c r="F16" s="244"/>
      <c r="G16" s="244"/>
      <c r="H16" s="244"/>
      <c r="I16" s="244"/>
      <c r="J16" s="244"/>
    </row>
    <row r="17" spans="1:10" x14ac:dyDescent="0.25">
      <c r="A17" s="244"/>
      <c r="B17" s="244"/>
      <c r="C17" s="244"/>
      <c r="D17" s="244"/>
      <c r="E17" s="244"/>
      <c r="F17" s="244"/>
      <c r="G17" s="244"/>
      <c r="H17" s="244"/>
      <c r="I17" s="244"/>
      <c r="J17" s="244"/>
    </row>
    <row r="18" spans="1:10" x14ac:dyDescent="0.25">
      <c r="A18" s="244"/>
      <c r="B18" s="244"/>
      <c r="C18" s="244"/>
      <c r="D18" s="244"/>
      <c r="E18" s="244"/>
      <c r="F18" s="244"/>
      <c r="G18" s="244"/>
      <c r="H18" s="244"/>
      <c r="I18" s="244"/>
      <c r="J18" s="244"/>
    </row>
    <row r="19" spans="1:10" x14ac:dyDescent="0.25">
      <c r="A19" s="244"/>
      <c r="B19" s="244"/>
      <c r="C19" s="244"/>
      <c r="D19" s="244"/>
      <c r="E19" s="244"/>
      <c r="F19" s="244"/>
      <c r="G19" s="244"/>
      <c r="H19" s="244"/>
      <c r="I19" s="244"/>
      <c r="J19" s="244"/>
    </row>
    <row r="20" spans="1:10" x14ac:dyDescent="0.25">
      <c r="A20" s="244"/>
      <c r="B20" s="244"/>
      <c r="C20" s="244"/>
      <c r="D20" s="244"/>
      <c r="E20" s="244"/>
      <c r="F20" s="244"/>
      <c r="G20" s="244"/>
      <c r="H20" s="244"/>
      <c r="I20" s="244"/>
      <c r="J20" s="244"/>
    </row>
    <row r="21" spans="1:10" x14ac:dyDescent="0.25">
      <c r="A21" s="244"/>
      <c r="B21" s="244"/>
      <c r="C21" s="244"/>
      <c r="D21" s="244"/>
      <c r="E21" s="244"/>
      <c r="F21" s="244"/>
      <c r="G21" s="244"/>
      <c r="H21" s="244"/>
      <c r="I21" s="244"/>
      <c r="J21" s="244"/>
    </row>
    <row r="22" spans="1:10" x14ac:dyDescent="0.25">
      <c r="A22" s="244"/>
      <c r="B22" s="244"/>
      <c r="C22" s="244"/>
      <c r="D22" s="244"/>
      <c r="E22" s="244"/>
      <c r="F22" s="244"/>
      <c r="G22" s="244"/>
      <c r="H22" s="244"/>
      <c r="I22" s="244"/>
      <c r="J22" s="244"/>
    </row>
    <row r="23" spans="1:10" x14ac:dyDescent="0.25">
      <c r="A23" s="244"/>
      <c r="B23" s="244"/>
      <c r="C23" s="244"/>
      <c r="D23" s="244"/>
      <c r="E23" s="244"/>
      <c r="F23" s="244"/>
      <c r="G23" s="244"/>
      <c r="H23" s="244"/>
      <c r="I23" s="244"/>
      <c r="J23" s="244"/>
    </row>
    <row r="24" spans="1:10" x14ac:dyDescent="0.25">
      <c r="A24" s="244"/>
      <c r="B24" s="244"/>
      <c r="C24" s="244"/>
      <c r="D24" s="244"/>
      <c r="E24" s="244"/>
      <c r="F24" s="244"/>
      <c r="G24" s="244"/>
      <c r="H24" s="244"/>
      <c r="I24" s="244"/>
      <c r="J24" s="244"/>
    </row>
    <row r="25" spans="1:10" ht="102.75" customHeight="1" x14ac:dyDescent="0.25">
      <c r="A25" s="244"/>
      <c r="B25" s="244"/>
      <c r="C25" s="244"/>
      <c r="D25" s="244"/>
      <c r="E25" s="244"/>
      <c r="F25" s="244"/>
      <c r="G25" s="244"/>
      <c r="H25" s="244"/>
      <c r="I25" s="244"/>
      <c r="J25" s="244"/>
    </row>
    <row r="26" spans="1:10" ht="104.25" customHeight="1" x14ac:dyDescent="0.25">
      <c r="A26" s="244"/>
      <c r="B26" s="244"/>
      <c r="C26" s="244"/>
      <c r="D26" s="244"/>
      <c r="E26" s="244"/>
      <c r="F26" s="244"/>
      <c r="G26" s="244"/>
      <c r="H26" s="244"/>
      <c r="I26" s="244"/>
      <c r="J26" s="244"/>
    </row>
    <row r="27" spans="1:10" ht="75" customHeight="1" x14ac:dyDescent="0.25">
      <c r="A27" s="244"/>
      <c r="B27" s="244"/>
      <c r="C27" s="244"/>
      <c r="D27" s="244"/>
      <c r="E27" s="244"/>
      <c r="F27" s="244"/>
      <c r="G27" s="244"/>
      <c r="H27" s="244"/>
      <c r="I27" s="244"/>
      <c r="J27" s="244"/>
    </row>
    <row r="28" spans="1:10" ht="87.75" customHeight="1" x14ac:dyDescent="0.25">
      <c r="A28" s="244"/>
      <c r="B28" s="244"/>
      <c r="C28" s="244"/>
      <c r="D28" s="244"/>
      <c r="E28" s="244"/>
      <c r="F28" s="244"/>
      <c r="G28" s="244"/>
      <c r="H28" s="244"/>
      <c r="I28" s="244"/>
      <c r="J28" s="244"/>
    </row>
    <row r="29" spans="1:10" ht="85.5" customHeight="1" x14ac:dyDescent="0.25">
      <c r="A29" s="244"/>
      <c r="B29" s="244"/>
      <c r="C29" s="244"/>
      <c r="D29" s="244"/>
      <c r="E29" s="244"/>
      <c r="F29" s="244"/>
      <c r="G29" s="244"/>
      <c r="H29" s="244"/>
      <c r="I29" s="244"/>
      <c r="J29" s="244"/>
    </row>
    <row r="30" spans="1:10" ht="262.5" customHeight="1" x14ac:dyDescent="0.25">
      <c r="A30" s="244"/>
      <c r="B30" s="244"/>
      <c r="C30" s="244"/>
      <c r="D30" s="244"/>
      <c r="E30" s="244"/>
      <c r="F30" s="244"/>
      <c r="G30" s="244"/>
      <c r="H30" s="244"/>
      <c r="I30" s="244"/>
      <c r="J30" s="244"/>
    </row>
    <row r="32" spans="1:10" x14ac:dyDescent="0.25">
      <c r="A32" s="92" t="s">
        <v>473</v>
      </c>
      <c r="B32" s="93"/>
      <c r="C32" s="93"/>
      <c r="D32" s="93"/>
      <c r="E32" s="93"/>
      <c r="F32" s="93"/>
    </row>
    <row r="33" spans="1:6" x14ac:dyDescent="0.25">
      <c r="A33" s="93"/>
      <c r="B33" s="93"/>
      <c r="C33" s="93"/>
      <c r="D33" s="93"/>
      <c r="E33" s="93"/>
      <c r="F33" s="93"/>
    </row>
    <row r="34" spans="1:6" x14ac:dyDescent="0.25">
      <c r="A34" s="93" t="s">
        <v>474</v>
      </c>
      <c r="B34" s="93"/>
      <c r="C34" s="93"/>
      <c r="D34" s="93"/>
      <c r="E34" s="93"/>
      <c r="F34" s="93"/>
    </row>
    <row r="35" spans="1:6" x14ac:dyDescent="0.25">
      <c r="A35" s="93" t="s">
        <v>475</v>
      </c>
      <c r="B35" s="93"/>
      <c r="C35" s="93"/>
      <c r="D35" s="93"/>
      <c r="E35" s="93"/>
      <c r="F35" s="93"/>
    </row>
    <row r="36" spans="1:6" x14ac:dyDescent="0.25">
      <c r="A36" s="93"/>
      <c r="B36" s="93"/>
      <c r="C36" s="93"/>
      <c r="D36" s="93"/>
      <c r="E36" s="93"/>
      <c r="F36" s="93"/>
    </row>
    <row r="37" spans="1:6" x14ac:dyDescent="0.25">
      <c r="A37" s="93" t="s">
        <v>476</v>
      </c>
      <c r="B37" s="93"/>
      <c r="C37" s="93"/>
      <c r="D37" s="93"/>
      <c r="E37" s="93"/>
      <c r="F37" s="93"/>
    </row>
    <row r="38" spans="1:6" x14ac:dyDescent="0.25">
      <c r="A38" s="93" t="s">
        <v>477</v>
      </c>
      <c r="B38" s="93"/>
      <c r="C38" s="93"/>
      <c r="D38" s="93"/>
      <c r="E38" s="93"/>
      <c r="F38" s="93"/>
    </row>
    <row r="39" spans="1:6" x14ac:dyDescent="0.25">
      <c r="A39" s="93"/>
      <c r="B39" s="93"/>
      <c r="C39" s="93"/>
      <c r="D39" s="93"/>
      <c r="E39" s="93"/>
      <c r="F39" s="93"/>
    </row>
    <row r="40" spans="1:6" x14ac:dyDescent="0.25">
      <c r="A40" s="93" t="s">
        <v>478</v>
      </c>
      <c r="B40" s="93"/>
      <c r="C40" s="93"/>
      <c r="D40" s="93"/>
      <c r="E40" s="93"/>
      <c r="F40" s="93"/>
    </row>
    <row r="41" spans="1:6" x14ac:dyDescent="0.25">
      <c r="A41" s="93" t="s">
        <v>479</v>
      </c>
      <c r="B41" s="93"/>
      <c r="C41" s="93"/>
      <c r="D41" s="93"/>
      <c r="E41" s="93"/>
      <c r="F41" s="93"/>
    </row>
    <row r="42" spans="1:6" x14ac:dyDescent="0.25">
      <c r="A42" s="93"/>
      <c r="B42" s="93"/>
      <c r="C42" s="93"/>
      <c r="D42" s="93"/>
      <c r="E42" s="93"/>
      <c r="F42" s="93"/>
    </row>
    <row r="43" spans="1:6" x14ac:dyDescent="0.25">
      <c r="A43" s="93" t="s">
        <v>480</v>
      </c>
      <c r="B43" s="93"/>
      <c r="C43" s="93"/>
      <c r="D43" s="93"/>
      <c r="E43" s="93"/>
      <c r="F43" s="93"/>
    </row>
    <row r="44" spans="1:6" x14ac:dyDescent="0.25">
      <c r="A44" s="93" t="s">
        <v>481</v>
      </c>
      <c r="B44" s="93"/>
      <c r="C44" s="93"/>
      <c r="D44" s="93"/>
      <c r="E44" s="93"/>
      <c r="F44" s="93"/>
    </row>
    <row r="45" spans="1:6" x14ac:dyDescent="0.25">
      <c r="A45" s="93"/>
      <c r="B45" s="93"/>
      <c r="C45" s="93"/>
      <c r="D45" s="93"/>
      <c r="E45" s="93"/>
      <c r="F45" s="93"/>
    </row>
    <row r="46" spans="1:6" x14ac:dyDescent="0.25">
      <c r="A46" s="93" t="s">
        <v>482</v>
      </c>
      <c r="B46" s="93"/>
      <c r="C46" s="105" t="s">
        <v>483</v>
      </c>
      <c r="D46" s="93"/>
      <c r="E46" s="93"/>
      <c r="F46" s="93"/>
    </row>
    <row r="47" spans="1:6" x14ac:dyDescent="0.25">
      <c r="A47" s="93" t="s">
        <v>484</v>
      </c>
      <c r="B47" s="93"/>
      <c r="C47" s="105" t="s">
        <v>485</v>
      </c>
      <c r="D47" s="93"/>
      <c r="E47" s="93"/>
      <c r="F47" s="93"/>
    </row>
    <row r="48" spans="1:6" x14ac:dyDescent="0.25">
      <c r="A48" s="93" t="s">
        <v>486</v>
      </c>
      <c r="B48" s="93"/>
      <c r="C48" s="105" t="s">
        <v>487</v>
      </c>
      <c r="D48" s="93"/>
      <c r="E48" s="93"/>
      <c r="F48" s="93"/>
    </row>
    <row r="49" spans="1:6" x14ac:dyDescent="0.25">
      <c r="A49" s="93" t="s">
        <v>488</v>
      </c>
      <c r="B49" s="93"/>
      <c r="C49" s="105" t="s">
        <v>489</v>
      </c>
      <c r="D49" s="93"/>
      <c r="E49" s="93"/>
      <c r="F49" s="93"/>
    </row>
    <row r="50" spans="1:6" x14ac:dyDescent="0.25">
      <c r="A50" s="93" t="s">
        <v>490</v>
      </c>
      <c r="B50" s="93"/>
      <c r="C50" s="105" t="s">
        <v>445</v>
      </c>
      <c r="D50" s="93"/>
      <c r="E50" s="93"/>
      <c r="F50" s="93"/>
    </row>
    <row r="51" spans="1:6" x14ac:dyDescent="0.25">
      <c r="A51" s="93" t="s">
        <v>491</v>
      </c>
      <c r="B51" s="93"/>
      <c r="C51" s="105" t="s">
        <v>446</v>
      </c>
      <c r="D51" s="93"/>
      <c r="E51" s="93"/>
      <c r="F51" s="93"/>
    </row>
    <row r="52" spans="1:6" x14ac:dyDescent="0.25">
      <c r="A52" s="93"/>
      <c r="B52" s="93"/>
      <c r="C52" s="93"/>
      <c r="D52" s="93"/>
      <c r="E52" s="93"/>
      <c r="F52" s="93"/>
    </row>
    <row r="53" spans="1:6" x14ac:dyDescent="0.25">
      <c r="A53" s="93" t="s">
        <v>492</v>
      </c>
      <c r="B53" s="93"/>
      <c r="C53" s="93"/>
      <c r="D53" s="93"/>
      <c r="E53" s="93"/>
      <c r="F53" s="93"/>
    </row>
    <row r="54" spans="1:6" x14ac:dyDescent="0.25">
      <c r="A54" s="93" t="s">
        <v>475</v>
      </c>
      <c r="B54" s="93"/>
      <c r="C54" s="93"/>
      <c r="D54" s="93"/>
      <c r="E54" s="93"/>
      <c r="F54" s="93"/>
    </row>
    <row r="55" spans="1:6" x14ac:dyDescent="0.25">
      <c r="A55" s="93"/>
      <c r="B55" s="93"/>
      <c r="C55" s="93"/>
      <c r="D55" s="93"/>
      <c r="E55" s="93"/>
      <c r="F55" s="93"/>
    </row>
    <row r="56" spans="1:6" x14ac:dyDescent="0.25">
      <c r="A56" s="93" t="s">
        <v>493</v>
      </c>
      <c r="B56" s="93"/>
      <c r="C56" s="93"/>
      <c r="D56" s="93"/>
      <c r="E56" s="93"/>
      <c r="F56" s="93"/>
    </row>
    <row r="57" spans="1:6" x14ac:dyDescent="0.25">
      <c r="A57" s="93" t="s">
        <v>494</v>
      </c>
      <c r="B57" s="93"/>
      <c r="C57" s="93"/>
      <c r="D57" s="93"/>
      <c r="E57" s="93"/>
      <c r="F57" s="93"/>
    </row>
    <row r="58" spans="1:6" x14ac:dyDescent="0.25">
      <c r="A58" s="93"/>
      <c r="B58" s="93"/>
      <c r="C58" s="93"/>
      <c r="D58" s="93"/>
      <c r="E58" s="93"/>
      <c r="F58" s="93"/>
    </row>
    <row r="59" spans="1:6" x14ac:dyDescent="0.25">
      <c r="A59" s="93" t="s">
        <v>495</v>
      </c>
      <c r="B59" s="93"/>
      <c r="C59" s="93"/>
      <c r="D59" s="93"/>
      <c r="E59" s="93"/>
      <c r="F59" s="93"/>
    </row>
    <row r="60" spans="1:6" x14ac:dyDescent="0.25">
      <c r="A60" s="93" t="s">
        <v>496</v>
      </c>
      <c r="B60" s="93"/>
      <c r="C60" s="93"/>
      <c r="D60" s="93"/>
      <c r="E60" s="93"/>
      <c r="F60" s="93"/>
    </row>
    <row r="61" spans="1:6" x14ac:dyDescent="0.25">
      <c r="A61" s="93"/>
      <c r="B61" s="93"/>
      <c r="C61" s="93"/>
      <c r="D61" s="93"/>
      <c r="E61" s="93"/>
      <c r="F61" s="93"/>
    </row>
    <row r="62" spans="1:6" x14ac:dyDescent="0.25">
      <c r="A62" s="93" t="s">
        <v>497</v>
      </c>
      <c r="B62" s="93"/>
      <c r="C62" s="93"/>
      <c r="D62" s="93"/>
      <c r="E62" s="93"/>
      <c r="F62" s="93"/>
    </row>
    <row r="63" spans="1:6" x14ac:dyDescent="0.25">
      <c r="A63" s="93" t="s">
        <v>498</v>
      </c>
      <c r="B63" s="93"/>
      <c r="C63" s="93"/>
      <c r="D63" s="93"/>
      <c r="E63" s="93"/>
      <c r="F63" s="93"/>
    </row>
    <row r="64" spans="1:6" x14ac:dyDescent="0.25">
      <c r="A64" s="93"/>
      <c r="B64" s="93"/>
      <c r="C64" s="93"/>
      <c r="D64" s="93"/>
      <c r="E64" s="93"/>
      <c r="F64" s="93"/>
    </row>
    <row r="65" spans="1:6" x14ac:dyDescent="0.25">
      <c r="A65" s="93" t="s">
        <v>499</v>
      </c>
      <c r="B65" s="93"/>
      <c r="C65" s="93"/>
      <c r="D65" s="93"/>
      <c r="E65" s="93"/>
      <c r="F65" s="93"/>
    </row>
    <row r="66" spans="1:6" x14ac:dyDescent="0.25">
      <c r="A66" s="93" t="s">
        <v>500</v>
      </c>
      <c r="B66" s="93"/>
      <c r="C66" s="93"/>
      <c r="D66" s="93"/>
      <c r="E66" s="93"/>
      <c r="F66" s="93"/>
    </row>
    <row r="67" spans="1:6" x14ac:dyDescent="0.25">
      <c r="A67" s="93"/>
      <c r="B67" s="93"/>
      <c r="C67" s="93"/>
      <c r="D67" s="93"/>
      <c r="E67" s="93"/>
      <c r="F67" s="93"/>
    </row>
    <row r="68" spans="1:6" x14ac:dyDescent="0.25">
      <c r="A68" s="93" t="s">
        <v>501</v>
      </c>
      <c r="B68" s="93"/>
      <c r="C68" s="93"/>
      <c r="D68" s="93"/>
      <c r="E68" s="93"/>
      <c r="F68" s="93"/>
    </row>
    <row r="69" spans="1:6" x14ac:dyDescent="0.25">
      <c r="A69" s="93" t="s">
        <v>502</v>
      </c>
      <c r="B69" s="93"/>
      <c r="C69" s="93"/>
      <c r="D69" s="93"/>
      <c r="E69" s="93"/>
      <c r="F69" s="93"/>
    </row>
    <row r="70" spans="1:6" x14ac:dyDescent="0.25">
      <c r="A70" s="93"/>
      <c r="B70" s="93"/>
      <c r="C70" s="93"/>
      <c r="D70" s="93"/>
      <c r="E70" s="93"/>
      <c r="F70" s="93"/>
    </row>
    <row r="71" spans="1:6" x14ac:dyDescent="0.25">
      <c r="A71" s="93" t="s">
        <v>503</v>
      </c>
      <c r="B71" s="93"/>
      <c r="C71" s="93"/>
      <c r="D71" s="93"/>
      <c r="E71" s="93"/>
      <c r="F71" s="93"/>
    </row>
    <row r="72" spans="1:6" x14ac:dyDescent="0.25">
      <c r="A72" s="93" t="s">
        <v>504</v>
      </c>
      <c r="B72" s="93"/>
      <c r="C72" s="93"/>
      <c r="D72" s="93"/>
      <c r="E72" s="93"/>
      <c r="F72" s="93"/>
    </row>
    <row r="73" spans="1:6" x14ac:dyDescent="0.25">
      <c r="A73" s="93"/>
      <c r="B73" s="93"/>
      <c r="C73" s="93"/>
      <c r="D73" s="93"/>
      <c r="E73" s="93"/>
      <c r="F73" s="93"/>
    </row>
    <row r="74" spans="1:6" x14ac:dyDescent="0.25">
      <c r="A74" s="93" t="s">
        <v>505</v>
      </c>
      <c r="B74" s="93"/>
      <c r="C74" s="93"/>
      <c r="D74" s="93"/>
      <c r="E74" s="93"/>
      <c r="F74" s="93"/>
    </row>
    <row r="75" spans="1:6" x14ac:dyDescent="0.25">
      <c r="A75" s="93" t="s">
        <v>506</v>
      </c>
      <c r="B75" s="93"/>
      <c r="C75" s="93"/>
      <c r="D75" s="93"/>
      <c r="E75" s="93"/>
      <c r="F75" s="93"/>
    </row>
    <row r="76" spans="1:6" x14ac:dyDescent="0.25">
      <c r="A76" s="93"/>
      <c r="B76" s="93"/>
      <c r="C76" s="93"/>
      <c r="D76" s="93"/>
      <c r="E76" s="93"/>
      <c r="F76" s="93"/>
    </row>
    <row r="77" spans="1:6" x14ac:dyDescent="0.25">
      <c r="A77" s="93" t="s">
        <v>507</v>
      </c>
      <c r="B77" s="93"/>
      <c r="C77" s="93"/>
      <c r="D77" s="93"/>
      <c r="E77" s="93"/>
      <c r="F77" s="93"/>
    </row>
    <row r="78" spans="1:6" x14ac:dyDescent="0.25">
      <c r="A78" s="93" t="s">
        <v>508</v>
      </c>
      <c r="B78" s="93"/>
      <c r="C78" s="93"/>
      <c r="D78" s="93"/>
      <c r="E78" s="93"/>
      <c r="F78" s="93"/>
    </row>
    <row r="79" spans="1:6" x14ac:dyDescent="0.25">
      <c r="A79" s="93"/>
      <c r="B79" s="93"/>
      <c r="C79" s="93"/>
      <c r="D79" s="93"/>
      <c r="E79" s="93"/>
      <c r="F79" s="93"/>
    </row>
    <row r="80" spans="1:6" x14ac:dyDescent="0.25">
      <c r="A80" s="93" t="s">
        <v>509</v>
      </c>
      <c r="B80" s="93"/>
      <c r="C80" s="93"/>
      <c r="D80" s="93"/>
      <c r="E80" s="93"/>
      <c r="F80" s="93"/>
    </row>
    <row r="81" spans="1:6" x14ac:dyDescent="0.25">
      <c r="A81" s="93" t="s">
        <v>510</v>
      </c>
      <c r="B81" s="93"/>
      <c r="C81" s="93"/>
      <c r="D81" s="93"/>
      <c r="E81" s="93"/>
      <c r="F81" s="93"/>
    </row>
    <row r="82" spans="1:6" x14ac:dyDescent="0.25">
      <c r="A82" s="93" t="s">
        <v>511</v>
      </c>
      <c r="B82" s="93"/>
      <c r="C82" s="93"/>
      <c r="D82" s="93"/>
      <c r="E82" s="93"/>
      <c r="F82" s="93"/>
    </row>
    <row r="83" spans="1:6" x14ac:dyDescent="0.25">
      <c r="A83" s="93"/>
      <c r="B83" s="93"/>
      <c r="C83" s="93"/>
      <c r="D83" s="93"/>
      <c r="E83" s="93"/>
      <c r="F83" s="93"/>
    </row>
    <row r="84" spans="1:6" x14ac:dyDescent="0.25">
      <c r="A84" s="93" t="s">
        <v>512</v>
      </c>
      <c r="B84" s="93"/>
      <c r="C84" s="93"/>
      <c r="D84" s="93"/>
      <c r="E84" s="93"/>
      <c r="F84" s="93"/>
    </row>
    <row r="85" spans="1:6" x14ac:dyDescent="0.25">
      <c r="A85" s="93" t="s">
        <v>513</v>
      </c>
      <c r="B85" s="93"/>
      <c r="C85" s="93"/>
      <c r="D85" s="93"/>
      <c r="E85" s="93"/>
      <c r="F85" s="93"/>
    </row>
    <row r="86" spans="1:6" x14ac:dyDescent="0.25">
      <c r="A86" s="93" t="s">
        <v>514</v>
      </c>
      <c r="B86" s="93"/>
      <c r="C86" s="93"/>
      <c r="D86" s="93"/>
      <c r="E86" s="93"/>
      <c r="F86" s="93"/>
    </row>
    <row r="87" spans="1:6" x14ac:dyDescent="0.25">
      <c r="A87" s="93"/>
      <c r="B87" s="93"/>
      <c r="C87" s="93"/>
      <c r="D87" s="93"/>
      <c r="E87" s="93"/>
      <c r="F87" s="93"/>
    </row>
    <row r="88" spans="1:6" x14ac:dyDescent="0.25">
      <c r="A88" s="93" t="s">
        <v>515</v>
      </c>
      <c r="B88" s="93"/>
      <c r="C88" s="93"/>
      <c r="D88" s="93"/>
      <c r="E88" s="93"/>
      <c r="F88" s="93"/>
    </row>
    <row r="89" spans="1:6" x14ac:dyDescent="0.25">
      <c r="A89" s="93" t="s">
        <v>516</v>
      </c>
      <c r="B89" s="93"/>
      <c r="C89" s="93"/>
      <c r="D89" s="93"/>
      <c r="E89" s="93"/>
      <c r="F89" s="93"/>
    </row>
    <row r="90" spans="1:6" x14ac:dyDescent="0.25">
      <c r="A90" s="93" t="s">
        <v>517</v>
      </c>
      <c r="B90" s="93"/>
      <c r="C90" s="93"/>
      <c r="D90" s="93"/>
      <c r="E90" s="93"/>
      <c r="F90" s="93"/>
    </row>
    <row r="91" spans="1:6" x14ac:dyDescent="0.25">
      <c r="A91" s="93"/>
      <c r="B91" s="93"/>
      <c r="C91" s="93"/>
      <c r="D91" s="93"/>
      <c r="E91" s="93"/>
      <c r="F91" s="93"/>
    </row>
    <row r="92" spans="1:6" x14ac:dyDescent="0.25">
      <c r="A92" s="93" t="s">
        <v>518</v>
      </c>
      <c r="B92" s="93"/>
      <c r="C92" s="93"/>
      <c r="D92" s="93"/>
      <c r="E92" s="93"/>
      <c r="F92" s="93"/>
    </row>
    <row r="93" spans="1:6" x14ac:dyDescent="0.25">
      <c r="A93" s="93" t="s">
        <v>519</v>
      </c>
      <c r="B93" s="93"/>
      <c r="C93" s="93"/>
      <c r="D93" s="93"/>
      <c r="E93" s="93"/>
      <c r="F93" s="93"/>
    </row>
    <row r="94" spans="1:6" x14ac:dyDescent="0.25">
      <c r="A94" s="93"/>
      <c r="B94" s="93"/>
      <c r="C94" s="93"/>
      <c r="D94" s="93"/>
      <c r="E94" s="93"/>
      <c r="F94" s="93"/>
    </row>
    <row r="95" spans="1:6" x14ac:dyDescent="0.25">
      <c r="A95" s="93" t="s">
        <v>520</v>
      </c>
      <c r="B95" s="93"/>
      <c r="C95" s="93"/>
      <c r="D95" s="93"/>
      <c r="E95" s="93"/>
      <c r="F95" s="93"/>
    </row>
    <row r="96" spans="1:6" x14ac:dyDescent="0.25">
      <c r="A96" s="93" t="s">
        <v>521</v>
      </c>
      <c r="B96" s="93"/>
      <c r="C96" s="93"/>
      <c r="D96" s="93"/>
      <c r="E96" s="93"/>
      <c r="F96" s="93"/>
    </row>
    <row r="97" spans="1:6" x14ac:dyDescent="0.25">
      <c r="A97" s="93"/>
      <c r="B97" s="93"/>
      <c r="C97" s="93"/>
      <c r="D97" s="93"/>
      <c r="E97" s="93"/>
      <c r="F97" s="93"/>
    </row>
    <row r="98" spans="1:6" x14ac:dyDescent="0.25">
      <c r="A98" s="93" t="s">
        <v>522</v>
      </c>
      <c r="B98" s="93"/>
      <c r="C98" s="93"/>
      <c r="D98" s="93"/>
      <c r="E98" s="93"/>
      <c r="F98" s="93"/>
    </row>
    <row r="99" spans="1:6" x14ac:dyDescent="0.25">
      <c r="A99" s="93" t="s">
        <v>523</v>
      </c>
      <c r="B99" s="93"/>
      <c r="C99" s="93"/>
      <c r="D99" s="93"/>
      <c r="E99" s="93"/>
      <c r="F99" s="93"/>
    </row>
    <row r="100" spans="1:6" x14ac:dyDescent="0.25">
      <c r="A100" s="93"/>
      <c r="B100" s="93"/>
      <c r="C100" s="93"/>
      <c r="D100" s="93"/>
      <c r="E100" s="93"/>
      <c r="F100" s="93"/>
    </row>
    <row r="101" spans="1:6" x14ac:dyDescent="0.25">
      <c r="A101" s="93" t="s">
        <v>524</v>
      </c>
      <c r="B101" s="93"/>
      <c r="C101" s="93"/>
      <c r="D101" s="93"/>
      <c r="E101" s="93"/>
      <c r="F101" s="93"/>
    </row>
    <row r="102" spans="1:6" x14ac:dyDescent="0.25">
      <c r="A102" s="93" t="s">
        <v>525</v>
      </c>
      <c r="B102" s="93"/>
      <c r="C102" s="93"/>
      <c r="D102" s="93"/>
      <c r="E102" s="93"/>
      <c r="F102" s="93"/>
    </row>
    <row r="103" spans="1:6" x14ac:dyDescent="0.25">
      <c r="A103" s="93"/>
      <c r="B103" s="93"/>
      <c r="C103" s="93"/>
      <c r="D103" s="93"/>
      <c r="E103" s="93"/>
      <c r="F103" s="93"/>
    </row>
    <row r="104" spans="1:6" x14ac:dyDescent="0.25">
      <c r="A104" s="93" t="s">
        <v>526</v>
      </c>
      <c r="B104" s="93"/>
      <c r="C104" s="93"/>
      <c r="D104" s="93"/>
      <c r="E104" s="93"/>
      <c r="F104" s="93"/>
    </row>
    <row r="105" spans="1:6" x14ac:dyDescent="0.25">
      <c r="A105" s="93" t="s">
        <v>525</v>
      </c>
      <c r="B105" s="93"/>
      <c r="C105" s="93"/>
      <c r="D105" s="93"/>
      <c r="E105" s="93"/>
      <c r="F105" s="93"/>
    </row>
    <row r="106" spans="1:6" x14ac:dyDescent="0.25">
      <c r="A106" s="93"/>
      <c r="B106" s="93"/>
      <c r="C106" s="93"/>
      <c r="D106" s="93"/>
      <c r="E106" s="93"/>
      <c r="F106" s="93"/>
    </row>
    <row r="107" spans="1:6" x14ac:dyDescent="0.25">
      <c r="A107" s="93" t="s">
        <v>527</v>
      </c>
      <c r="B107" s="93"/>
      <c r="C107" s="93"/>
      <c r="D107" s="93"/>
      <c r="E107" s="93"/>
      <c r="F107" s="93"/>
    </row>
    <row r="108" spans="1:6" x14ac:dyDescent="0.25">
      <c r="A108" s="93" t="s">
        <v>528</v>
      </c>
      <c r="B108" s="93"/>
      <c r="C108" s="93"/>
      <c r="D108" s="93"/>
      <c r="E108" s="93"/>
      <c r="F108" s="93"/>
    </row>
    <row r="109" spans="1:6" x14ac:dyDescent="0.25">
      <c r="A109" s="93"/>
      <c r="B109" s="93"/>
      <c r="C109" s="93"/>
      <c r="D109" s="93"/>
      <c r="E109" s="93"/>
      <c r="F109" s="93"/>
    </row>
    <row r="110" spans="1:6" x14ac:dyDescent="0.25">
      <c r="A110" s="93" t="s">
        <v>529</v>
      </c>
      <c r="B110" s="93"/>
      <c r="C110" s="93"/>
      <c r="D110" s="93"/>
      <c r="E110" s="93"/>
      <c r="F110" s="93"/>
    </row>
    <row r="111" spans="1:6" x14ac:dyDescent="0.25">
      <c r="A111" s="93" t="s">
        <v>530</v>
      </c>
      <c r="B111" s="93"/>
      <c r="C111" s="93"/>
      <c r="D111" s="93"/>
      <c r="E111" s="93"/>
      <c r="F111" s="93"/>
    </row>
    <row r="112" spans="1:6" x14ac:dyDescent="0.25">
      <c r="A112" s="93"/>
      <c r="B112" s="93"/>
      <c r="C112" s="93"/>
      <c r="D112" s="93"/>
      <c r="E112" s="93"/>
      <c r="F112" s="93"/>
    </row>
    <row r="113" spans="1:6" x14ac:dyDescent="0.25">
      <c r="A113" s="93" t="s">
        <v>531</v>
      </c>
      <c r="B113" s="93"/>
      <c r="C113" s="93"/>
      <c r="D113" s="93"/>
      <c r="E113" s="93"/>
      <c r="F113" s="93"/>
    </row>
    <row r="114" spans="1:6" x14ac:dyDescent="0.25">
      <c r="A114" s="93" t="s">
        <v>532</v>
      </c>
      <c r="B114" s="93"/>
      <c r="C114" s="93"/>
      <c r="D114" s="93"/>
      <c r="E114" s="93"/>
      <c r="F114" s="93"/>
    </row>
    <row r="115" spans="1:6" x14ac:dyDescent="0.25">
      <c r="A115" s="93"/>
      <c r="B115" s="93"/>
      <c r="C115" s="93"/>
      <c r="D115" s="93"/>
      <c r="E115" s="93"/>
      <c r="F115" s="93"/>
    </row>
    <row r="116" spans="1:6" x14ac:dyDescent="0.25">
      <c r="A116" s="93" t="s">
        <v>533</v>
      </c>
      <c r="B116" s="93"/>
      <c r="C116" s="93"/>
      <c r="D116" s="93"/>
      <c r="E116" s="93"/>
      <c r="F116" s="93"/>
    </row>
    <row r="117" spans="1:6" x14ac:dyDescent="0.25">
      <c r="A117" s="93" t="s">
        <v>534</v>
      </c>
      <c r="B117" s="93"/>
      <c r="C117" s="93"/>
      <c r="D117" s="93"/>
      <c r="E117" s="93"/>
      <c r="F117" s="93"/>
    </row>
    <row r="118" spans="1:6" x14ac:dyDescent="0.25">
      <c r="A118" s="93"/>
      <c r="B118" s="93"/>
      <c r="C118" s="93"/>
      <c r="D118" s="93"/>
      <c r="E118" s="93"/>
      <c r="F118" s="93"/>
    </row>
    <row r="119" spans="1:6" x14ac:dyDescent="0.25">
      <c r="A119" s="93" t="s">
        <v>535</v>
      </c>
      <c r="B119" s="93"/>
      <c r="C119" s="93"/>
      <c r="D119" s="93"/>
      <c r="E119" s="93"/>
      <c r="F119" s="93"/>
    </row>
    <row r="120" spans="1:6" x14ac:dyDescent="0.25">
      <c r="A120" s="93" t="s">
        <v>536</v>
      </c>
      <c r="B120" s="93"/>
      <c r="C120" s="93"/>
      <c r="D120" s="93"/>
      <c r="E120" s="93"/>
      <c r="F120" s="93"/>
    </row>
    <row r="121" spans="1:6" x14ac:dyDescent="0.25">
      <c r="A121" s="93"/>
      <c r="B121" s="93"/>
      <c r="C121" s="93"/>
      <c r="D121" s="93"/>
      <c r="E121" s="93"/>
      <c r="F121" s="93"/>
    </row>
    <row r="122" spans="1:6" x14ac:dyDescent="0.25">
      <c r="A122" s="93" t="s">
        <v>537</v>
      </c>
      <c r="B122" s="93"/>
      <c r="C122" s="93"/>
      <c r="D122" s="93"/>
      <c r="E122" s="93"/>
      <c r="F122" s="93"/>
    </row>
    <row r="123" spans="1:6" x14ac:dyDescent="0.25">
      <c r="A123" s="93" t="s">
        <v>538</v>
      </c>
      <c r="B123" s="93"/>
      <c r="C123" s="93"/>
      <c r="D123" s="93"/>
      <c r="E123" s="93"/>
      <c r="F123" s="93"/>
    </row>
    <row r="124" spans="1:6" x14ac:dyDescent="0.25">
      <c r="A124" s="93"/>
      <c r="B124" s="93"/>
      <c r="C124" s="93"/>
      <c r="D124" s="93"/>
      <c r="E124" s="93"/>
      <c r="F124" s="93"/>
    </row>
    <row r="125" spans="1:6" x14ac:dyDescent="0.25">
      <c r="A125" s="93" t="s">
        <v>539</v>
      </c>
      <c r="B125" s="93"/>
      <c r="C125" s="93"/>
      <c r="D125" s="93"/>
      <c r="E125" s="93"/>
      <c r="F125" s="93"/>
    </row>
    <row r="126" spans="1:6" x14ac:dyDescent="0.25">
      <c r="A126" s="93" t="s">
        <v>540</v>
      </c>
      <c r="B126" s="93"/>
      <c r="C126" s="93"/>
      <c r="D126" s="93"/>
      <c r="E126" s="93"/>
      <c r="F126" s="93"/>
    </row>
    <row r="127" spans="1:6" x14ac:dyDescent="0.25">
      <c r="A127" s="93"/>
      <c r="B127" s="93"/>
      <c r="C127" s="93"/>
      <c r="D127" s="93"/>
      <c r="E127" s="93"/>
      <c r="F127" s="93"/>
    </row>
    <row r="128" spans="1:6" x14ac:dyDescent="0.25">
      <c r="A128" s="93" t="s">
        <v>541</v>
      </c>
      <c r="B128" s="93"/>
      <c r="C128" s="93"/>
      <c r="D128" s="93"/>
      <c r="E128" s="93"/>
      <c r="F128" s="93"/>
    </row>
    <row r="129" spans="1:6" x14ac:dyDescent="0.25">
      <c r="A129" s="93" t="s">
        <v>542</v>
      </c>
      <c r="B129" s="93"/>
      <c r="C129" s="93"/>
      <c r="D129" s="93"/>
      <c r="E129" s="93"/>
      <c r="F129" s="93"/>
    </row>
    <row r="130" spans="1:6" x14ac:dyDescent="0.25">
      <c r="A130" s="93"/>
      <c r="B130" s="93"/>
      <c r="C130" s="93"/>
      <c r="D130" s="93"/>
      <c r="E130" s="93"/>
      <c r="F130" s="93"/>
    </row>
    <row r="131" spans="1:6" x14ac:dyDescent="0.25">
      <c r="A131" s="94" t="s">
        <v>543</v>
      </c>
      <c r="B131" s="94" t="s">
        <v>544</v>
      </c>
      <c r="C131" s="94" t="s">
        <v>545</v>
      </c>
      <c r="D131" s="94" t="s">
        <v>546</v>
      </c>
      <c r="E131" s="94" t="s">
        <v>547</v>
      </c>
      <c r="F131" s="94" t="s">
        <v>548</v>
      </c>
    </row>
    <row r="132" spans="1:6" x14ac:dyDescent="0.25">
      <c r="A132" s="95" t="s">
        <v>549</v>
      </c>
      <c r="B132" s="96">
        <v>1141669</v>
      </c>
      <c r="C132" s="96">
        <v>1141669</v>
      </c>
      <c r="D132" s="95" t="s">
        <v>550</v>
      </c>
      <c r="E132" s="96">
        <v>38045</v>
      </c>
      <c r="F132" s="96">
        <v>1141669</v>
      </c>
    </row>
    <row r="133" spans="1:6" x14ac:dyDescent="0.25">
      <c r="A133" s="97"/>
      <c r="B133" s="98"/>
      <c r="C133" s="98"/>
      <c r="D133" s="97" t="s">
        <v>551</v>
      </c>
      <c r="E133" s="98">
        <v>1103624</v>
      </c>
      <c r="F133" s="98"/>
    </row>
    <row r="134" spans="1:6" x14ac:dyDescent="0.25">
      <c r="A134" s="99" t="s">
        <v>552</v>
      </c>
      <c r="B134" s="100">
        <v>9648</v>
      </c>
      <c r="C134" s="100">
        <v>9648</v>
      </c>
      <c r="D134" s="99" t="s">
        <v>553</v>
      </c>
      <c r="E134" s="100">
        <v>25</v>
      </c>
      <c r="F134" s="100">
        <v>9648</v>
      </c>
    </row>
    <row r="135" spans="1:6" x14ac:dyDescent="0.25">
      <c r="A135" s="97"/>
      <c r="B135" s="98"/>
      <c r="C135" s="98"/>
      <c r="D135" s="97" t="s">
        <v>554</v>
      </c>
      <c r="E135" s="98">
        <v>9623</v>
      </c>
      <c r="F135" s="98"/>
    </row>
    <row r="136" spans="1:6" x14ac:dyDescent="0.25">
      <c r="A136" s="99" t="s">
        <v>555</v>
      </c>
      <c r="B136" s="100">
        <v>223672</v>
      </c>
      <c r="C136" s="100">
        <v>223672</v>
      </c>
      <c r="D136" s="99" t="s">
        <v>555</v>
      </c>
      <c r="E136" s="100">
        <v>195750</v>
      </c>
      <c r="F136" s="100">
        <v>223672</v>
      </c>
    </row>
    <row r="137" spans="1:6" x14ac:dyDescent="0.25">
      <c r="A137" s="95"/>
      <c r="B137" s="96"/>
      <c r="C137" s="96"/>
      <c r="D137" s="95" t="s">
        <v>556</v>
      </c>
      <c r="E137" s="96">
        <v>6864</v>
      </c>
      <c r="F137" s="96"/>
    </row>
    <row r="138" spans="1:6" x14ac:dyDescent="0.25">
      <c r="A138" s="95"/>
      <c r="B138" s="96"/>
      <c r="C138" s="96"/>
      <c r="D138" s="95" t="s">
        <v>557</v>
      </c>
      <c r="E138" s="96">
        <v>18468</v>
      </c>
      <c r="F138" s="96"/>
    </row>
    <row r="139" spans="1:6" x14ac:dyDescent="0.25">
      <c r="A139" s="97"/>
      <c r="B139" s="98"/>
      <c r="C139" s="98"/>
      <c r="D139" s="97" t="s">
        <v>558</v>
      </c>
      <c r="E139" s="98">
        <v>2590</v>
      </c>
      <c r="F139" s="98"/>
    </row>
    <row r="140" spans="1:6" x14ac:dyDescent="0.25">
      <c r="A140" s="101" t="s">
        <v>559</v>
      </c>
      <c r="B140" s="102">
        <v>-23866</v>
      </c>
      <c r="C140" s="102">
        <v>-23866</v>
      </c>
      <c r="D140" s="101" t="s">
        <v>556</v>
      </c>
      <c r="E140" s="102">
        <v>-23866</v>
      </c>
      <c r="F140" s="102">
        <v>-23866</v>
      </c>
    </row>
    <row r="141" spans="1:6" x14ac:dyDescent="0.25">
      <c r="A141" s="99" t="s">
        <v>560</v>
      </c>
      <c r="B141" s="100">
        <v>6163</v>
      </c>
      <c r="C141" s="100">
        <v>6644</v>
      </c>
      <c r="D141" s="99" t="s">
        <v>561</v>
      </c>
      <c r="E141" s="100">
        <v>6644</v>
      </c>
      <c r="F141" s="100">
        <v>6644</v>
      </c>
    </row>
    <row r="142" spans="1:6" x14ac:dyDescent="0.25">
      <c r="A142" s="97" t="s">
        <v>562</v>
      </c>
      <c r="B142" s="98">
        <v>481</v>
      </c>
      <c r="C142" s="98"/>
      <c r="D142" s="97"/>
      <c r="E142" s="98"/>
      <c r="F142" s="98"/>
    </row>
    <row r="143" spans="1:6" x14ac:dyDescent="0.25">
      <c r="A143" s="99" t="s">
        <v>556</v>
      </c>
      <c r="B143" s="100">
        <v>132774</v>
      </c>
      <c r="C143" s="100">
        <v>132774</v>
      </c>
      <c r="D143" s="99" t="s">
        <v>556</v>
      </c>
      <c r="E143" s="100">
        <v>129217</v>
      </c>
      <c r="F143" s="100">
        <v>132774</v>
      </c>
    </row>
    <row r="144" spans="1:6" x14ac:dyDescent="0.25">
      <c r="A144" s="95"/>
      <c r="B144" s="96"/>
      <c r="C144" s="96"/>
      <c r="D144" s="95" t="s">
        <v>563</v>
      </c>
      <c r="E144" s="96">
        <v>3076</v>
      </c>
      <c r="F144" s="96"/>
    </row>
    <row r="145" spans="1:6" x14ac:dyDescent="0.25">
      <c r="A145" s="97"/>
      <c r="B145" s="98"/>
      <c r="C145" s="98"/>
      <c r="D145" s="97" t="s">
        <v>561</v>
      </c>
      <c r="E145" s="98">
        <v>481</v>
      </c>
      <c r="F145" s="98"/>
    </row>
    <row r="146" spans="1:6" x14ac:dyDescent="0.25">
      <c r="A146" s="95"/>
      <c r="B146" s="96"/>
      <c r="C146" s="96"/>
      <c r="D146" s="95"/>
      <c r="E146" s="96"/>
      <c r="F146" s="96"/>
    </row>
    <row r="147" spans="1:6" x14ac:dyDescent="0.25">
      <c r="A147" s="103" t="s">
        <v>564</v>
      </c>
      <c r="B147" s="103" t="s">
        <v>544</v>
      </c>
      <c r="C147" s="104" t="s">
        <v>545</v>
      </c>
      <c r="D147" s="104" t="s">
        <v>565</v>
      </c>
      <c r="E147" s="103" t="s">
        <v>566</v>
      </c>
      <c r="F147" s="103" t="s">
        <v>567</v>
      </c>
    </row>
    <row r="148" spans="1:6" x14ac:dyDescent="0.25">
      <c r="A148" s="99" t="s">
        <v>568</v>
      </c>
      <c r="B148" s="100">
        <v>386178</v>
      </c>
      <c r="C148" s="100">
        <v>474862</v>
      </c>
      <c r="D148" s="99" t="s">
        <v>568</v>
      </c>
      <c r="E148" s="100">
        <v>474862</v>
      </c>
      <c r="F148" s="100">
        <v>474862</v>
      </c>
    </row>
    <row r="149" spans="1:6" x14ac:dyDescent="0.25">
      <c r="A149" s="97" t="s">
        <v>569</v>
      </c>
      <c r="B149" s="98">
        <v>88684</v>
      </c>
      <c r="C149" s="98"/>
      <c r="D149" s="97"/>
      <c r="E149" s="98"/>
      <c r="F149" s="98"/>
    </row>
    <row r="150" spans="1:6" x14ac:dyDescent="0.25">
      <c r="A150" s="99" t="s">
        <v>570</v>
      </c>
      <c r="B150" s="100">
        <v>916406</v>
      </c>
      <c r="C150" s="100">
        <v>916835</v>
      </c>
      <c r="D150" s="99" t="s">
        <v>570</v>
      </c>
      <c r="E150" s="100">
        <v>916836</v>
      </c>
      <c r="F150" s="100">
        <v>916836</v>
      </c>
    </row>
    <row r="151" spans="1:6" x14ac:dyDescent="0.25">
      <c r="A151" s="97" t="s">
        <v>571</v>
      </c>
      <c r="B151" s="98">
        <v>429</v>
      </c>
      <c r="C151" s="98"/>
      <c r="D151" s="97"/>
      <c r="E151" s="98">
        <v>32342</v>
      </c>
      <c r="F151" s="98"/>
    </row>
    <row r="152" spans="1:6" x14ac:dyDescent="0.25">
      <c r="A152" s="99" t="s">
        <v>572</v>
      </c>
      <c r="B152" s="100">
        <v>32582</v>
      </c>
      <c r="C152" s="100">
        <v>32864</v>
      </c>
      <c r="D152" s="99" t="s">
        <v>573</v>
      </c>
      <c r="E152" s="100">
        <v>32863</v>
      </c>
      <c r="F152" s="100">
        <v>32863</v>
      </c>
    </row>
    <row r="153" spans="1:6" x14ac:dyDescent="0.25">
      <c r="A153" s="97" t="s">
        <v>574</v>
      </c>
      <c r="B153" s="98">
        <v>282</v>
      </c>
      <c r="C153" s="98"/>
      <c r="D153" s="97"/>
      <c r="E153" s="98">
        <v>100761</v>
      </c>
      <c r="F153" s="98"/>
    </row>
    <row r="154" spans="1:6" x14ac:dyDescent="0.25">
      <c r="A154" s="99" t="s">
        <v>575</v>
      </c>
      <c r="B154" s="100">
        <v>54288</v>
      </c>
      <c r="C154" s="100">
        <v>108977</v>
      </c>
      <c r="D154" s="99" t="s">
        <v>576</v>
      </c>
      <c r="E154" s="100">
        <v>108640</v>
      </c>
      <c r="F154" s="100">
        <v>108977</v>
      </c>
    </row>
    <row r="155" spans="1:6" x14ac:dyDescent="0.25">
      <c r="A155" s="95" t="s">
        <v>577</v>
      </c>
      <c r="B155" s="96">
        <v>11199</v>
      </c>
      <c r="C155" s="96"/>
      <c r="D155" s="95" t="s">
        <v>578</v>
      </c>
      <c r="E155" s="96">
        <v>337</v>
      </c>
      <c r="F155" s="96"/>
    </row>
    <row r="156" spans="1:6" x14ac:dyDescent="0.25">
      <c r="A156" s="97" t="s">
        <v>579</v>
      </c>
      <c r="B156" s="98">
        <v>43490</v>
      </c>
      <c r="C156" s="98"/>
      <c r="D156" s="97"/>
      <c r="E156" s="98"/>
      <c r="F156" s="98"/>
    </row>
    <row r="157" spans="1:6" x14ac:dyDescent="0.25">
      <c r="A157" s="99" t="s">
        <v>575</v>
      </c>
      <c r="B157" s="100">
        <v>263006</v>
      </c>
      <c r="C157" s="100">
        <v>326391</v>
      </c>
      <c r="D157" s="99" t="s">
        <v>580</v>
      </c>
      <c r="E157" s="100">
        <v>326391</v>
      </c>
      <c r="F157" s="100">
        <v>326391</v>
      </c>
    </row>
    <row r="158" spans="1:6" x14ac:dyDescent="0.25">
      <c r="A158" s="95" t="s">
        <v>577</v>
      </c>
      <c r="B158" s="96">
        <v>47617</v>
      </c>
      <c r="C158" s="96"/>
      <c r="D158" s="95"/>
      <c r="E158" s="96"/>
      <c r="F158" s="96"/>
    </row>
    <row r="159" spans="1:6" x14ac:dyDescent="0.25">
      <c r="A159" s="97" t="s">
        <v>579</v>
      </c>
      <c r="B159" s="98">
        <v>15768</v>
      </c>
      <c r="C159" s="98"/>
      <c r="D159" s="97"/>
      <c r="E159" s="98"/>
      <c r="F159" s="98"/>
    </row>
    <row r="160" spans="1:6" x14ac:dyDescent="0.25">
      <c r="A160" s="99" t="s">
        <v>370</v>
      </c>
      <c r="B160" s="100">
        <v>54</v>
      </c>
      <c r="C160" s="100">
        <v>54</v>
      </c>
      <c r="D160" s="99" t="s">
        <v>370</v>
      </c>
      <c r="E160" s="100">
        <v>45</v>
      </c>
      <c r="F160" s="100">
        <v>54</v>
      </c>
    </row>
    <row r="161" spans="1:6" x14ac:dyDescent="0.25">
      <c r="A161" s="97"/>
      <c r="B161" s="98"/>
      <c r="C161" s="98"/>
      <c r="D161" s="97" t="s">
        <v>581</v>
      </c>
      <c r="E161" s="98">
        <v>9</v>
      </c>
      <c r="F161" s="98"/>
    </row>
    <row r="162" spans="1:6" x14ac:dyDescent="0.25">
      <c r="A162" s="99" t="s">
        <v>582</v>
      </c>
      <c r="B162" s="100">
        <v>15469</v>
      </c>
      <c r="C162" s="100">
        <v>18771</v>
      </c>
      <c r="D162" s="99" t="s">
        <v>582</v>
      </c>
      <c r="E162" s="100">
        <v>18770</v>
      </c>
      <c r="F162" s="100">
        <v>18770</v>
      </c>
    </row>
    <row r="163" spans="1:6" x14ac:dyDescent="0.25">
      <c r="A163" s="97" t="s">
        <v>583</v>
      </c>
      <c r="B163" s="98">
        <v>3302</v>
      </c>
      <c r="C163" s="98"/>
      <c r="D163" s="97"/>
      <c r="E163" s="98">
        <v>24134</v>
      </c>
      <c r="F163" s="9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2026-03-23T15:46:54Z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b8b1ffe9-42de-443c-aef6-86a7b9ca47f5_Enabled">
    <vt:lpwstr>true</vt:lpwstr>
  </property>
  <property fmtid="{D5CDD505-2E9C-101B-9397-08002B2CF9AE}" pid="4" name="MSIP_Label_b8b1ffe9-42de-443c-aef6-86a7b9ca47f5_SetDate">
    <vt:lpwstr>2026-03-23T10:44:07Z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8a7cdcaf-66a4-4413-8a0c-3eed886c1acf</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