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aveExternalLinkValues="0" codeName="ThisWorkbook" defaultThemeVersion="124226"/>
  <mc:AlternateContent xmlns:mc="http://schemas.openxmlformats.org/markup-compatibility/2006">
    <mc:Choice Requires="x15">
      <x15ac:absPath xmlns:x15ac="http://schemas.microsoft.com/office/spreadsheetml/2010/11/ac" url="K:\SharesHPB\FIN.IZVJEŠTAJI-POTPIS\Konsolidirano\HRV\XLS\"/>
    </mc:Choice>
  </mc:AlternateContent>
  <xr:revisionPtr revIDLastSave="0" documentId="13_ncr:1_{E71BC234-186B-4062-A720-908A97FB30B1}"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28680" yWindow="-120" windowWidth="29040" windowHeight="1572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3">NT_D!$A$1:$I$63</definedName>
    <definedName name="_xlnm.Print_Area" localSheetId="4">PK!$A$1:$R$26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25" l="1"/>
  <c r="D143" i="24" l="1"/>
  <c r="B143" i="24"/>
  <c r="F82" i="24"/>
  <c r="B82" i="24"/>
  <c r="F68" i="24"/>
  <c r="B68" i="24"/>
  <c r="F60" i="24"/>
  <c r="B60" i="24"/>
  <c r="F52" i="24"/>
  <c r="B52" i="24"/>
  <c r="F42" i="24"/>
  <c r="B42" i="24"/>
  <c r="F35" i="24"/>
  <c r="B35" i="24"/>
  <c r="F25" i="24"/>
  <c r="B25" i="24"/>
  <c r="F15" i="24"/>
  <c r="B15" i="24"/>
  <c r="B133" i="24" l="1"/>
  <c r="D133" i="24"/>
  <c r="R23" i="29"/>
  <c r="R22" i="29"/>
  <c r="R21" i="29"/>
  <c r="R20" i="29"/>
  <c r="R19" i="29"/>
  <c r="R18" i="29"/>
  <c r="R17" i="29"/>
  <c r="R16" i="29"/>
  <c r="R15" i="29"/>
  <c r="R14" i="29"/>
  <c r="R13" i="29"/>
  <c r="R12" i="29"/>
  <c r="R11" i="29"/>
  <c r="R10" i="29"/>
  <c r="Q9" i="29"/>
  <c r="P9" i="29"/>
  <c r="O9" i="29"/>
  <c r="N9" i="29"/>
  <c r="M9" i="29"/>
  <c r="L9" i="29"/>
  <c r="K9" i="29"/>
  <c r="J9" i="29"/>
  <c r="I9" i="29"/>
  <c r="H9" i="29"/>
  <c r="G9" i="29"/>
  <c r="F9" i="29"/>
  <c r="E9" i="29"/>
  <c r="R8" i="29"/>
  <c r="R7" i="29"/>
  <c r="R6" i="29"/>
  <c r="I59" i="28"/>
  <c r="H59" i="28"/>
  <c r="I51" i="28"/>
  <c r="H51" i="28"/>
  <c r="I44" i="28"/>
  <c r="H44" i="28"/>
  <c r="H77" i="26"/>
  <c r="H52" i="26"/>
  <c r="H48" i="26"/>
  <c r="H42" i="26"/>
  <c r="H29" i="26"/>
  <c r="H25" i="26"/>
  <c r="H22" i="26"/>
  <c r="H18" i="26"/>
  <c r="H13" i="26"/>
  <c r="H9" i="26"/>
  <c r="F26" i="29" l="1"/>
  <c r="J26" i="29"/>
  <c r="G26" i="29"/>
  <c r="K26" i="29"/>
  <c r="O26" i="29"/>
  <c r="H26" i="29"/>
  <c r="P26" i="29"/>
  <c r="E26" i="29"/>
  <c r="M26" i="29"/>
  <c r="Q26" i="29"/>
  <c r="H63" i="26"/>
  <c r="H40" i="26"/>
  <c r="H60" i="28"/>
  <c r="I60" i="28"/>
  <c r="R9" i="29"/>
  <c r="H63" i="28" l="1"/>
  <c r="I63" i="28"/>
  <c r="H78" i="26"/>
  <c r="R24" i="29" l="1"/>
  <c r="L26" i="29"/>
  <c r="J48" i="27" l="1"/>
  <c r="H48" i="27" l="1"/>
  <c r="H39" i="27"/>
  <c r="H60" i="27"/>
  <c r="H47" i="27" l="1"/>
  <c r="H24" i="27" l="1"/>
  <c r="I60" i="27"/>
  <c r="I48" i="27"/>
  <c r="H36" i="27" l="1"/>
  <c r="I47" i="27"/>
  <c r="H38" i="27" l="1"/>
  <c r="I24" i="27"/>
  <c r="H42" i="27" l="1"/>
  <c r="I36" i="27"/>
  <c r="I38" i="27" l="1"/>
  <c r="H46" i="27"/>
  <c r="I39" i="27"/>
  <c r="H69" i="27" l="1"/>
  <c r="I42" i="27"/>
  <c r="J60" i="27"/>
  <c r="J47" i="27" l="1"/>
  <c r="I46" i="27"/>
  <c r="I26" i="29"/>
  <c r="I69" i="27" l="1"/>
  <c r="J39" i="27" l="1"/>
  <c r="K39" i="27" l="1"/>
  <c r="K48" i="27" l="1"/>
  <c r="K60" i="27" l="1"/>
  <c r="K47" i="27" l="1"/>
  <c r="I9" i="26" l="1"/>
  <c r="I52" i="26"/>
  <c r="I18" i="26" l="1"/>
  <c r="I29" i="26"/>
  <c r="I25" i="26"/>
  <c r="I48" i="26"/>
  <c r="I42" i="26"/>
  <c r="I13" i="26"/>
  <c r="I22" i="26"/>
  <c r="I40" i="26" l="1"/>
  <c r="I63" i="26"/>
  <c r="J24" i="27" l="1"/>
  <c r="J36" i="27" l="1"/>
  <c r="J38" i="27" l="1"/>
  <c r="I77" i="26"/>
  <c r="K24" i="27"/>
  <c r="K36" i="27" l="1"/>
  <c r="I78" i="26"/>
  <c r="J42" i="27"/>
  <c r="J46" i="27" l="1"/>
  <c r="K38" i="27"/>
  <c r="N26" i="29"/>
  <c r="R25" i="29"/>
  <c r="K42" i="27" l="1"/>
  <c r="R26" i="29"/>
  <c r="J69" i="27"/>
  <c r="K46" i="27" l="1"/>
  <c r="K69" i="27" l="1"/>
  <c r="F49" i="24" l="1"/>
  <c r="H49" i="24" l="1"/>
</calcChain>
</file>

<file path=xl/sharedStrings.xml><?xml version="1.0" encoding="utf-8"?>
<sst xmlns="http://schemas.openxmlformats.org/spreadsheetml/2006/main" count="531" uniqueCount="397">
  <si>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</si>
  <si>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</si>
  <si>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</si>
  <si>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</si>
  <si>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</si>
  <si>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</si>
  <si>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</si>
  <si>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</si>
  <si>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</si>
  <si>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</si>
  <si>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</si>
  <si>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</si>
  <si>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</si>
  <si>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</si>
  <si>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</si>
  <si>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</si>
  <si>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</si>
  <si>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</si>
  <si>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</si>
  <si>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</si>
  <si>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</si>
  <si>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</si>
  <si>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</si>
  <si>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</si>
  <si>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</si>
  <si>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</si>
  <si>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</si>
  <si>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</si>
  <si>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</si>
  <si>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</si>
  <si>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</si>
  <si>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</si>
  <si>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</si>
  <si>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</si>
  <si>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</si>
  <si>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</si>
  <si>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</si>
  <si>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</si>
  <si>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</si>
  <si>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</si>
  <si>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</si>
  <si>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</si>
  <si>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</si>
  <si>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</si>
  <si>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</si>
  <si>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</si>
  <si>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</si>
  <si>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</si>
  <si>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</si>
  <si>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</si>
  <si>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</si>
  <si>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</si>
  <si>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</si>
  <si>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</si>
  <si>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</si>
  <si>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</si>
  <si>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</si>
  <si>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</si>
  <si>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</si>
  <si>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</si>
  <si>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</si>
  <si>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</si>
  <si>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</si>
  <si>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</si>
  <si>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</si>
  <si>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</si>
  <si>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</si>
  <si>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</si>
  <si>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</si>
  <si>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</si>
  <si>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</si>
  <si>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</si>
  <si>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</si>
  <si>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</si>
  <si>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</si>
  <si>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</si>
  <si>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</si>
  <si>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</si>
  <si>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</si>
  <si>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</si>
  <si>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</si>
  <si>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</si>
  <si>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</si>
  <si>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</si>
  <si>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</si>
  <si>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</si>
  <si>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</si>
  <si>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</si>
  <si>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</si>
  <si>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</si>
  <si>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</si>
  <si>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</si>
  <si>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</si>
  <si>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</si>
  <si>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</si>
  <si>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</si>
  <si>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</si>
  <si>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</si>
  <si>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</si>
  <si>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</si>
  <si>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</si>
  <si>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</si>
  <si>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</si>
  <si>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</si>
  <si>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</si>
  <si>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</si>
  <si>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</si>
  <si>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</si>
  <si>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</si>
  <si>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</si>
  <si>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</si>
  <si>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</si>
  <si>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</si>
  <si>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</si>
  <si>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</si>
  <si>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</si>
  <si>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</si>
  <si>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</si>
  <si>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</si>
  <si>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</si>
  <si>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</si>
  <si>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</si>
  <si>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</si>
  <si>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</si>
  <si>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</si>
  <si>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</si>
  <si>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</si>
  <si>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</si>
  <si>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</si>
  <si>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</si>
  <si>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</si>
  <si>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</si>
  <si>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</si>
  <si>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</si>
  <si>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</si>
  <si>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</si>
  <si>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</si>
  <si>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</si>
  <si>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</si>
  <si>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</si>
  <si>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</si>
  <si>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</si>
  <si>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</si>
  <si>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</si>
  <si>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</si>
  <si>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</si>
  <si>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</si>
  <si>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</si>
  <si>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</si>
  <si>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</si>
  <si>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</si>
  <si>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</si>
  <si>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</si>
  <si>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</si>
  <si>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</si>
  <si>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</si>
  <si>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</si>
  <si>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</si>
  <si>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</si>
  <si>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</si>
  <si>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</si>
  <si>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</si>
  <si>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</si>
  <si>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</si>
  <si>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</si>
  <si>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</si>
  <si>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</si>
  <si>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</si>
  <si>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</si>
  <si>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</si>
  <si>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</si>
  <si>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</si>
  <si>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</si>
  <si>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</si>
  <si>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</si>
  <si>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</si>
  <si>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</si>
  <si>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</si>
  <si>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</si>
  <si>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</si>
  <si>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</si>
  <si>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</si>
  <si>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</si>
  <si>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</si>
  <si>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</si>
  <si>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</si>
  <si>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</si>
  <si>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</si>
  <si>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</si>
  <si>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</si>
  <si>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</si>
  <si>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</si>
  <si>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</si>
  <si>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</si>
  <si>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</si>
  <si>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</si>
  <si>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</si>
  <si>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</si>
  <si>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</si>
  <si>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</si>
  <si>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</si>
  <si>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</si>
  <si>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</si>
  <si>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</si>
  <si>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</si>
  <si>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</si>
  <si>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</si>
  <si>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</si>
  <si>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</si>
  <si>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</si>
  <si>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</si>
  <si>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</si>
  <si>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</si>
  <si>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</si>
  <si>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</si>
  <si>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</si>
  <si>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</si>
  <si>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</si>
  <si>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</si>
  <si>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</si>
  <si>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</si>
  <si>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</si>
  <si>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</si>
  <si>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</si>
  <si>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</si>
  <si>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</si>
  <si>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</si>
  <si>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</si>
  <si>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</si>
  <si>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</si>
  <si>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</si>
  <si>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</si>
  <si>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</si>
  <si>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</si>
  <si>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</si>
  <si>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</si>
  <si>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</si>
  <si>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</si>
  <si>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</si>
  <si>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</si>
  <si>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</si>
  <si>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</si>
  <si>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</si>
  <si>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</si>
  <si>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</si>
  <si>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</si>
  <si>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</si>
  <si>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</si>
  <si>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</si>
  <si>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</si>
  <si>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</si>
  <si>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</si>
  <si>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</si>
  <si>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</si>
  <si>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</si>
  <si>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</si>
  <si>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</si>
  <si>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</si>
  <si>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</si>
  <si>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</si>
  <si>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</si>
  <si>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</si>
  <si>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</si>
  <si>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</si>
  <si>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</si>
  <si>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</si>
  <si>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</si>
  <si>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</si>
  <si>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</si>
  <si>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</si>
  <si>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</si>
  <si>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</si>
  <si>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</si>
  <si>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</si>
  <si>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</si>
  <si>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</si>
  <si>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</si>
  <si>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</si>
  <si>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</si>
  <si>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</si>
  <si>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</si>
  <si>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</si>
  <si>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</si>
  <si>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03777928</t>
  </si>
  <si>
    <t>080010698</t>
  </si>
  <si>
    <t>87939104217</t>
  </si>
  <si>
    <t>319</t>
  </si>
  <si>
    <t>HRVATSKA</t>
  </si>
  <si>
    <t>529900D5G4V6THXC5P79</t>
  </si>
  <si>
    <t>HRVATSKA POŠTANSKA BANKA, dioničko društvo</t>
  </si>
  <si>
    <t>ZAGREB</t>
  </si>
  <si>
    <t>JURIŠIĆEVA ULICA 4</t>
  </si>
  <si>
    <t>hpb@hpb.hr</t>
  </si>
  <si>
    <t>www.hpb.hr</t>
  </si>
  <si>
    <t>HPB Invest d.o.o.</t>
  </si>
  <si>
    <t>01972278</t>
  </si>
  <si>
    <t>HPB-nekretnine d.o.o.</t>
  </si>
  <si>
    <t>01972260</t>
  </si>
  <si>
    <t>NE</t>
  </si>
  <si>
    <t>014804670</t>
  </si>
  <si>
    <t>Bilješke uz financijske izvještaje</t>
  </si>
  <si>
    <t>1) KAMATNI PRIHODI</t>
  </si>
  <si>
    <t>u EUR</t>
  </si>
  <si>
    <t>AOP 001</t>
  </si>
  <si>
    <t>Kumulativno</t>
  </si>
  <si>
    <t>Dužnički vrijednosni papiri</t>
  </si>
  <si>
    <t>Krediti i predujmovi</t>
  </si>
  <si>
    <t>Ostala imovina</t>
  </si>
  <si>
    <t xml:space="preserve">Depoziti </t>
  </si>
  <si>
    <t>Ostale obveze</t>
  </si>
  <si>
    <t xml:space="preserve">Ukupno </t>
  </si>
  <si>
    <t>2) KAMATNI TROŠKOVI</t>
  </si>
  <si>
    <t>AOP 002</t>
  </si>
  <si>
    <t>3) PRIHODI OD PROVIZIJA I NAKNADA</t>
  </si>
  <si>
    <t>AOP 005</t>
  </si>
  <si>
    <t>Ostalo</t>
  </si>
  <si>
    <t>4) RASHODI OD NAKNADA I PROVIZIJA</t>
  </si>
  <si>
    <t>AOP 006</t>
  </si>
  <si>
    <t xml:space="preserve"> </t>
  </si>
  <si>
    <t>5) DOBIT/GUBITAK PO PRESTANKU PRIZNAVANJA FINANCIJSKE IMOVINE I FINANCIJSKIH OBAVEZA</t>
  </si>
  <si>
    <t xml:space="preserve">AOP 007 </t>
  </si>
  <si>
    <t>Izdani dužnički vrijednosni papiri</t>
  </si>
  <si>
    <t xml:space="preserve">Ostale financijske obveze </t>
  </si>
  <si>
    <t>6) DOBICI ILI GUBICI PO FINANCIJSKOJ IMOVINI I FINANCIJSKIM OBVEZAMA KOJE SE DRŽE RADI TRGOVANJA, NETO</t>
  </si>
  <si>
    <t xml:space="preserve">AOP 008 </t>
  </si>
  <si>
    <t>Vlasnički instrumenti</t>
  </si>
  <si>
    <t>Trgovanje devizama i izvedenice povezane s devizama i zlatom</t>
  </si>
  <si>
    <t>AOP 009</t>
  </si>
  <si>
    <t>8) OPERATIVNI TROŠKOVI</t>
  </si>
  <si>
    <t>Ostali rashodi iz poslovanja</t>
  </si>
  <si>
    <t xml:space="preserve">Administrativni rashodi </t>
  </si>
  <si>
    <t>Rashodi za zaposlenike</t>
  </si>
  <si>
    <t>Ostali administrativni rashodi</t>
  </si>
  <si>
    <t>Doprinosi u novcu sanacijskim odborima i sustavima osiguranja depozita</t>
  </si>
  <si>
    <t xml:space="preserve">Amortizacija </t>
  </si>
  <si>
    <t>Nekretnine, postrojenja i oprema</t>
  </si>
  <si>
    <t>Ulaganja u nekretnine</t>
  </si>
  <si>
    <t>Ostala nematerijalna imovina</t>
  </si>
  <si>
    <t>UKUPNO</t>
  </si>
  <si>
    <t xml:space="preserve">9) TROŠKOVI VRIJEDNOSNIH USKLAĐIVANJA I REZERVIRANJA ZA GUBITKE </t>
  </si>
  <si>
    <t>Financijska imovina po fer vrijednosti kroz ostalu sveobuhvatnu dobit</t>
  </si>
  <si>
    <t>Financijska imovina po amortiziranom trošku</t>
  </si>
  <si>
    <t>(Obveze plaćanja sanacijskim odborima i sustavima osiguranja depozita)</t>
  </si>
  <si>
    <t>(Preuzete obveze i jamstva)</t>
  </si>
  <si>
    <t>(Ostale rezervacije)</t>
  </si>
  <si>
    <t>(Financijska imovina po fer vrijednosti kroz ostalu sveobuhvatnu dobit)</t>
  </si>
  <si>
    <t>(Financijska imovina po amortiziranom trošku)</t>
  </si>
  <si>
    <t>(Umanjenje vrijednosti ili (–) ukidanje umanjenja vrijednosti ulaganja u društva kćeri, zajedničke pothvate i pridružena društva)</t>
  </si>
  <si>
    <t>(Nekretnine, postrojenja i oprema)</t>
  </si>
  <si>
    <t>(Ulaganja u nekretnine)</t>
  </si>
  <si>
    <t>(Goodwill)</t>
  </si>
  <si>
    <t>(Ostala nematerijalna imovina)</t>
  </si>
  <si>
    <t>(Ostalo)</t>
  </si>
  <si>
    <t>10) KREDITI I PREDUJMOVI</t>
  </si>
  <si>
    <t>AOP 023</t>
  </si>
  <si>
    <t>Stupanj 1</t>
  </si>
  <si>
    <t xml:space="preserve">Stupanj 2 </t>
  </si>
  <si>
    <t>Stupanj 3</t>
  </si>
  <si>
    <t>Središnje banke</t>
  </si>
  <si>
    <t>Bruto krediti</t>
  </si>
  <si>
    <t>Ispravci vrijednosti</t>
  </si>
  <si>
    <t>Depoziti</t>
  </si>
  <si>
    <t>Opće države</t>
  </si>
  <si>
    <t>Kreditne institucije</t>
  </si>
  <si>
    <t>Ostala financijska društva</t>
  </si>
  <si>
    <t>Nefinancijska društva</t>
  </si>
  <si>
    <t>Kućanstva</t>
  </si>
  <si>
    <t>AOP 013</t>
  </si>
  <si>
    <t>12) DEPOZITI</t>
  </si>
  <si>
    <t>AOP 044</t>
  </si>
  <si>
    <t>Opća država</t>
  </si>
  <si>
    <t>Tea Bažant</t>
  </si>
  <si>
    <t>tea.bazant@hpb.hr</t>
  </si>
  <si>
    <t>Ostala potraživanja</t>
  </si>
  <si>
    <t>Obvezna pričuva</t>
  </si>
  <si>
    <t>Jurišićeva ulica 4, 10000 Zagreb</t>
  </si>
  <si>
    <t>Platno prometne naknade</t>
  </si>
  <si>
    <t>Naknade za vođenje tekućih i žiro računa</t>
  </si>
  <si>
    <t>Naknade po kreditnim karticama</t>
  </si>
  <si>
    <t>Naknade po mobilnom i internet bankarstvu</t>
  </si>
  <si>
    <t>Troškovi platno prometnih naknada</t>
  </si>
  <si>
    <t>7) DOBICI ILI GUBICI PO FINANCIJSKOJ IMOVINI KOJOM SE NE TRGUJE KOJA SE OBVEZNO MJERI PO FER VRIJEDNOSTI KROZ DOBIT ILI GUBITAK, NETO</t>
  </si>
  <si>
    <t>11) FINANCIJSKA IMOVINA KOJOM SE NE TRGUJE KOJA SE OBVEZNO MJERI PO FER VRIJEDNOSTI KROZ DOBIT ILI GUBITAK</t>
  </si>
  <si>
    <t>Dobici ili (–) gubici zbog promjena, neto AOP 021</t>
  </si>
  <si>
    <t>(Rezervacije ili (-) ukidanje rezervacija) AOP 022</t>
  </si>
  <si>
    <t>(Umanjenje vrijednosti ili (-) ukidanje umanjenja vrijednosti po financijskoj imovini koja nije mjerena po fer vrijednosti kroz dobit ili gubitak) AOP 023</t>
  </si>
  <si>
    <t>AOP 016 &amp; AOP 018 &amp; AOP 019 &amp; AOP 020</t>
  </si>
  <si>
    <t>31.12.2024.</t>
  </si>
  <si>
    <t>(Umanjenje vrijednosti ili (-) ukidanje umanjenja vrijednosti po nefinancijskoj imovini) AOP 025</t>
  </si>
  <si>
    <t>AOP 021 &amp; AOP 022 &amp; AOP 023 &amp; AOP 025</t>
  </si>
  <si>
    <t>UKUPNO (AOP 022 + AOP 023 + AOP 025 - AOP 021)</t>
  </si>
  <si>
    <t>Obveznik: HRVATSKA POŠTANSKA BANKA, dioničko društvo</t>
  </si>
  <si>
    <t>stanje na dan 30.06.2025.</t>
  </si>
  <si>
    <t>Prethodno razdoblje 01.01. - 30.06.2024.</t>
  </si>
  <si>
    <t>Tekuće razdoblje 01.01. - 30.06.2025.</t>
  </si>
  <si>
    <t>30.06.2025.</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</si>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</sst>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0;\(#,##0\)"/>
    <numFmt numFmtId="167" formatCode="_-* #,##0_-;\-* #,##0_-;_-* &quot;-&quot;??_-;_-@_-"/>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sz val="10"/>
      <name val="Arial"/>
      <family val="2"/>
      <charset val="238"/>
    </font>
    <font>
      <b/>
      <sz val="9"/>
      <color indexed="8"/>
      <name val="Arial"/>
      <family val="2"/>
      <charset val="238"/>
    </font>
    <font>
      <u/>
      <sz val="10"/>
      <color theme="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
      <sz val="9"/>
      <color rgb="FFFF0000"/>
      <name val="Arial"/>
      <family val="2"/>
      <charset val="238"/>
    </font>
    <font>
      <b/>
      <sz val="9"/>
      <color theme="1" tint="0.249977111117893"/>
      <name val="Arial"/>
      <family val="2"/>
    </font>
    <font>
      <b/>
      <sz val="9"/>
      <color theme="1"/>
      <name val="Arial"/>
      <family val="2"/>
      <charset val="238"/>
    </font>
    <font>
      <sz val="9"/>
      <color theme="1" tint="0.249977111117893"/>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lightGray">
        <fgColor indexed="22"/>
        <bgColor theme="0"/>
      </patternFill>
    </fill>
    <fill>
      <patternFill patternType="solid">
        <fgColor theme="1" tint="0.3499862666707357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
      <left/>
      <right/>
      <top/>
      <bottom style="medium">
        <color indexed="64"/>
      </bottom>
      <diagonal/>
    </border>
    <border>
      <left/>
      <right/>
      <top style="medium">
        <color theme="1" tint="0.249977111117893"/>
      </top>
      <bottom style="medium">
        <color indexed="64"/>
      </bottom>
      <diagonal/>
    </border>
  </borders>
  <cellStyleXfs count="1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 fillId="0" borderId="0"/>
    <xf numFmtId="43" fontId="32" fillId="0" borderId="0" applyFont="0" applyFill="0" applyBorder="0" applyAlignment="0" applyProtection="0"/>
    <xf numFmtId="0" fontId="3" fillId="0" borderId="0"/>
    <xf numFmtId="0" fontId="8" fillId="0" borderId="0">
      <alignment vertical="top"/>
    </xf>
    <xf numFmtId="0" fontId="34" fillId="0" borderId="0" applyNumberFormat="0" applyFill="0" applyBorder="0" applyAlignment="0" applyProtection="0"/>
    <xf numFmtId="0" fontId="3" fillId="0" borderId="0"/>
    <xf numFmtId="0" fontId="3" fillId="0" borderId="0"/>
    <xf numFmtId="0" fontId="1" fillId="0" borderId="0"/>
    <xf numFmtId="43" fontId="3" fillId="0" borderId="0" applyFont="0" applyFill="0" applyBorder="0" applyAlignment="0" applyProtection="0"/>
  </cellStyleXfs>
  <cellXfs count="359">
    <xf numFmtId="0" fontId="0" fillId="0" borderId="0" xfId="0"/>
    <xf numFmtId="3" fontId="7" fillId="0" borderId="0" xfId="1" applyNumberFormat="1" applyFont="1" applyAlignment="1">
      <alignment horizontal="center" vertical="center"/>
    </xf>
    <xf numFmtId="0" fontId="20" fillId="8" borderId="6" xfId="4" applyFont="1" applyFill="1" applyBorder="1"/>
    <xf numFmtId="0" fontId="2" fillId="8" borderId="7" xfId="4" applyFill="1" applyBorder="1"/>
    <xf numFmtId="0" fontId="2" fillId="0" borderId="0" xfId="4"/>
    <xf numFmtId="0" fontId="22" fillId="8" borderId="8" xfId="4" applyFont="1" applyFill="1" applyBorder="1" applyAlignment="1">
      <alignment horizontal="center" vertical="center"/>
    </xf>
    <xf numFmtId="0" fontId="22" fillId="8" borderId="0" xfId="4" applyFont="1" applyFill="1" applyAlignment="1">
      <alignment horizontal="center" vertical="center"/>
    </xf>
    <xf numFmtId="0" fontId="22" fillId="8" borderId="9" xfId="4" applyFont="1" applyFill="1" applyBorder="1" applyAlignment="1">
      <alignment horizontal="center" vertical="center"/>
    </xf>
    <xf numFmtId="0" fontId="6" fillId="8" borderId="0" xfId="4" applyFont="1" applyFill="1" applyAlignment="1">
      <alignment horizontal="center" vertical="center"/>
    </xf>
    <xf numFmtId="0" fontId="6" fillId="8" borderId="11" xfId="4" applyFont="1" applyFill="1" applyBorder="1" applyAlignment="1">
      <alignment vertical="center"/>
    </xf>
    <xf numFmtId="0" fontId="25" fillId="0" borderId="0" xfId="4" applyFont="1"/>
    <xf numFmtId="0" fontId="5" fillId="8" borderId="8" xfId="4" applyFont="1" applyFill="1" applyBorder="1" applyAlignment="1">
      <alignment vertical="center" wrapText="1"/>
    </xf>
    <xf numFmtId="0" fontId="5" fillId="8" borderId="0" xfId="4" applyFont="1" applyFill="1" applyAlignment="1">
      <alignment horizontal="right" vertical="center" wrapText="1"/>
    </xf>
    <xf numFmtId="0" fontId="5" fillId="8" borderId="0" xfId="4" applyFont="1" applyFill="1" applyAlignment="1">
      <alignment vertical="center" wrapText="1"/>
    </xf>
    <xf numFmtId="14" fontId="5" fillId="10" borderId="0" xfId="4" applyNumberFormat="1" applyFont="1" applyFill="1" applyAlignment="1" applyProtection="1">
      <alignment horizontal="center" vertical="center"/>
      <protection locked="0"/>
    </xf>
    <xf numFmtId="1" fontId="5" fillId="10" borderId="0" xfId="4" applyNumberFormat="1" applyFont="1" applyFill="1" applyAlignment="1" applyProtection="1">
      <alignment horizontal="center" vertical="center"/>
      <protection locked="0"/>
    </xf>
    <xf numFmtId="0" fontId="6" fillId="8" borderId="9" xfId="4" applyFont="1" applyFill="1" applyBorder="1" applyAlignment="1">
      <alignment vertical="center"/>
    </xf>
    <xf numFmtId="14" fontId="5" fillId="11" borderId="0" xfId="4" applyNumberFormat="1" applyFont="1" applyFill="1" applyAlignment="1" applyProtection="1">
      <alignment horizontal="center" vertical="center"/>
      <protection locked="0"/>
    </xf>
    <xf numFmtId="0" fontId="2" fillId="12" borderId="0" xfId="4" applyFill="1"/>
    <xf numFmtId="1" fontId="5" fillId="9" borderId="10" xfId="4" applyNumberFormat="1" applyFont="1" applyFill="1" applyBorder="1" applyAlignment="1" applyProtection="1">
      <alignment horizontal="center" vertical="center"/>
      <protection locked="0"/>
    </xf>
    <xf numFmtId="1" fontId="5" fillId="11" borderId="0" xfId="4" applyNumberFormat="1" applyFont="1" applyFill="1" applyAlignment="1" applyProtection="1">
      <alignment horizontal="center" vertical="center"/>
      <protection locked="0"/>
    </xf>
    <xf numFmtId="0" fontId="2" fillId="8" borderId="9" xfId="4" applyFill="1" applyBorder="1"/>
    <xf numFmtId="0" fontId="23" fillId="8" borderId="8" xfId="4" applyFont="1" applyFill="1" applyBorder="1" applyAlignment="1">
      <alignment wrapText="1"/>
    </xf>
    <xf numFmtId="0" fontId="23" fillId="8" borderId="9" xfId="4" applyFont="1" applyFill="1" applyBorder="1" applyAlignment="1">
      <alignment wrapText="1"/>
    </xf>
    <xf numFmtId="0" fontId="23" fillId="8" borderId="8" xfId="4" applyFont="1" applyFill="1" applyBorder="1"/>
    <xf numFmtId="0" fontId="23" fillId="8" borderId="0" xfId="4" applyFont="1" applyFill="1"/>
    <xf numFmtId="0" fontId="23" fillId="8" borderId="0" xfId="4" applyFont="1" applyFill="1" applyAlignment="1">
      <alignment wrapText="1"/>
    </xf>
    <xf numFmtId="0" fontId="23" fillId="8" borderId="9" xfId="4" applyFont="1" applyFill="1" applyBorder="1"/>
    <xf numFmtId="0" fontId="6" fillId="8" borderId="0" xfId="4" applyFont="1" applyFill="1" applyAlignment="1">
      <alignment horizontal="right" vertical="center" wrapText="1"/>
    </xf>
    <xf numFmtId="0" fontId="24" fillId="8" borderId="9" xfId="4" applyFont="1" applyFill="1" applyBorder="1" applyAlignment="1">
      <alignment vertical="center"/>
    </xf>
    <xf numFmtId="0" fontId="6" fillId="8" borderId="8" xfId="4" applyFont="1" applyFill="1" applyBorder="1" applyAlignment="1">
      <alignment horizontal="right" vertical="center" wrapText="1"/>
    </xf>
    <xf numFmtId="0" fontId="24" fillId="8" borderId="0" xfId="4" applyFont="1" applyFill="1" applyAlignment="1">
      <alignment vertical="center"/>
    </xf>
    <xf numFmtId="0" fontId="23" fillId="8" borderId="0" xfId="4" applyFont="1" applyFill="1" applyAlignment="1">
      <alignment vertical="top"/>
    </xf>
    <xf numFmtId="0" fontId="5" fillId="9" borderId="10" xfId="4" applyFont="1" applyFill="1" applyBorder="1" applyAlignment="1" applyProtection="1">
      <alignment horizontal="center" vertical="center"/>
      <protection locked="0"/>
    </xf>
    <xf numFmtId="0" fontId="5" fillId="8" borderId="0" xfId="4" applyFont="1" applyFill="1" applyAlignment="1">
      <alignment vertical="center"/>
    </xf>
    <xf numFmtId="0" fontId="23" fillId="8" borderId="0" xfId="4" applyFont="1" applyFill="1" applyAlignment="1">
      <alignment vertical="center"/>
    </xf>
    <xf numFmtId="0" fontId="23" fillId="8" borderId="9" xfId="4" applyFont="1" applyFill="1" applyBorder="1" applyAlignment="1">
      <alignment vertical="center"/>
    </xf>
    <xf numFmtId="0" fontId="26" fillId="8" borderId="0" xfId="4" applyFont="1" applyFill="1" applyAlignment="1">
      <alignment vertical="center"/>
    </xf>
    <xf numFmtId="0" fontId="26" fillId="8" borderId="9" xfId="4" applyFont="1" applyFill="1" applyBorder="1" applyAlignment="1">
      <alignment vertical="center"/>
    </xf>
    <xf numFmtId="0" fontId="5" fillId="8" borderId="0" xfId="4" applyFont="1" applyFill="1" applyAlignment="1">
      <alignment horizontal="center" vertical="center"/>
    </xf>
    <xf numFmtId="0" fontId="6" fillId="8" borderId="9" xfId="4" applyFont="1" applyFill="1" applyBorder="1" applyAlignment="1">
      <alignment horizontal="center" vertical="center"/>
    </xf>
    <xf numFmtId="0" fontId="23" fillId="8" borderId="0" xfId="4" applyFont="1" applyFill="1" applyAlignment="1">
      <alignment vertical="top" wrapText="1"/>
    </xf>
    <xf numFmtId="0" fontId="23" fillId="8" borderId="8" xfId="4" applyFont="1" applyFill="1" applyBorder="1" applyAlignment="1">
      <alignment vertical="top"/>
    </xf>
    <xf numFmtId="0" fontId="26" fillId="8" borderId="9" xfId="4" applyFont="1" applyFill="1" applyBorder="1"/>
    <xf numFmtId="0" fontId="2" fillId="8" borderId="13" xfId="4" applyFill="1" applyBorder="1"/>
    <xf numFmtId="0" fontId="2" fillId="8" borderId="14" xfId="4" applyFill="1" applyBorder="1"/>
    <xf numFmtId="0" fontId="2" fillId="8" borderId="12" xfId="4" applyFill="1" applyBorder="1"/>
    <xf numFmtId="49" fontId="5" fillId="9" borderId="10" xfId="4" applyNumberFormat="1" applyFont="1" applyFill="1" applyBorder="1" applyAlignment="1" applyProtection="1">
      <alignment horizontal="center" vertical="center"/>
      <protection locked="0"/>
    </xf>
    <xf numFmtId="0" fontId="15" fillId="3" borderId="1" xfId="3" applyFont="1" applyFill="1" applyBorder="1" applyAlignment="1">
      <alignment horizontal="center" vertical="center"/>
    </xf>
    <xf numFmtId="3" fontId="15" fillId="3" borderId="1" xfId="3" applyNumberFormat="1" applyFont="1" applyFill="1" applyBorder="1" applyAlignment="1">
      <alignment horizontal="center" vertical="center" wrapText="1"/>
    </xf>
    <xf numFmtId="0" fontId="9" fillId="0" borderId="0" xfId="1" applyFont="1" applyAlignment="1">
      <alignment horizontal="center" vertical="center" wrapText="1"/>
    </xf>
    <xf numFmtId="3" fontId="3" fillId="0" borderId="0" xfId="5" applyNumberFormat="1"/>
    <xf numFmtId="0" fontId="3" fillId="0" borderId="0" xfId="5"/>
    <xf numFmtId="0" fontId="5" fillId="3" borderId="3" xfId="5"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3" fontId="15" fillId="3" borderId="3" xfId="5" applyNumberFormat="1" applyFont="1" applyFill="1" applyBorder="1" applyAlignment="1">
      <alignment horizontal="center" vertical="center" wrapText="1"/>
    </xf>
    <xf numFmtId="0" fontId="15" fillId="3" borderId="2" xfId="5" applyFont="1" applyFill="1" applyBorder="1" applyAlignment="1">
      <alignment horizontal="center" vertical="center"/>
    </xf>
    <xf numFmtId="3" fontId="15" fillId="3" borderId="2" xfId="5" applyNumberFormat="1" applyFont="1" applyFill="1" applyBorder="1" applyAlignment="1">
      <alignment horizontal="center" vertical="center" wrapText="1"/>
    </xf>
    <xf numFmtId="164" fontId="15" fillId="13" borderId="1" xfId="5" applyNumberFormat="1" applyFont="1" applyFill="1" applyBorder="1" applyAlignment="1">
      <alignment horizontal="center" vertical="center"/>
    </xf>
    <xf numFmtId="3" fontId="27" fillId="13" borderId="1" xfId="5" applyNumberFormat="1" applyFont="1" applyFill="1" applyBorder="1" applyAlignment="1">
      <alignment horizontal="right" vertical="center" shrinkToFit="1"/>
    </xf>
    <xf numFmtId="164" fontId="15" fillId="0" borderId="1" xfId="5" applyNumberFormat="1" applyFont="1" applyBorder="1" applyAlignment="1">
      <alignment horizontal="center" vertical="center"/>
    </xf>
    <xf numFmtId="3" fontId="4" fillId="0" borderId="1" xfId="5" applyNumberFormat="1" applyFont="1" applyBorder="1" applyAlignment="1" applyProtection="1">
      <alignment horizontal="right" vertical="center" shrinkToFit="1"/>
      <protection locked="0"/>
    </xf>
    <xf numFmtId="3" fontId="18" fillId="13" borderId="1" xfId="5" applyNumberFormat="1" applyFont="1" applyFill="1" applyBorder="1" applyAlignment="1">
      <alignment horizontal="right" vertical="center" shrinkToFit="1"/>
    </xf>
    <xf numFmtId="3" fontId="15" fillId="13" borderId="1" xfId="5" applyNumberFormat="1" applyFont="1" applyFill="1" applyBorder="1" applyAlignment="1">
      <alignment horizontal="right" vertical="center" shrinkToFit="1"/>
    </xf>
    <xf numFmtId="3" fontId="3" fillId="0" borderId="0" xfId="6" applyNumberFormat="1"/>
    <xf numFmtId="0" fontId="3" fillId="0" borderId="0" xfId="6"/>
    <xf numFmtId="0" fontId="15" fillId="3" borderId="1" xfId="6" applyFont="1" applyFill="1" applyBorder="1" applyAlignment="1">
      <alignment horizontal="center" vertical="center"/>
    </xf>
    <xf numFmtId="3" fontId="15" fillId="3" borderId="1" xfId="6" applyNumberFormat="1" applyFont="1" applyFill="1" applyBorder="1" applyAlignment="1">
      <alignment horizontal="center" vertical="center" wrapText="1"/>
    </xf>
    <xf numFmtId="164" fontId="15" fillId="0" borderId="1" xfId="6" applyNumberFormat="1" applyFont="1" applyBorder="1" applyAlignment="1">
      <alignment horizontal="center" vertical="center"/>
    </xf>
    <xf numFmtId="3" fontId="6" fillId="0" borderId="1" xfId="6" applyNumberFormat="1" applyFont="1" applyBorder="1" applyAlignment="1" applyProtection="1">
      <alignment vertical="center" shrinkToFit="1"/>
      <protection locked="0"/>
    </xf>
    <xf numFmtId="164" fontId="15" fillId="13" borderId="1" xfId="6" applyNumberFormat="1" applyFont="1" applyFill="1" applyBorder="1" applyAlignment="1">
      <alignment horizontal="center" vertical="center"/>
    </xf>
    <xf numFmtId="3" fontId="27" fillId="13" borderId="1" xfId="6" applyNumberFormat="1" applyFont="1" applyFill="1" applyBorder="1" applyAlignment="1">
      <alignment vertical="center" shrinkToFit="1"/>
    </xf>
    <xf numFmtId="3" fontId="6" fillId="0" borderId="1" xfId="6" applyNumberFormat="1" applyFont="1" applyBorder="1" applyAlignment="1">
      <alignment vertical="center" shrinkToFit="1"/>
    </xf>
    <xf numFmtId="3" fontId="18" fillId="13" borderId="1" xfId="6" applyNumberFormat="1" applyFont="1" applyFill="1" applyBorder="1" applyAlignment="1">
      <alignment vertical="center" shrinkToFit="1"/>
    </xf>
    <xf numFmtId="0" fontId="5" fillId="3" borderId="1" xfId="6" applyFont="1" applyFill="1" applyBorder="1" applyAlignment="1">
      <alignment horizontal="center" vertical="center" wrapText="1"/>
    </xf>
    <xf numFmtId="3" fontId="4" fillId="0" borderId="1" xfId="6" applyNumberFormat="1" applyFont="1" applyBorder="1" applyAlignment="1" applyProtection="1">
      <alignment horizontal="right" vertical="center" shrinkToFit="1"/>
      <protection locked="0"/>
    </xf>
    <xf numFmtId="3" fontId="17" fillId="6" borderId="1" xfId="6" applyNumberFormat="1" applyFont="1" applyFill="1" applyBorder="1" applyAlignment="1">
      <alignment horizontal="right" vertical="center" shrinkToFit="1"/>
    </xf>
    <xf numFmtId="3" fontId="3" fillId="0" borderId="0" xfId="1" applyNumberFormat="1" applyFont="1" applyAlignment="1">
      <alignment wrapText="1"/>
    </xf>
    <xf numFmtId="0" fontId="3" fillId="0" borderId="0" xfId="6" applyAlignment="1">
      <alignment horizontal="center" vertical="center" wrapText="1"/>
    </xf>
    <xf numFmtId="14" fontId="7" fillId="2" borderId="0" xfId="1" applyNumberFormat="1" applyFont="1" applyFill="1" applyAlignment="1">
      <alignment horizontal="center" vertical="center"/>
    </xf>
    <xf numFmtId="3" fontId="3" fillId="0" borderId="0" xfId="6" applyNumberFormat="1" applyAlignment="1">
      <alignment horizontal="center" vertical="center" wrapText="1"/>
    </xf>
    <xf numFmtId="3" fontId="28" fillId="3" borderId="1" xfId="6" applyNumberFormat="1" applyFont="1" applyFill="1" applyBorder="1" applyAlignment="1">
      <alignment horizontal="center" vertical="center" wrapText="1"/>
    </xf>
    <xf numFmtId="3" fontId="30" fillId="3" borderId="1" xfId="6" applyNumberFormat="1" applyFont="1" applyFill="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xf>
    <xf numFmtId="3" fontId="10" fillId="3" borderId="1" xfId="6" applyNumberFormat="1" applyFont="1" applyFill="1" applyBorder="1" applyAlignment="1">
      <alignment horizontal="center" vertical="center"/>
    </xf>
    <xf numFmtId="3" fontId="6" fillId="0" borderId="1" xfId="6" applyNumberFormat="1" applyFont="1" applyBorder="1" applyAlignment="1" applyProtection="1">
      <alignment horizontal="right" vertical="center" shrinkToFit="1"/>
      <protection locked="0"/>
    </xf>
    <xf numFmtId="3" fontId="18" fillId="13" borderId="1" xfId="6" applyNumberFormat="1" applyFont="1" applyFill="1" applyBorder="1" applyAlignment="1">
      <alignment horizontal="right" vertical="center" shrinkToFit="1"/>
    </xf>
    <xf numFmtId="3" fontId="27" fillId="13" borderId="1" xfId="6" applyNumberFormat="1" applyFont="1" applyFill="1" applyBorder="1" applyAlignment="1">
      <alignment horizontal="right" vertical="center" shrinkToFit="1"/>
    </xf>
    <xf numFmtId="0" fontId="15" fillId="0" borderId="0" xfId="6" applyFont="1" applyAlignment="1">
      <alignment horizontal="left" vertical="center" wrapText="1"/>
    </xf>
    <xf numFmtId="165" fontId="5" fillId="0" borderId="0" xfId="6" applyNumberFormat="1" applyFont="1" applyAlignment="1">
      <alignment horizontal="center" vertical="center"/>
    </xf>
    <xf numFmtId="3" fontId="18" fillId="0" borderId="0" xfId="6" applyNumberFormat="1" applyFont="1" applyAlignment="1">
      <alignment horizontal="right" vertical="center" shrinkToFit="1"/>
    </xf>
    <xf numFmtId="0" fontId="5" fillId="9" borderId="10" xfId="8" quotePrefix="1" applyFont="1" applyFill="1" applyBorder="1" applyAlignment="1" applyProtection="1">
      <alignment horizontal="center" vertical="center"/>
      <protection locked="0"/>
    </xf>
    <xf numFmtId="0" fontId="5" fillId="9" borderId="10" xfId="4" quotePrefix="1" applyFont="1" applyFill="1" applyBorder="1" applyAlignment="1" applyProtection="1">
      <alignment horizontal="center" vertical="center"/>
      <protection locked="0"/>
    </xf>
    <xf numFmtId="0" fontId="35" fillId="0" borderId="0" xfId="0" applyFont="1"/>
    <xf numFmtId="0" fontId="36" fillId="15" borderId="0" xfId="0" applyFont="1" applyFill="1" applyAlignment="1">
      <alignment wrapText="1"/>
    </xf>
    <xf numFmtId="0" fontId="35" fillId="0" borderId="0" xfId="9" applyFont="1">
      <alignment vertical="top"/>
    </xf>
    <xf numFmtId="166" fontId="35" fillId="0" borderId="0" xfId="9" applyNumberFormat="1" applyFont="1" applyAlignment="1">
      <alignment horizontal="right"/>
    </xf>
    <xf numFmtId="0" fontId="37" fillId="16" borderId="0" xfId="9" applyFont="1" applyFill="1">
      <alignment vertical="top"/>
    </xf>
    <xf numFmtId="166" fontId="38" fillId="16" borderId="0" xfId="9" applyNumberFormat="1" applyFont="1" applyFill="1" applyAlignment="1">
      <alignment horizontal="right"/>
    </xf>
    <xf numFmtId="0" fontId="37" fillId="0" borderId="0" xfId="11" applyFont="1" applyAlignment="1">
      <alignment horizontal="left" vertical="center"/>
    </xf>
    <xf numFmtId="166" fontId="37" fillId="0" borderId="0" xfId="11" applyNumberFormat="1" applyFont="1" applyAlignment="1">
      <alignment horizontal="right"/>
    </xf>
    <xf numFmtId="166" fontId="37" fillId="0" borderId="17" xfId="11" applyNumberFormat="1" applyFont="1" applyBorder="1" applyAlignment="1">
      <alignment horizontal="right"/>
    </xf>
    <xf numFmtId="166" fontId="37" fillId="0" borderId="17" xfId="11" applyNumberFormat="1" applyFont="1" applyBorder="1" applyAlignment="1">
      <alignment horizontal="right" vertical="center"/>
    </xf>
    <xf numFmtId="0" fontId="35" fillId="0" borderId="0" xfId="11" applyFont="1" applyAlignment="1">
      <alignment vertical="center"/>
    </xf>
    <xf numFmtId="166" fontId="35" fillId="0" borderId="0" xfId="8" applyNumberFormat="1" applyFont="1" applyAlignment="1">
      <alignment horizontal="right" vertical="center"/>
    </xf>
    <xf numFmtId="166" fontId="35" fillId="0" borderId="0" xfId="11" applyNumberFormat="1" applyFont="1" applyAlignment="1" applyProtection="1">
      <alignment horizontal="right" vertical="center" shrinkToFit="1"/>
      <protection locked="0"/>
    </xf>
    <xf numFmtId="166" fontId="37" fillId="0" borderId="0" xfId="11" applyNumberFormat="1" applyFont="1" applyAlignment="1" applyProtection="1">
      <alignment horizontal="right" vertical="center" shrinkToFit="1"/>
      <protection locked="0"/>
    </xf>
    <xf numFmtId="166" fontId="35" fillId="0" borderId="0" xfId="0" applyNumberFormat="1" applyFont="1"/>
    <xf numFmtId="43" fontId="35" fillId="0" borderId="0" xfId="7" applyFont="1" applyFill="1" applyBorder="1" applyAlignment="1">
      <alignment horizontal="right" vertical="center"/>
    </xf>
    <xf numFmtId="167" fontId="35" fillId="0" borderId="0" xfId="7" applyNumberFormat="1" applyFont="1" applyFill="1" applyBorder="1" applyAlignment="1">
      <alignment horizontal="right" vertical="center"/>
    </xf>
    <xf numFmtId="43" fontId="35" fillId="0" borderId="18" xfId="7" applyFont="1" applyFill="1" applyBorder="1" applyAlignment="1">
      <alignment horizontal="right" vertical="center"/>
    </xf>
    <xf numFmtId="43" fontId="35" fillId="0" borderId="18" xfId="7" applyFont="1" applyFill="1" applyBorder="1" applyAlignment="1" applyProtection="1">
      <alignment horizontal="right" vertical="center" shrinkToFit="1"/>
      <protection locked="0"/>
    </xf>
    <xf numFmtId="43" fontId="35" fillId="0" borderId="0" xfId="7" applyFont="1" applyFill="1" applyBorder="1" applyAlignment="1" applyProtection="1">
      <alignment horizontal="right" vertical="center" shrinkToFit="1"/>
      <protection locked="0"/>
    </xf>
    <xf numFmtId="43" fontId="37" fillId="0" borderId="18" xfId="7" applyFont="1" applyFill="1" applyBorder="1" applyAlignment="1" applyProtection="1">
      <alignment horizontal="right" vertical="center" shrinkToFit="1"/>
      <protection locked="0"/>
    </xf>
    <xf numFmtId="0" fontId="37" fillId="0" borderId="0" xfId="8" applyFont="1" applyAlignment="1">
      <alignment horizontal="left"/>
    </xf>
    <xf numFmtId="166" fontId="37" fillId="0" borderId="18" xfId="8" applyNumberFormat="1" applyFont="1" applyBorder="1" applyAlignment="1">
      <alignment horizontal="right" vertical="center"/>
    </xf>
    <xf numFmtId="166" fontId="37" fillId="0" borderId="0" xfId="8" applyNumberFormat="1" applyFont="1" applyAlignment="1">
      <alignment horizontal="right" vertical="center"/>
    </xf>
    <xf numFmtId="0" fontId="37" fillId="0" borderId="0" xfId="0" applyFont="1"/>
    <xf numFmtId="0" fontId="35" fillId="0" borderId="0" xfId="9" applyFont="1" applyAlignment="1"/>
    <xf numFmtId="166" fontId="37" fillId="0" borderId="0" xfId="9" applyNumberFormat="1" applyFont="1" applyAlignment="1">
      <alignment horizontal="right"/>
    </xf>
    <xf numFmtId="166" fontId="35" fillId="16" borderId="0" xfId="9" applyNumberFormat="1" applyFont="1" applyFill="1" applyAlignment="1">
      <alignment horizontal="right"/>
    </xf>
    <xf numFmtId="43" fontId="37" fillId="0" borderId="0" xfId="7" applyFont="1" applyFill="1" applyBorder="1" applyAlignment="1" applyProtection="1">
      <alignment horizontal="right" vertical="center" shrinkToFit="1"/>
      <protection locked="0"/>
    </xf>
    <xf numFmtId="166" fontId="35" fillId="0" borderId="18" xfId="11" applyNumberFormat="1" applyFont="1" applyBorder="1" applyAlignment="1" applyProtection="1">
      <alignment horizontal="right" vertical="center" shrinkToFit="1"/>
      <protection locked="0"/>
    </xf>
    <xf numFmtId="166" fontId="37" fillId="0" borderId="18" xfId="11" applyNumberFormat="1" applyFont="1" applyBorder="1" applyAlignment="1" applyProtection="1">
      <alignment horizontal="right" vertical="center" shrinkToFit="1"/>
      <protection locked="0"/>
    </xf>
    <xf numFmtId="0" fontId="35" fillId="0" borderId="0" xfId="11" applyFont="1"/>
    <xf numFmtId="0" fontId="35" fillId="0" borderId="0" xfId="11" applyFont="1" applyAlignment="1">
      <alignment horizontal="left" vertical="center"/>
    </xf>
    <xf numFmtId="167" fontId="35" fillId="0" borderId="0" xfId="7" applyNumberFormat="1" applyFont="1" applyFill="1" applyBorder="1" applyAlignment="1" applyProtection="1">
      <alignment horizontal="right" vertical="center" shrinkToFit="1"/>
      <protection locked="0"/>
    </xf>
    <xf numFmtId="167" fontId="35" fillId="0" borderId="18" xfId="7" applyNumberFormat="1" applyFont="1" applyFill="1" applyBorder="1" applyAlignment="1" applyProtection="1">
      <alignment horizontal="right" vertical="center" shrinkToFit="1"/>
      <protection locked="0"/>
    </xf>
    <xf numFmtId="0" fontId="35" fillId="0" borderId="0" xfId="9" applyFont="1" applyAlignment="1">
      <alignment vertical="center"/>
    </xf>
    <xf numFmtId="0" fontId="37" fillId="16" borderId="0" xfId="9" applyFont="1" applyFill="1" applyAlignment="1">
      <alignment vertical="center"/>
    </xf>
    <xf numFmtId="167" fontId="37" fillId="0" borderId="0" xfId="7" applyNumberFormat="1" applyFont="1" applyFill="1" applyBorder="1" applyAlignment="1" applyProtection="1">
      <alignment horizontal="right" vertical="center" shrinkToFit="1"/>
      <protection locked="0"/>
    </xf>
    <xf numFmtId="167" fontId="35" fillId="0" borderId="18" xfId="8" applyNumberFormat="1" applyFont="1" applyBorder="1" applyAlignment="1">
      <alignment horizontal="right" vertical="center"/>
    </xf>
    <xf numFmtId="0" fontId="37" fillId="0" borderId="0" xfId="11" applyFont="1"/>
    <xf numFmtId="0" fontId="37" fillId="0" borderId="0" xfId="11" applyFont="1" applyAlignment="1">
      <alignment vertical="center"/>
    </xf>
    <xf numFmtId="167" fontId="35" fillId="0" borderId="0" xfId="7" applyNumberFormat="1" applyFont="1" applyFill="1"/>
    <xf numFmtId="167" fontId="35" fillId="0" borderId="0" xfId="0" applyNumberFormat="1" applyFont="1"/>
    <xf numFmtId="166" fontId="37" fillId="16" borderId="0" xfId="9" applyNumberFormat="1" applyFont="1" applyFill="1" applyAlignment="1">
      <alignment horizontal="right"/>
    </xf>
    <xf numFmtId="166" fontId="35" fillId="16" borderId="0" xfId="8" applyNumberFormat="1" applyFont="1" applyFill="1" applyAlignment="1">
      <alignment horizontal="right"/>
    </xf>
    <xf numFmtId="166" fontId="37" fillId="0" borderId="0" xfId="8" applyNumberFormat="1" applyFont="1" applyAlignment="1">
      <alignment horizontal="right"/>
    </xf>
    <xf numFmtId="166" fontId="37" fillId="0" borderId="0" xfId="11" applyNumberFormat="1" applyFont="1" applyAlignment="1" applyProtection="1">
      <alignment horizontal="right" shrinkToFit="1"/>
      <protection locked="0"/>
    </xf>
    <xf numFmtId="43" fontId="35" fillId="0" borderId="0" xfId="7" applyFont="1" applyFill="1" applyBorder="1" applyAlignment="1">
      <alignment horizontal="right"/>
    </xf>
    <xf numFmtId="43" fontId="35" fillId="0" borderId="0" xfId="7" applyFont="1" applyFill="1" applyBorder="1" applyAlignment="1" applyProtection="1">
      <alignment horizontal="right" shrinkToFit="1"/>
      <protection locked="0"/>
    </xf>
    <xf numFmtId="43" fontId="37" fillId="0" borderId="0" xfId="7" applyFont="1" applyFill="1" applyBorder="1" applyAlignment="1" applyProtection="1">
      <alignment horizontal="right" shrinkToFit="1"/>
      <protection locked="0"/>
    </xf>
    <xf numFmtId="166" fontId="35" fillId="0" borderId="0" xfId="11" applyNumberFormat="1" applyFont="1" applyAlignment="1" applyProtection="1">
      <alignment horizontal="right" shrinkToFit="1"/>
      <protection locked="0"/>
    </xf>
    <xf numFmtId="0" fontId="37" fillId="0" borderId="0" xfId="11" applyFont="1" applyAlignment="1">
      <alignment horizontal="left" wrapText="1"/>
    </xf>
    <xf numFmtId="0" fontId="35" fillId="0" borderId="0" xfId="11" applyFont="1" applyAlignment="1">
      <alignment horizontal="left" wrapText="1"/>
    </xf>
    <xf numFmtId="167" fontId="37" fillId="0" borderId="0" xfId="7" applyNumberFormat="1" applyFont="1" applyFill="1" applyBorder="1" applyAlignment="1">
      <alignment horizontal="right"/>
    </xf>
    <xf numFmtId="167" fontId="37" fillId="0" borderId="0" xfId="7" applyNumberFormat="1" applyFont="1" applyFill="1" applyBorder="1" applyAlignment="1" applyProtection="1">
      <alignment horizontal="right" shrinkToFit="1"/>
      <protection locked="0"/>
    </xf>
    <xf numFmtId="167" fontId="35" fillId="0" borderId="0" xfId="7" applyNumberFormat="1" applyFont="1" applyFill="1" applyBorder="1" applyAlignment="1">
      <alignment horizontal="right"/>
    </xf>
    <xf numFmtId="167" fontId="35" fillId="0" borderId="0" xfId="7" applyNumberFormat="1" applyFont="1" applyFill="1" applyBorder="1" applyAlignment="1" applyProtection="1">
      <alignment horizontal="right" shrinkToFit="1"/>
      <protection locked="0"/>
    </xf>
    <xf numFmtId="167" fontId="35" fillId="0" borderId="18" xfId="7" applyNumberFormat="1" applyFont="1" applyFill="1" applyBorder="1" applyAlignment="1" applyProtection="1">
      <alignment horizontal="right" shrinkToFit="1"/>
      <protection locked="0"/>
    </xf>
    <xf numFmtId="166" fontId="37" fillId="0" borderId="19" xfId="8" applyNumberFormat="1" applyFont="1" applyBorder="1" applyAlignment="1">
      <alignment horizontal="right"/>
    </xf>
    <xf numFmtId="0" fontId="37" fillId="0" borderId="17" xfId="0" applyFont="1" applyBorder="1" applyAlignment="1">
      <alignment horizontal="right"/>
    </xf>
    <xf numFmtId="0" fontId="37" fillId="0" borderId="0" xfId="0" applyFont="1" applyAlignment="1">
      <alignment horizontal="right"/>
    </xf>
    <xf numFmtId="167" fontId="37" fillId="0" borderId="0" xfId="7" applyNumberFormat="1" applyFont="1" applyFill="1"/>
    <xf numFmtId="166" fontId="35" fillId="0" borderId="0" xfId="7" applyNumberFormat="1" applyFont="1" applyFill="1"/>
    <xf numFmtId="166" fontId="37" fillId="0" borderId="0" xfId="7" applyNumberFormat="1" applyFont="1" applyFill="1"/>
    <xf numFmtId="167" fontId="37" fillId="0" borderId="19" xfId="7" applyNumberFormat="1" applyFont="1" applyFill="1" applyBorder="1"/>
    <xf numFmtId="167" fontId="37" fillId="0" borderId="0" xfId="0" applyNumberFormat="1" applyFont="1"/>
    <xf numFmtId="0" fontId="35" fillId="16" borderId="0" xfId="0" applyFont="1" applyFill="1"/>
    <xf numFmtId="0" fontId="37" fillId="0" borderId="20" xfId="0" applyFont="1" applyBorder="1" applyAlignment="1">
      <alignment horizontal="right"/>
    </xf>
    <xf numFmtId="167" fontId="35" fillId="0" borderId="18" xfId="7" applyNumberFormat="1" applyFont="1" applyFill="1" applyBorder="1"/>
    <xf numFmtId="167" fontId="37" fillId="0" borderId="18" xfId="7" applyNumberFormat="1" applyFont="1" applyFill="1" applyBorder="1"/>
    <xf numFmtId="0" fontId="37" fillId="16" borderId="0" xfId="0" applyFont="1" applyFill="1"/>
    <xf numFmtId="167" fontId="35" fillId="0" borderId="21" xfId="7" applyNumberFormat="1" applyFont="1" applyFill="1" applyBorder="1" applyAlignment="1">
      <alignment horizontal="right" vertical="center"/>
    </xf>
    <xf numFmtId="166" fontId="38" fillId="0" borderId="0" xfId="9" applyNumberFormat="1" applyFont="1" applyAlignment="1">
      <alignment horizontal="right"/>
    </xf>
    <xf numFmtId="0" fontId="36" fillId="0" borderId="0" xfId="0" applyFont="1" applyAlignment="1">
      <alignment wrapText="1"/>
    </xf>
    <xf numFmtId="166" fontId="37" fillId="0" borderId="0" xfId="11" applyNumberFormat="1" applyFont="1" applyAlignment="1">
      <alignment horizontal="right" vertical="center"/>
    </xf>
    <xf numFmtId="166" fontId="35" fillId="0" borderId="0" xfId="11" applyNumberFormat="1" applyFont="1" applyAlignment="1" applyProtection="1">
      <alignment vertical="center" shrinkToFit="1"/>
      <protection locked="0"/>
    </xf>
    <xf numFmtId="166" fontId="37" fillId="0" borderId="0" xfId="11" applyNumberFormat="1" applyFont="1" applyAlignment="1" applyProtection="1">
      <alignment vertical="center" shrinkToFit="1"/>
      <protection locked="0"/>
    </xf>
    <xf numFmtId="43" fontId="35" fillId="0" borderId="18" xfId="14" applyFont="1" applyFill="1" applyBorder="1" applyAlignment="1" applyProtection="1">
      <alignment vertical="center" shrinkToFit="1"/>
      <protection locked="0"/>
    </xf>
    <xf numFmtId="43" fontId="37" fillId="0" borderId="18" xfId="14" applyFont="1" applyFill="1" applyBorder="1" applyAlignment="1" applyProtection="1">
      <alignment vertical="center" shrinkToFit="1"/>
      <protection locked="0"/>
    </xf>
    <xf numFmtId="166" fontId="37" fillId="0" borderId="18" xfId="8" applyNumberFormat="1" applyFont="1" applyBorder="1" applyAlignment="1">
      <alignment vertical="center"/>
    </xf>
    <xf numFmtId="43" fontId="35" fillId="0" borderId="0" xfId="14" applyFont="1" applyFill="1" applyBorder="1" applyAlignment="1" applyProtection="1">
      <alignment horizontal="right" vertical="center" shrinkToFit="1"/>
      <protection locked="0"/>
    </xf>
    <xf numFmtId="43" fontId="37" fillId="0" borderId="0" xfId="14" applyFont="1" applyFill="1" applyBorder="1" applyAlignment="1" applyProtection="1">
      <alignment horizontal="right" vertical="center" shrinkToFit="1"/>
      <protection locked="0"/>
    </xf>
    <xf numFmtId="167" fontId="35" fillId="0" borderId="0" xfId="14" applyNumberFormat="1" applyFont="1" applyFill="1" applyBorder="1" applyAlignment="1" applyProtection="1">
      <alignment horizontal="right" vertical="center" shrinkToFit="1"/>
      <protection locked="0"/>
    </xf>
    <xf numFmtId="167" fontId="37" fillId="0" borderId="0" xfId="14" applyNumberFormat="1" applyFont="1" applyFill="1" applyBorder="1" applyAlignment="1" applyProtection="1">
      <alignment horizontal="right" vertical="center" shrinkToFit="1"/>
      <protection locked="0"/>
    </xf>
    <xf numFmtId="43" fontId="35" fillId="0" borderId="0" xfId="14" applyFont="1" applyFill="1" applyBorder="1" applyAlignment="1">
      <alignment horizontal="right" vertical="center"/>
    </xf>
    <xf numFmtId="43" fontId="37" fillId="0" borderId="18" xfId="14" applyFont="1" applyFill="1" applyBorder="1" applyAlignment="1" applyProtection="1">
      <alignment horizontal="right" vertical="center" shrinkToFit="1"/>
      <protection locked="0"/>
    </xf>
    <xf numFmtId="167" fontId="35" fillId="0" borderId="18" xfId="14" applyNumberFormat="1" applyFont="1" applyFill="1" applyBorder="1" applyAlignment="1" applyProtection="1">
      <alignment horizontal="right" vertical="center" shrinkToFit="1"/>
      <protection locked="0"/>
    </xf>
    <xf numFmtId="0" fontId="35" fillId="0" borderId="0" xfId="11" applyFont="1" applyAlignment="1">
      <alignment horizontal="left" vertical="center" wrapText="1"/>
    </xf>
    <xf numFmtId="43" fontId="35" fillId="0" borderId="0" xfId="14" applyFont="1" applyFill="1" applyBorder="1" applyAlignment="1">
      <alignment horizontal="right"/>
    </xf>
    <xf numFmtId="43" fontId="35" fillId="0" borderId="0" xfId="14" applyFont="1" applyFill="1" applyBorder="1" applyAlignment="1" applyProtection="1">
      <alignment horizontal="right" shrinkToFit="1"/>
      <protection locked="0"/>
    </xf>
    <xf numFmtId="43" fontId="37" fillId="0" borderId="0" xfId="14" applyFont="1" applyFill="1" applyBorder="1" applyAlignment="1" applyProtection="1">
      <alignment horizontal="right" shrinkToFit="1"/>
      <protection locked="0"/>
    </xf>
    <xf numFmtId="167" fontId="37" fillId="0" borderId="0" xfId="14" applyNumberFormat="1" applyFont="1" applyFill="1" applyBorder="1" applyAlignment="1" applyProtection="1">
      <alignment horizontal="right" shrinkToFit="1"/>
      <protection locked="0"/>
    </xf>
    <xf numFmtId="167" fontId="35" fillId="0" borderId="0" xfId="14" applyNumberFormat="1" applyFont="1" applyFill="1" applyBorder="1" applyAlignment="1" applyProtection="1">
      <alignment horizontal="right" shrinkToFit="1"/>
      <protection locked="0"/>
    </xf>
    <xf numFmtId="167" fontId="35" fillId="0" borderId="18" xfId="14" applyNumberFormat="1" applyFont="1" applyFill="1" applyBorder="1" applyAlignment="1" applyProtection="1">
      <alignment horizontal="right" shrinkToFit="1"/>
      <protection locked="0"/>
    </xf>
    <xf numFmtId="0" fontId="39" fillId="0" borderId="0" xfId="9" applyFont="1" applyAlignment="1"/>
    <xf numFmtId="167" fontId="40" fillId="0" borderId="22" xfId="7" applyNumberFormat="1" applyFont="1" applyFill="1" applyBorder="1" applyAlignment="1">
      <alignment horizontal="right"/>
    </xf>
    <xf numFmtId="0" fontId="39" fillId="0" borderId="0" xfId="0" applyFont="1"/>
    <xf numFmtId="0" fontId="37" fillId="0" borderId="0" xfId="9" applyFont="1">
      <alignment vertical="top"/>
    </xf>
    <xf numFmtId="3" fontId="35" fillId="0" borderId="0" xfId="0" applyNumberFormat="1" applyFont="1"/>
    <xf numFmtId="167" fontId="41" fillId="0" borderId="18" xfId="7" applyNumberFormat="1" applyFont="1" applyFill="1" applyBorder="1"/>
    <xf numFmtId="167" fontId="42" fillId="0" borderId="0" xfId="7" applyNumberFormat="1" applyFont="1" applyFill="1" applyBorder="1" applyAlignment="1">
      <alignment horizontal="right"/>
    </xf>
    <xf numFmtId="43" fontId="40" fillId="0" borderId="0" xfId="14" applyFont="1" applyFill="1" applyBorder="1" applyAlignment="1">
      <alignment horizontal="right" vertical="center"/>
    </xf>
    <xf numFmtId="166" fontId="40" fillId="0" borderId="18" xfId="8" applyNumberFormat="1" applyFont="1" applyBorder="1" applyAlignment="1">
      <alignment horizontal="right" vertical="center"/>
    </xf>
    <xf numFmtId="166" fontId="40" fillId="0" borderId="0" xfId="8" applyNumberFormat="1" applyFont="1" applyAlignment="1">
      <alignment horizontal="right" vertical="center"/>
    </xf>
    <xf numFmtId="0" fontId="40" fillId="0" borderId="0" xfId="0" applyFont="1"/>
    <xf numFmtId="3" fontId="37" fillId="0" borderId="0" xfId="0" applyNumberFormat="1" applyFont="1"/>
    <xf numFmtId="166" fontId="35" fillId="0" borderId="21" xfId="11" applyNumberFormat="1" applyFont="1" applyBorder="1" applyAlignment="1" applyProtection="1">
      <alignment horizontal="right" shrinkToFit="1"/>
      <protection locked="0"/>
    </xf>
    <xf numFmtId="0" fontId="37" fillId="16" borderId="0" xfId="9" applyFont="1" applyFill="1" applyAlignment="1">
      <alignment vertical="top" wrapText="1"/>
    </xf>
    <xf numFmtId="0" fontId="6" fillId="8" borderId="8" xfId="4" applyFont="1" applyFill="1" applyBorder="1" applyAlignment="1">
      <alignment horizontal="right" vertical="center" wrapText="1"/>
    </xf>
    <xf numFmtId="0" fontId="6" fillId="8" borderId="0" xfId="4" applyFont="1" applyFill="1" applyAlignment="1">
      <alignment horizontal="right" vertical="center" wrapText="1"/>
    </xf>
    <xf numFmtId="0" fontId="23" fillId="9" borderId="13" xfId="4" applyFont="1" applyFill="1" applyBorder="1" applyAlignment="1" applyProtection="1">
      <alignment vertical="center"/>
      <protection locked="0"/>
    </xf>
    <xf numFmtId="0" fontId="23" fillId="9" borderId="14" xfId="4" applyFont="1" applyFill="1" applyBorder="1" applyAlignment="1" applyProtection="1">
      <alignment vertical="center"/>
      <protection locked="0"/>
    </xf>
    <xf numFmtId="0" fontId="23" fillId="9" borderId="12" xfId="4" applyFont="1" applyFill="1" applyBorder="1" applyAlignment="1" applyProtection="1">
      <alignment vertical="center"/>
      <protection locked="0"/>
    </xf>
    <xf numFmtId="0" fontId="6" fillId="8" borderId="6" xfId="4" applyFont="1" applyFill="1" applyBorder="1" applyAlignment="1">
      <alignment horizontal="left" vertical="center" wrapText="1"/>
    </xf>
    <xf numFmtId="0" fontId="6" fillId="8" borderId="15" xfId="4" applyFont="1" applyFill="1" applyBorder="1" applyAlignment="1">
      <alignment horizontal="left" vertical="center" wrapText="1"/>
    </xf>
    <xf numFmtId="0" fontId="23" fillId="8" borderId="0" xfId="4" applyFont="1" applyFill="1"/>
    <xf numFmtId="0" fontId="7" fillId="9" borderId="13" xfId="10" applyFont="1" applyFill="1" applyBorder="1" applyAlignment="1" applyProtection="1">
      <alignment vertical="center"/>
      <protection locked="0"/>
    </xf>
    <xf numFmtId="0" fontId="22" fillId="9" borderId="14" xfId="4" applyFont="1" applyFill="1" applyBorder="1" applyAlignment="1" applyProtection="1">
      <alignment vertical="center"/>
      <protection locked="0"/>
    </xf>
    <xf numFmtId="0" fontId="22" fillId="9" borderId="12" xfId="4" applyFont="1" applyFill="1" applyBorder="1" applyAlignment="1" applyProtection="1">
      <alignment vertical="center"/>
      <protection locked="0"/>
    </xf>
    <xf numFmtId="0" fontId="5" fillId="9" borderId="13" xfId="4" applyFont="1" applyFill="1" applyBorder="1" applyAlignment="1" applyProtection="1">
      <alignment vertical="center"/>
      <protection locked="0"/>
    </xf>
    <xf numFmtId="0" fontId="5" fillId="9" borderId="14" xfId="4" applyFont="1" applyFill="1" applyBorder="1" applyAlignment="1" applyProtection="1">
      <alignment vertical="center"/>
      <protection locked="0"/>
    </xf>
    <xf numFmtId="0" fontId="5" fillId="9" borderId="12" xfId="4" applyFont="1" applyFill="1" applyBorder="1" applyAlignment="1" applyProtection="1">
      <alignment vertical="center"/>
      <protection locked="0"/>
    </xf>
    <xf numFmtId="0" fontId="6" fillId="8" borderId="0" xfId="4" applyFont="1" applyFill="1" applyAlignment="1">
      <alignment vertical="center"/>
    </xf>
    <xf numFmtId="49" fontId="5" fillId="9" borderId="13" xfId="4" applyNumberFormat="1" applyFont="1" applyFill="1" applyBorder="1" applyAlignment="1" applyProtection="1">
      <alignment vertical="center"/>
      <protection locked="0"/>
    </xf>
    <xf numFmtId="49" fontId="5" fillId="9" borderId="14" xfId="4" applyNumberFormat="1" applyFont="1" applyFill="1" applyBorder="1" applyAlignment="1" applyProtection="1">
      <alignment vertical="center"/>
      <protection locked="0"/>
    </xf>
    <xf numFmtId="49" fontId="5" fillId="9" borderId="12" xfId="4" applyNumberFormat="1" applyFont="1" applyFill="1" applyBorder="1" applyAlignment="1" applyProtection="1">
      <alignment vertical="center"/>
      <protection locked="0"/>
    </xf>
    <xf numFmtId="0" fontId="6" fillId="8" borderId="0" xfId="4" applyFont="1" applyFill="1" applyAlignment="1">
      <alignment horizontal="center" vertical="center"/>
    </xf>
    <xf numFmtId="0" fontId="6" fillId="8" borderId="9" xfId="4" applyFont="1" applyFill="1" applyBorder="1" applyAlignment="1">
      <alignment horizontal="center" vertical="center"/>
    </xf>
    <xf numFmtId="0" fontId="5" fillId="9" borderId="13" xfId="4" applyFont="1" applyFill="1" applyBorder="1" applyAlignment="1" applyProtection="1">
      <alignment horizontal="center" vertical="center"/>
      <protection locked="0"/>
    </xf>
    <xf numFmtId="0" fontId="5" fillId="9" borderId="12" xfId="4" applyFont="1" applyFill="1" applyBorder="1" applyAlignment="1" applyProtection="1">
      <alignment horizontal="center" vertical="center"/>
      <protection locked="0"/>
    </xf>
    <xf numFmtId="0" fontId="6" fillId="8" borderId="8" xfId="4" applyFont="1" applyFill="1" applyBorder="1" applyAlignment="1">
      <alignment horizontal="left" vertical="center"/>
    </xf>
    <xf numFmtId="0" fontId="6" fillId="8" borderId="0" xfId="4" applyFont="1" applyFill="1" applyAlignment="1">
      <alignment horizontal="left" vertical="center"/>
    </xf>
    <xf numFmtId="0" fontId="23" fillId="8" borderId="0" xfId="4" applyFont="1" applyFill="1" applyAlignment="1">
      <alignment vertical="top"/>
    </xf>
    <xf numFmtId="0" fontId="6" fillId="8" borderId="0" xfId="4" applyFont="1" applyFill="1" applyAlignment="1">
      <alignment vertical="top"/>
    </xf>
    <xf numFmtId="0" fontId="5" fillId="9" borderId="13" xfId="4" applyFont="1" applyFill="1" applyBorder="1" applyAlignment="1" applyProtection="1">
      <alignment horizontal="right" vertical="center"/>
      <protection locked="0"/>
    </xf>
    <xf numFmtId="0" fontId="5" fillId="9" borderId="14" xfId="4" applyFont="1" applyFill="1" applyBorder="1" applyAlignment="1" applyProtection="1">
      <alignment horizontal="right" vertical="center"/>
      <protection locked="0"/>
    </xf>
    <xf numFmtId="0" fontId="5" fillId="9" borderId="12" xfId="4" applyFont="1" applyFill="1" applyBorder="1" applyAlignment="1" applyProtection="1">
      <alignment horizontal="right" vertical="center"/>
      <protection locked="0"/>
    </xf>
    <xf numFmtId="0" fontId="23" fillId="8" borderId="0" xfId="4" applyFont="1" applyFill="1" applyProtection="1">
      <protection locked="0"/>
    </xf>
    <xf numFmtId="0" fontId="5" fillId="9" borderId="13" xfId="4" applyFont="1" applyFill="1" applyBorder="1" applyAlignment="1" applyProtection="1">
      <alignment horizontal="left" vertical="center"/>
      <protection locked="0"/>
    </xf>
    <xf numFmtId="0" fontId="5" fillId="9" borderId="14" xfId="4" applyFont="1" applyFill="1" applyBorder="1" applyAlignment="1" applyProtection="1">
      <alignment horizontal="left" vertical="center"/>
      <protection locked="0"/>
    </xf>
    <xf numFmtId="0" fontId="5" fillId="9" borderId="12" xfId="4" applyFont="1" applyFill="1" applyBorder="1" applyAlignment="1" applyProtection="1">
      <alignment horizontal="left" vertical="center"/>
      <protection locked="0"/>
    </xf>
    <xf numFmtId="0" fontId="23" fillId="8" borderId="0" xfId="4" applyFont="1" applyFill="1" applyAlignment="1">
      <alignment vertical="top" wrapText="1"/>
    </xf>
    <xf numFmtId="0" fontId="5" fillId="9" borderId="13" xfId="8" applyFont="1" applyFill="1" applyBorder="1" applyAlignment="1" applyProtection="1">
      <alignment horizontal="left" vertical="center"/>
      <protection locked="0"/>
    </xf>
    <xf numFmtId="0" fontId="5" fillId="9" borderId="14" xfId="8" applyFont="1" applyFill="1" applyBorder="1" applyAlignment="1" applyProtection="1">
      <alignment horizontal="left" vertical="center"/>
      <protection locked="0"/>
    </xf>
    <xf numFmtId="0" fontId="5" fillId="9" borderId="12" xfId="8" applyFont="1" applyFill="1" applyBorder="1" applyAlignment="1" applyProtection="1">
      <alignment horizontal="left" vertical="center"/>
      <protection locked="0"/>
    </xf>
    <xf numFmtId="0" fontId="33" fillId="14" borderId="13" xfId="9" applyFont="1" applyFill="1" applyBorder="1" applyAlignment="1" applyProtection="1">
      <alignment horizontal="left" vertical="center"/>
      <protection locked="0" hidden="1"/>
    </xf>
    <xf numFmtId="0" fontId="33" fillId="14" borderId="14" xfId="9" applyFont="1" applyFill="1" applyBorder="1" applyAlignment="1" applyProtection="1">
      <alignment horizontal="left" vertical="center"/>
      <protection locked="0" hidden="1"/>
    </xf>
    <xf numFmtId="0" fontId="33" fillId="14" borderId="12" xfId="9" applyFont="1" applyFill="1" applyBorder="1" applyAlignment="1" applyProtection="1">
      <alignment horizontal="left" vertical="center"/>
      <protection locked="0" hidden="1"/>
    </xf>
    <xf numFmtId="0" fontId="6" fillId="8" borderId="8" xfId="4" applyFont="1" applyFill="1" applyBorder="1" applyAlignment="1">
      <alignment horizontal="center" vertical="center"/>
    </xf>
    <xf numFmtId="0" fontId="6" fillId="8" borderId="8" xfId="4" applyFont="1" applyFill="1" applyBorder="1" applyAlignment="1">
      <alignment horizontal="right" vertical="center"/>
    </xf>
    <xf numFmtId="0" fontId="6" fillId="8" borderId="0" xfId="4" applyFont="1" applyFill="1" applyAlignment="1">
      <alignment horizontal="right" vertical="center"/>
    </xf>
    <xf numFmtId="0" fontId="24" fillId="8" borderId="0" xfId="4" applyFont="1" applyFill="1" applyAlignment="1">
      <alignment vertical="center"/>
    </xf>
    <xf numFmtId="0" fontId="6" fillId="8" borderId="8" xfId="4" applyFont="1" applyFill="1" applyBorder="1" applyAlignment="1">
      <alignment horizontal="left" vertical="center" wrapText="1"/>
    </xf>
    <xf numFmtId="0" fontId="23" fillId="9" borderId="13" xfId="4" applyFont="1" applyFill="1" applyBorder="1" applyProtection="1">
      <protection locked="0"/>
    </xf>
    <xf numFmtId="0" fontId="23" fillId="9" borderId="14" xfId="4" applyFont="1" applyFill="1" applyBorder="1" applyProtection="1">
      <protection locked="0"/>
    </xf>
    <xf numFmtId="0" fontId="23" fillId="9" borderId="12" xfId="4" applyFont="1" applyFill="1" applyBorder="1" applyProtection="1">
      <protection locked="0"/>
    </xf>
    <xf numFmtId="49" fontId="5" fillId="9" borderId="13" xfId="4" applyNumberFormat="1" applyFont="1" applyFill="1" applyBorder="1" applyAlignment="1" applyProtection="1">
      <alignment horizontal="center" vertical="center"/>
      <protection locked="0"/>
    </xf>
    <xf numFmtId="49" fontId="5" fillId="9" borderId="12" xfId="4" applyNumberFormat="1" applyFont="1" applyFill="1" applyBorder="1" applyAlignment="1" applyProtection="1">
      <alignment horizontal="center" vertical="center"/>
      <protection locked="0"/>
    </xf>
    <xf numFmtId="0" fontId="23" fillId="8" borderId="8" xfId="4" applyFont="1" applyFill="1" applyBorder="1" applyAlignment="1">
      <alignment vertical="center" wrapText="1"/>
    </xf>
    <xf numFmtId="0" fontId="23" fillId="8" borderId="0" xfId="4" applyFont="1" applyFill="1" applyAlignment="1">
      <alignment vertical="center" wrapText="1"/>
    </xf>
    <xf numFmtId="0" fontId="6" fillId="8" borderId="9" xfId="4" applyFont="1" applyFill="1" applyBorder="1" applyAlignment="1">
      <alignment horizontal="right" vertical="center" wrapText="1"/>
    </xf>
    <xf numFmtId="0" fontId="24" fillId="8" borderId="8" xfId="4" applyFont="1" applyFill="1" applyBorder="1" applyAlignment="1">
      <alignment vertical="center"/>
    </xf>
    <xf numFmtId="0" fontId="21" fillId="8" borderId="8" xfId="4" applyFont="1" applyFill="1" applyBorder="1" applyAlignment="1">
      <alignment horizontal="center" vertical="center" wrapText="1"/>
    </xf>
    <xf numFmtId="0" fontId="21" fillId="8" borderId="0" xfId="4" applyFont="1" applyFill="1" applyAlignment="1">
      <alignment horizontal="center" vertical="center" wrapText="1"/>
    </xf>
    <xf numFmtId="0" fontId="6" fillId="8" borderId="9" xfId="4" applyFont="1" applyFill="1" applyBorder="1" applyAlignment="1">
      <alignment horizontal="right" vertical="center"/>
    </xf>
    <xf numFmtId="0" fontId="23" fillId="8" borderId="0" xfId="4" applyFont="1" applyFill="1" applyAlignment="1">
      <alignment wrapText="1"/>
    </xf>
    <xf numFmtId="0" fontId="19" fillId="8" borderId="5" xfId="4" applyFont="1" applyFill="1" applyBorder="1" applyAlignment="1">
      <alignment vertical="center"/>
    </xf>
    <xf numFmtId="0" fontId="19" fillId="8" borderId="6" xfId="4" applyFont="1" applyFill="1" applyBorder="1" applyAlignment="1">
      <alignment vertical="center"/>
    </xf>
    <xf numFmtId="0" fontId="22" fillId="8" borderId="8" xfId="4" applyFont="1" applyFill="1" applyBorder="1" applyAlignment="1">
      <alignment horizontal="center" vertical="center"/>
    </xf>
    <xf numFmtId="0" fontId="22" fillId="8" borderId="0" xfId="4" applyFont="1" applyFill="1" applyAlignment="1">
      <alignment horizontal="center" vertical="center"/>
    </xf>
    <xf numFmtId="0" fontId="22" fillId="8" borderId="9" xfId="4" applyFont="1" applyFill="1" applyBorder="1" applyAlignment="1">
      <alignment horizontal="center" vertical="center"/>
    </xf>
    <xf numFmtId="0" fontId="5" fillId="8" borderId="8" xfId="4" applyFont="1" applyFill="1" applyBorder="1" applyAlignment="1">
      <alignment vertical="center" wrapText="1"/>
    </xf>
    <xf numFmtId="0" fontId="5" fillId="8" borderId="0" xfId="4" applyFont="1" applyFill="1" applyAlignment="1">
      <alignment vertical="center" wrapText="1"/>
    </xf>
    <xf numFmtId="14" fontId="5" fillId="9" borderId="13" xfId="4" applyNumberFormat="1" applyFont="1" applyFill="1" applyBorder="1" applyAlignment="1" applyProtection="1">
      <alignment horizontal="center" vertical="center"/>
      <protection locked="0"/>
    </xf>
    <xf numFmtId="14" fontId="5" fillId="9" borderId="12" xfId="4" applyNumberFormat="1" applyFont="1" applyFill="1" applyBorder="1" applyAlignment="1" applyProtection="1">
      <alignment horizontal="center" vertical="center"/>
      <protection locked="0"/>
    </xf>
    <xf numFmtId="0" fontId="5" fillId="0" borderId="8" xfId="4" applyFont="1" applyBorder="1" applyAlignment="1">
      <alignment horizontal="center" vertical="center" wrapText="1"/>
    </xf>
    <xf numFmtId="0" fontId="5" fillId="0" borderId="0" xfId="4" applyFont="1" applyAlignment="1">
      <alignment horizontal="center" vertical="center" wrapText="1"/>
    </xf>
    <xf numFmtId="0" fontId="5" fillId="0" borderId="9" xfId="4" applyFont="1" applyBorder="1" applyAlignment="1">
      <alignment horizontal="center" vertical="center" wrapText="1"/>
    </xf>
    <xf numFmtId="0" fontId="23" fillId="8" borderId="8" xfId="4" applyFont="1" applyFill="1" applyBorder="1" applyAlignment="1">
      <alignment wrapText="1"/>
    </xf>
    <xf numFmtId="0" fontId="15" fillId="3" borderId="14" xfId="5" applyFont="1" applyFill="1" applyBorder="1" applyAlignment="1">
      <alignment horizontal="center" vertical="center"/>
    </xf>
    <xf numFmtId="0" fontId="3" fillId="0" borderId="14" xfId="5" applyBorder="1" applyAlignment="1">
      <alignment horizontal="center" vertical="center"/>
    </xf>
    <xf numFmtId="0" fontId="3" fillId="0" borderId="12"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xf numFmtId="0" fontId="7" fillId="2" borderId="13" xfId="5" applyFont="1" applyFill="1" applyBorder="1" applyAlignment="1" applyProtection="1">
      <alignment vertical="center" wrapText="1"/>
      <protection locked="0"/>
    </xf>
    <xf numFmtId="0" fontId="3" fillId="0" borderId="14" xfId="5" applyBorder="1" applyAlignment="1" applyProtection="1">
      <alignment vertical="center" wrapText="1"/>
      <protection locked="0"/>
    </xf>
    <xf numFmtId="0" fontId="3" fillId="0" borderId="14" xfId="5" applyBorder="1" applyProtection="1">
      <protection locked="0"/>
    </xf>
    <xf numFmtId="0" fontId="5" fillId="3" borderId="5" xfId="5" applyFont="1" applyFill="1" applyBorder="1" applyAlignment="1">
      <alignment horizontal="center" vertical="center" wrapText="1"/>
    </xf>
    <xf numFmtId="0" fontId="3" fillId="0" borderId="6" xfId="5" applyBorder="1" applyAlignment="1">
      <alignment horizontal="center" vertical="center" wrapText="1"/>
    </xf>
    <xf numFmtId="0" fontId="3" fillId="0" borderId="7" xfId="5" applyBorder="1" applyAlignment="1">
      <alignment horizontal="center" vertical="center" wrapText="1"/>
    </xf>
    <xf numFmtId="49" fontId="5" fillId="13" borderId="1" xfId="5" applyNumberFormat="1" applyFont="1" applyFill="1" applyBorder="1" applyAlignment="1">
      <alignment horizontal="left" vertical="center" wrapText="1" indent="1"/>
    </xf>
    <xf numFmtId="0" fontId="3" fillId="4" borderId="15" xfId="5" applyFill="1" applyBorder="1" applyAlignment="1">
      <alignment horizontal="left" vertical="center" wrapText="1"/>
    </xf>
    <xf numFmtId="0" fontId="3" fillId="0" borderId="15" xfId="5" applyBorder="1"/>
    <xf numFmtId="0" fontId="5" fillId="4" borderId="1" xfId="5" applyFont="1" applyFill="1" applyBorder="1" applyAlignment="1">
      <alignment horizontal="left" vertical="center" wrapText="1"/>
    </xf>
    <xf numFmtId="0" fontId="6" fillId="4" borderId="1" xfId="5" applyFont="1" applyFill="1" applyBorder="1" applyAlignment="1">
      <alignment horizontal="left" vertical="center" wrapText="1"/>
    </xf>
    <xf numFmtId="0" fontId="5" fillId="13" borderId="1" xfId="5" applyFont="1" applyFill="1" applyBorder="1" applyAlignment="1">
      <alignment horizontal="left" vertical="center" wrapText="1" indent="1"/>
    </xf>
    <xf numFmtId="49" fontId="6" fillId="0" borderId="1" xfId="5" applyNumberFormat="1" applyFont="1" applyBorder="1" applyAlignment="1">
      <alignment horizontal="left" vertical="center" wrapText="1" indent="2"/>
    </xf>
    <xf numFmtId="49" fontId="6" fillId="0" borderId="1" xfId="5" applyNumberFormat="1" applyFont="1" applyBorder="1" applyAlignment="1">
      <alignment horizontal="left" vertical="center" wrapText="1" indent="1"/>
    </xf>
    <xf numFmtId="49" fontId="6" fillId="13" borderId="1" xfId="5" applyNumberFormat="1" applyFont="1" applyFill="1" applyBorder="1" applyAlignment="1">
      <alignment horizontal="left" vertical="center" wrapText="1" indent="1"/>
    </xf>
    <xf numFmtId="49" fontId="5" fillId="13" borderId="1" xfId="5" applyNumberFormat="1" applyFont="1" applyFill="1" applyBorder="1" applyAlignment="1">
      <alignment horizontal="left" vertical="center" wrapText="1"/>
    </xf>
    <xf numFmtId="49" fontId="5" fillId="0" borderId="1" xfId="5" applyNumberFormat="1" applyFont="1" applyBorder="1" applyAlignment="1">
      <alignment horizontal="left" vertical="center" wrapText="1" indent="1"/>
    </xf>
    <xf numFmtId="49" fontId="6" fillId="13" borderId="1" xfId="5" applyNumberFormat="1" applyFont="1" applyFill="1" applyBorder="1" applyAlignment="1">
      <alignment horizontal="left" vertical="center" wrapText="1"/>
    </xf>
    <xf numFmtId="0" fontId="6" fillId="4" borderId="1" xfId="5" applyFont="1" applyFill="1" applyBorder="1" applyAlignment="1">
      <alignment vertical="center"/>
    </xf>
    <xf numFmtId="49" fontId="6" fillId="0" borderId="1" xfId="6" applyNumberFormat="1" applyFont="1" applyBorder="1" applyAlignment="1">
      <alignment horizontal="left" vertical="center" wrapText="1"/>
    </xf>
    <xf numFmtId="0" fontId="9" fillId="0" borderId="0" xfId="6" applyFont="1" applyAlignment="1">
      <alignment horizontal="center" vertical="center" wrapText="1"/>
    </xf>
    <xf numFmtId="0" fontId="3" fillId="0" borderId="0" xfId="6" applyAlignment="1">
      <alignment horizontal="center" vertical="center" wrapText="1"/>
    </xf>
    <xf numFmtId="0" fontId="7" fillId="0" borderId="0" xfId="6" applyFont="1" applyAlignment="1" applyProtection="1">
      <alignment horizontal="center" vertical="top" wrapText="1"/>
      <protection locked="0"/>
    </xf>
    <xf numFmtId="0" fontId="3" fillId="0" borderId="0" xfId="6" applyAlignment="1" applyProtection="1">
      <alignment horizontal="center" wrapText="1"/>
      <protection locked="0"/>
    </xf>
    <xf numFmtId="49" fontId="5" fillId="13" borderId="1" xfId="6" applyNumberFormat="1" applyFont="1" applyFill="1" applyBorder="1" applyAlignment="1">
      <alignment horizontal="left" vertical="center" wrapText="1"/>
    </xf>
    <xf numFmtId="49" fontId="6" fillId="13" borderId="1" xfId="6" applyNumberFormat="1" applyFont="1" applyFill="1" applyBorder="1" applyAlignment="1">
      <alignment horizontal="left" vertical="center" wrapText="1"/>
    </xf>
    <xf numFmtId="49" fontId="5" fillId="13" borderId="1" xfId="6" applyNumberFormat="1" applyFont="1" applyFill="1" applyBorder="1" applyAlignment="1">
      <alignment horizontal="left" vertical="center" wrapText="1" indent="1"/>
    </xf>
    <xf numFmtId="49" fontId="6" fillId="0" borderId="1" xfId="6" applyNumberFormat="1" applyFont="1" applyBorder="1" applyAlignment="1">
      <alignment horizontal="left" vertical="center" wrapText="1" indent="3"/>
    </xf>
    <xf numFmtId="49" fontId="5" fillId="0" borderId="1" xfId="6" applyNumberFormat="1" applyFont="1" applyBorder="1" applyAlignment="1">
      <alignment horizontal="left" vertical="center" wrapText="1"/>
    </xf>
    <xf numFmtId="0" fontId="13" fillId="4" borderId="5" xfId="6" applyFont="1" applyFill="1" applyBorder="1" applyAlignment="1">
      <alignment horizontal="left" vertical="center" wrapText="1"/>
    </xf>
    <xf numFmtId="0" fontId="13" fillId="4" borderId="6" xfId="6" applyFont="1" applyFill="1" applyBorder="1" applyAlignment="1">
      <alignment horizontal="left" vertical="center" wrapText="1"/>
    </xf>
    <xf numFmtId="0" fontId="14" fillId="4" borderId="6" xfId="6" applyFont="1" applyFill="1" applyBorder="1" applyAlignment="1">
      <alignment horizontal="left" vertical="center" wrapText="1"/>
    </xf>
    <xf numFmtId="0" fontId="0" fillId="0" borderId="6" xfId="0" applyBorder="1"/>
    <xf numFmtId="0" fontId="3" fillId="0" borderId="0" xfId="6" applyAlignment="1">
      <alignment horizontal="right" vertical="top" wrapText="1"/>
    </xf>
    <xf numFmtId="0" fontId="3" fillId="0" borderId="0" xfId="6"/>
    <xf numFmtId="0" fontId="0" fillId="0" borderId="0" xfId="0"/>
    <xf numFmtId="0" fontId="7" fillId="5" borderId="13" xfId="6" applyFont="1" applyFill="1" applyBorder="1" applyAlignment="1" applyProtection="1">
      <alignment vertical="center" wrapText="1"/>
      <protection locked="0"/>
    </xf>
    <xf numFmtId="0" fontId="3" fillId="0" borderId="14" xfId="6" applyBorder="1" applyProtection="1">
      <protection locked="0"/>
    </xf>
    <xf numFmtId="0" fontId="0" fillId="0" borderId="14" xfId="0" applyBorder="1"/>
    <xf numFmtId="0" fontId="5"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5"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6" fillId="0" borderId="1" xfId="6" applyNumberFormat="1" applyFont="1" applyBorder="1" applyAlignment="1">
      <alignment horizontal="left" vertical="center" wrapText="1" indent="1"/>
    </xf>
    <xf numFmtId="0" fontId="15"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6" applyNumberFormat="1" applyFont="1" applyBorder="1" applyAlignment="1">
      <alignment horizontal="left" vertical="center" wrapText="1" indent="1"/>
    </xf>
    <xf numFmtId="0" fontId="15" fillId="3" borderId="1" xfId="6" applyFont="1" applyFill="1" applyBorder="1" applyAlignment="1">
      <alignment horizontal="center" vertical="center" wrapText="1"/>
    </xf>
    <xf numFmtId="0" fontId="3" fillId="0" borderId="1" xfId="6" applyBorder="1" applyAlignment="1">
      <alignment horizontal="center" vertical="center" wrapText="1"/>
    </xf>
    <xf numFmtId="0" fontId="3" fillId="0" borderId="0" xfId="6" applyAlignment="1">
      <alignment horizontal="center" wrapText="1"/>
    </xf>
    <xf numFmtId="0" fontId="3" fillId="0" borderId="0" xfId="6" applyAlignment="1">
      <alignment horizontal="right"/>
    </xf>
    <xf numFmtId="0" fontId="15" fillId="2" borderId="13" xfId="6" applyFont="1" applyFill="1" applyBorder="1" applyAlignment="1" applyProtection="1">
      <alignment vertical="center" wrapText="1"/>
      <protection locked="0"/>
    </xf>
    <xf numFmtId="0" fontId="3" fillId="0" borderId="14" xfId="6" applyBorder="1" applyAlignment="1" applyProtection="1">
      <alignment vertical="center" wrapText="1"/>
      <protection locked="0"/>
    </xf>
    <xf numFmtId="0" fontId="5" fillId="3" borderId="1" xfId="6" applyFont="1" applyFill="1" applyBorder="1" applyAlignment="1">
      <alignment horizontal="center" vertical="center" wrapText="1"/>
    </xf>
    <xf numFmtId="0" fontId="6" fillId="0" borderId="1" xfId="6" applyFont="1" applyBorder="1" applyAlignment="1">
      <alignment horizontal="left" vertical="center" wrapText="1"/>
    </xf>
    <xf numFmtId="0" fontId="13" fillId="7" borderId="1" xfId="6" applyFont="1" applyFill="1" applyBorder="1" applyAlignment="1">
      <alignment horizontal="left" vertical="center" shrinkToFit="1"/>
    </xf>
    <xf numFmtId="0" fontId="6" fillId="7" borderId="1" xfId="6" applyFont="1" applyFill="1" applyBorder="1" applyAlignment="1">
      <alignment horizontal="left" vertical="center" shrinkToFit="1"/>
    </xf>
    <xf numFmtId="0" fontId="5" fillId="0" borderId="1" xfId="6" applyFont="1" applyBorder="1" applyAlignment="1">
      <alignment horizontal="left" vertical="center" wrapText="1"/>
    </xf>
    <xf numFmtId="0" fontId="4" fillId="13" borderId="1" xfId="6" applyFont="1" applyFill="1" applyBorder="1" applyAlignment="1">
      <alignment horizontal="left" vertical="center" wrapText="1"/>
    </xf>
    <xf numFmtId="0" fontId="9" fillId="0" borderId="0" xfId="1" applyFont="1" applyAlignment="1">
      <alignment horizontal="center" vertical="center" wrapText="1"/>
    </xf>
    <xf numFmtId="0" fontId="7" fillId="0" borderId="0" xfId="1" applyFont="1" applyAlignment="1">
      <alignment horizontal="center" vertical="center"/>
    </xf>
    <xf numFmtId="0" fontId="28" fillId="3" borderId="1" xfId="6" applyFont="1" applyFill="1" applyBorder="1" applyAlignment="1">
      <alignment horizontal="center" vertical="center" wrapText="1"/>
    </xf>
    <xf numFmtId="0" fontId="29" fillId="0" borderId="1" xfId="6" applyFont="1" applyBorder="1" applyAlignment="1">
      <alignment horizontal="center" vertical="center" wrapText="1"/>
    </xf>
    <xf numFmtId="0" fontId="29" fillId="0" borderId="1" xfId="6" applyFont="1" applyBorder="1"/>
    <xf numFmtId="3" fontId="28" fillId="3" borderId="1" xfId="6" applyNumberFormat="1" applyFont="1" applyFill="1" applyBorder="1" applyAlignment="1">
      <alignment horizontal="center" vertical="center" wrapText="1"/>
    </xf>
    <xf numFmtId="3" fontId="31" fillId="0" borderId="1" xfId="6" applyNumberFormat="1" applyFont="1" applyBorder="1" applyAlignment="1">
      <alignment horizontal="center" vertical="center" wrapText="1"/>
    </xf>
    <xf numFmtId="3" fontId="10" fillId="3" borderId="1" xfId="6" applyNumberFormat="1"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0" fontId="15" fillId="0" borderId="1" xfId="6" applyFont="1" applyBorder="1" applyAlignment="1">
      <alignment horizontal="left" vertical="center" wrapText="1"/>
    </xf>
    <xf numFmtId="0" fontId="4" fillId="0" borderId="1" xfId="6" applyFont="1" applyBorder="1" applyAlignment="1">
      <alignment horizontal="left" vertical="center" wrapText="1"/>
    </xf>
    <xf numFmtId="3" fontId="3" fillId="0" borderId="1" xfId="6" applyNumberFormat="1" applyBorder="1" applyAlignment="1">
      <alignment horizontal="center" vertical="center" wrapText="1"/>
    </xf>
    <xf numFmtId="0" fontId="15" fillId="13" borderId="1" xfId="6" applyFont="1" applyFill="1" applyBorder="1" applyAlignment="1">
      <alignment horizontal="left" vertical="center" wrapText="1"/>
    </xf>
    <xf numFmtId="166" fontId="37" fillId="0" borderId="0" xfId="11" applyNumberFormat="1" applyFont="1" applyAlignment="1">
      <alignment horizontal="right"/>
    </xf>
    <xf numFmtId="166" fontId="37" fillId="0" borderId="0" xfId="11" applyNumberFormat="1" applyFont="1" applyAlignment="1">
      <alignment horizontal="right" vertical="center"/>
    </xf>
    <xf numFmtId="166" fontId="37" fillId="0" borderId="16" xfId="11" applyNumberFormat="1" applyFont="1" applyBorder="1" applyAlignment="1">
      <alignment horizontal="right"/>
    </xf>
    <xf numFmtId="166" fontId="37" fillId="0" borderId="16" xfId="11" applyNumberFormat="1" applyFont="1" applyBorder="1" applyAlignment="1">
      <alignment horizontal="right" vertical="center"/>
    </xf>
    <xf numFmtId="0" fontId="37" fillId="0" borderId="16" xfId="0" applyFont="1" applyBorder="1" applyAlignment="1">
      <alignment horizontal="center"/>
    </xf>
  </cellXfs>
  <cellStyles count="15">
    <cellStyle name="Comma" xfId="7" builtinId="3"/>
    <cellStyle name="Comma 2" xfId="14" xr:uid="{7AAE6124-46A3-4F9B-88B4-95E4F848BA7F}"/>
    <cellStyle name="Hyperlink" xfId="10" builtinId="8"/>
    <cellStyle name="Hyperlink 2" xfId="2" xr:uid="{00000000-0005-0000-0000-000000000000}"/>
    <cellStyle name="Normal" xfId="0" builtinId="0"/>
    <cellStyle name="Normal 14" xfId="8" xr:uid="{889B4498-61D8-497F-A9B6-9D914F6526BC}"/>
    <cellStyle name="Normal 2" xfId="3" xr:uid="{00000000-0005-0000-0000-000002000000}"/>
    <cellStyle name="Normal 2 2" xfId="6" xr:uid="{00000000-0005-0000-0000-000003000000}"/>
    <cellStyle name="Normal 2 2 2 10" xfId="12" xr:uid="{FC567FF9-3EF1-40CB-BD22-BD032EDC41AA}"/>
    <cellStyle name="Normal 3" xfId="4" xr:uid="{00000000-0005-0000-0000-000004000000}"/>
    <cellStyle name="Normal 3 2" xfId="13" xr:uid="{1F55D628-DF45-4AF1-BA69-35E0FAA505AD}"/>
    <cellStyle name="Normal 4" xfId="5" xr:uid="{00000000-0005-0000-0000-000005000000}"/>
    <cellStyle name="Normal 6" xfId="11" xr:uid="{20EA0231-7C4D-4395-81D8-F355B5E25CE7}"/>
    <cellStyle name="Normal_TFI-KI 2" xfId="9" xr:uid="{1A7508F1-C835-47DB-AD80-B23A2EB5FDAE}"/>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workbookViewId="0">
      <selection activeCell="S11" sqref="S11"/>
    </sheetView>
  </sheetViews>
  <sheetFormatPr defaultColWidth="9.08984375" defaultRowHeight="14.5" x14ac:dyDescent="0.35"/>
  <cols>
    <col min="1" max="1" width="9.08984375" style="4"/>
    <col min="2" max="2" width="10.453125" style="4" customWidth="1"/>
    <col min="3" max="8" width="9.08984375" style="4"/>
    <col min="9" max="9" width="13.453125" style="4" customWidth="1"/>
    <col min="10" max="16384" width="9.08984375" style="4"/>
  </cols>
  <sheetData>
    <row r="1" spans="1:10" ht="15.5" x14ac:dyDescent="0.35">
      <c r="A1" s="260" t="s">
        <v>197</v>
      </c>
      <c r="B1" s="261"/>
      <c r="C1" s="261"/>
      <c r="D1" s="2"/>
      <c r="E1" s="2"/>
      <c r="F1" s="2"/>
      <c r="G1" s="2"/>
      <c r="H1" s="2"/>
      <c r="I1" s="2"/>
      <c r="J1" s="3"/>
    </row>
    <row r="2" spans="1:10" ht="14.4" customHeight="1" x14ac:dyDescent="0.35">
      <c r="A2" s="262" t="s">
        <v>213</v>
      </c>
      <c r="B2" s="263"/>
      <c r="C2" s="263"/>
      <c r="D2" s="263"/>
      <c r="E2" s="263"/>
      <c r="F2" s="263"/>
      <c r="G2" s="263"/>
      <c r="H2" s="263"/>
      <c r="I2" s="263"/>
      <c r="J2" s="264"/>
    </row>
    <row r="3" spans="1:10" x14ac:dyDescent="0.35">
      <c r="A3" s="5"/>
      <c r="B3" s="6"/>
      <c r="C3" s="6"/>
      <c r="D3" s="6"/>
      <c r="E3" s="6"/>
      <c r="F3" s="6"/>
      <c r="G3" s="6"/>
      <c r="H3" s="6"/>
      <c r="I3" s="6"/>
      <c r="J3" s="7"/>
    </row>
    <row r="4" spans="1:10" ht="33.65" customHeight="1" x14ac:dyDescent="0.35">
      <c r="A4" s="265" t="s">
        <v>198</v>
      </c>
      <c r="B4" s="266"/>
      <c r="C4" s="266"/>
      <c r="D4" s="266"/>
      <c r="E4" s="267">
        <v>45658</v>
      </c>
      <c r="F4" s="268"/>
      <c r="G4" s="8" t="s">
        <v>0</v>
      </c>
      <c r="H4" s="267">
        <v>45838</v>
      </c>
      <c r="I4" s="268"/>
      <c r="J4" s="9"/>
    </row>
    <row r="5" spans="1:10" s="10" customFormat="1" ht="10.4" customHeight="1" x14ac:dyDescent="0.35">
      <c r="A5" s="269"/>
      <c r="B5" s="270"/>
      <c r="C5" s="270"/>
      <c r="D5" s="270"/>
      <c r="E5" s="270"/>
      <c r="F5" s="270"/>
      <c r="G5" s="270"/>
      <c r="H5" s="270"/>
      <c r="I5" s="270"/>
      <c r="J5" s="271"/>
    </row>
    <row r="6" spans="1:10" ht="20.399999999999999" customHeight="1" x14ac:dyDescent="0.35">
      <c r="A6" s="11"/>
      <c r="B6" s="12" t="s">
        <v>218</v>
      </c>
      <c r="C6" s="13"/>
      <c r="D6" s="13"/>
      <c r="E6" s="19">
        <v>2025</v>
      </c>
      <c r="F6" s="14"/>
      <c r="G6" s="8"/>
      <c r="H6" s="14"/>
      <c r="I6" s="15"/>
      <c r="J6" s="16"/>
    </row>
    <row r="7" spans="1:10" s="18" customFormat="1" ht="11.15" customHeight="1" x14ac:dyDescent="0.35">
      <c r="A7" s="11"/>
      <c r="B7" s="13"/>
      <c r="C7" s="13"/>
      <c r="D7" s="13"/>
      <c r="E7" s="17"/>
      <c r="F7" s="17"/>
      <c r="G7" s="8"/>
      <c r="H7" s="14"/>
      <c r="I7" s="15"/>
      <c r="J7" s="16"/>
    </row>
    <row r="8" spans="1:10" ht="20.399999999999999" customHeight="1" x14ac:dyDescent="0.35">
      <c r="A8" s="11"/>
      <c r="B8" s="12" t="s">
        <v>219</v>
      </c>
      <c r="C8" s="13"/>
      <c r="D8" s="13"/>
      <c r="E8" s="19">
        <v>2</v>
      </c>
      <c r="F8" s="14"/>
      <c r="G8" s="8"/>
      <c r="H8" s="14"/>
      <c r="I8" s="15"/>
      <c r="J8" s="16"/>
    </row>
    <row r="9" spans="1:10" s="18" customFormat="1" ht="11.15" customHeight="1" x14ac:dyDescent="0.35">
      <c r="A9" s="11"/>
      <c r="B9" s="13"/>
      <c r="C9" s="13"/>
      <c r="D9" s="13"/>
      <c r="E9" s="17"/>
      <c r="F9" s="17"/>
      <c r="G9" s="8"/>
      <c r="H9" s="17"/>
      <c r="I9" s="20"/>
      <c r="J9" s="16"/>
    </row>
    <row r="10" spans="1:10" ht="38.15" customHeight="1" x14ac:dyDescent="0.35">
      <c r="A10" s="256" t="s">
        <v>220</v>
      </c>
      <c r="B10" s="257"/>
      <c r="C10" s="257"/>
      <c r="D10" s="257"/>
      <c r="E10" s="257"/>
      <c r="F10" s="257"/>
      <c r="G10" s="257"/>
      <c r="H10" s="257"/>
      <c r="I10" s="257"/>
      <c r="J10" s="21"/>
    </row>
    <row r="11" spans="1:10" ht="24.65" customHeight="1" x14ac:dyDescent="0.35">
      <c r="A11" s="243" t="s">
        <v>199</v>
      </c>
      <c r="B11" s="258"/>
      <c r="C11" s="250" t="s">
        <v>283</v>
      </c>
      <c r="D11" s="251"/>
      <c r="E11" s="22"/>
      <c r="F11" s="203" t="s">
        <v>221</v>
      </c>
      <c r="G11" s="254"/>
      <c r="H11" s="222" t="s">
        <v>287</v>
      </c>
      <c r="I11" s="223"/>
      <c r="J11" s="23"/>
    </row>
    <row r="12" spans="1:10" ht="14.4" customHeight="1" x14ac:dyDescent="0.35">
      <c r="A12" s="24"/>
      <c r="B12" s="25"/>
      <c r="C12" s="25"/>
      <c r="D12" s="25"/>
      <c r="E12" s="259"/>
      <c r="F12" s="259"/>
      <c r="G12" s="259"/>
      <c r="H12" s="259"/>
      <c r="I12" s="26"/>
      <c r="J12" s="23"/>
    </row>
    <row r="13" spans="1:10" ht="21" customHeight="1" x14ac:dyDescent="0.35">
      <c r="A13" s="202" t="s">
        <v>214</v>
      </c>
      <c r="B13" s="254"/>
      <c r="C13" s="250" t="s">
        <v>284</v>
      </c>
      <c r="D13" s="251"/>
      <c r="E13" s="272"/>
      <c r="F13" s="259"/>
      <c r="G13" s="259"/>
      <c r="H13" s="259"/>
      <c r="I13" s="26"/>
      <c r="J13" s="23"/>
    </row>
    <row r="14" spans="1:10" ht="11.15" customHeight="1" x14ac:dyDescent="0.35">
      <c r="A14" s="22"/>
      <c r="B14" s="26"/>
      <c r="C14" s="25"/>
      <c r="D14" s="25"/>
      <c r="E14" s="209"/>
      <c r="F14" s="209"/>
      <c r="G14" s="209"/>
      <c r="H14" s="209"/>
      <c r="I14" s="25"/>
      <c r="J14" s="27"/>
    </row>
    <row r="15" spans="1:10" ht="23.15" customHeight="1" x14ac:dyDescent="0.35">
      <c r="A15" s="202" t="s">
        <v>200</v>
      </c>
      <c r="B15" s="254"/>
      <c r="C15" s="250" t="s">
        <v>285</v>
      </c>
      <c r="D15" s="251"/>
      <c r="E15" s="255"/>
      <c r="F15" s="245"/>
      <c r="G15" s="28" t="s">
        <v>222</v>
      </c>
      <c r="H15" s="222" t="s">
        <v>288</v>
      </c>
      <c r="I15" s="223"/>
      <c r="J15" s="29"/>
    </row>
    <row r="16" spans="1:10" ht="11.15" customHeight="1" x14ac:dyDescent="0.35">
      <c r="A16" s="22"/>
      <c r="B16" s="26"/>
      <c r="C16" s="25"/>
      <c r="D16" s="25"/>
      <c r="E16" s="209"/>
      <c r="F16" s="209"/>
      <c r="G16" s="209"/>
      <c r="H16" s="209"/>
      <c r="I16" s="25"/>
      <c r="J16" s="27"/>
    </row>
    <row r="17" spans="1:10" ht="23.15" customHeight="1" x14ac:dyDescent="0.35">
      <c r="A17" s="30"/>
      <c r="B17" s="28" t="s">
        <v>223</v>
      </c>
      <c r="C17" s="250" t="s">
        <v>286</v>
      </c>
      <c r="D17" s="251"/>
      <c r="E17" s="31"/>
      <c r="F17" s="31"/>
      <c r="G17" s="31"/>
      <c r="H17" s="31"/>
      <c r="I17" s="31"/>
      <c r="J17" s="29"/>
    </row>
    <row r="18" spans="1:10" x14ac:dyDescent="0.35">
      <c r="A18" s="252"/>
      <c r="B18" s="253"/>
      <c r="C18" s="209"/>
      <c r="D18" s="209"/>
      <c r="E18" s="209"/>
      <c r="F18" s="209"/>
      <c r="G18" s="209"/>
      <c r="H18" s="209"/>
      <c r="I18" s="25"/>
      <c r="J18" s="27"/>
    </row>
    <row r="19" spans="1:10" x14ac:dyDescent="0.35">
      <c r="A19" s="243" t="s">
        <v>201</v>
      </c>
      <c r="B19" s="244"/>
      <c r="C19" s="213" t="s">
        <v>289</v>
      </c>
      <c r="D19" s="214"/>
      <c r="E19" s="214"/>
      <c r="F19" s="214"/>
      <c r="G19" s="214"/>
      <c r="H19" s="214"/>
      <c r="I19" s="214"/>
      <c r="J19" s="215"/>
    </row>
    <row r="20" spans="1:10" x14ac:dyDescent="0.35">
      <c r="A20" s="24"/>
      <c r="B20" s="25"/>
      <c r="C20" s="32"/>
      <c r="D20" s="25"/>
      <c r="E20" s="209"/>
      <c r="F20" s="209"/>
      <c r="G20" s="209"/>
      <c r="H20" s="209"/>
      <c r="I20" s="25"/>
      <c r="J20" s="27"/>
    </row>
    <row r="21" spans="1:10" x14ac:dyDescent="0.35">
      <c r="A21" s="243" t="s">
        <v>202</v>
      </c>
      <c r="B21" s="244"/>
      <c r="C21" s="222">
        <v>10000</v>
      </c>
      <c r="D21" s="223"/>
      <c r="E21" s="209"/>
      <c r="F21" s="209"/>
      <c r="G21" s="213" t="s">
        <v>290</v>
      </c>
      <c r="H21" s="214"/>
      <c r="I21" s="214"/>
      <c r="J21" s="215"/>
    </row>
    <row r="22" spans="1:10" x14ac:dyDescent="0.35">
      <c r="A22" s="24"/>
      <c r="B22" s="25"/>
      <c r="C22" s="25"/>
      <c r="D22" s="25"/>
      <c r="E22" s="209"/>
      <c r="F22" s="209"/>
      <c r="G22" s="209"/>
      <c r="H22" s="209"/>
      <c r="I22" s="25"/>
      <c r="J22" s="27"/>
    </row>
    <row r="23" spans="1:10" x14ac:dyDescent="0.35">
      <c r="A23" s="243" t="s">
        <v>203</v>
      </c>
      <c r="B23" s="244"/>
      <c r="C23" s="213" t="s">
        <v>291</v>
      </c>
      <c r="D23" s="214"/>
      <c r="E23" s="214"/>
      <c r="F23" s="214"/>
      <c r="G23" s="214"/>
      <c r="H23" s="214"/>
      <c r="I23" s="214"/>
      <c r="J23" s="215"/>
    </row>
    <row r="24" spans="1:10" x14ac:dyDescent="0.35">
      <c r="A24" s="24"/>
      <c r="B24" s="25"/>
      <c r="C24" s="25"/>
      <c r="D24" s="25"/>
      <c r="E24" s="209"/>
      <c r="F24" s="209"/>
      <c r="G24" s="209"/>
      <c r="H24" s="209"/>
      <c r="I24" s="25"/>
      <c r="J24" s="27"/>
    </row>
    <row r="25" spans="1:10" x14ac:dyDescent="0.35">
      <c r="A25" s="243" t="s">
        <v>204</v>
      </c>
      <c r="B25" s="244"/>
      <c r="C25" s="247" t="s">
        <v>292</v>
      </c>
      <c r="D25" s="248"/>
      <c r="E25" s="248"/>
      <c r="F25" s="248"/>
      <c r="G25" s="248"/>
      <c r="H25" s="248"/>
      <c r="I25" s="248"/>
      <c r="J25" s="249"/>
    </row>
    <row r="26" spans="1:10" x14ac:dyDescent="0.35">
      <c r="A26" s="24"/>
      <c r="B26" s="25"/>
      <c r="C26" s="32"/>
      <c r="D26" s="25"/>
      <c r="E26" s="209"/>
      <c r="F26" s="209"/>
      <c r="G26" s="209"/>
      <c r="H26" s="209"/>
      <c r="I26" s="25"/>
      <c r="J26" s="27"/>
    </row>
    <row r="27" spans="1:10" x14ac:dyDescent="0.35">
      <c r="A27" s="243" t="s">
        <v>205</v>
      </c>
      <c r="B27" s="244"/>
      <c r="C27" s="247" t="s">
        <v>293</v>
      </c>
      <c r="D27" s="248"/>
      <c r="E27" s="248"/>
      <c r="F27" s="248"/>
      <c r="G27" s="248"/>
      <c r="H27" s="248"/>
      <c r="I27" s="248"/>
      <c r="J27" s="249"/>
    </row>
    <row r="28" spans="1:10" ht="14.15" customHeight="1" x14ac:dyDescent="0.35">
      <c r="A28" s="24"/>
      <c r="B28" s="25"/>
      <c r="C28" s="32"/>
      <c r="D28" s="25"/>
      <c r="E28" s="209"/>
      <c r="F28" s="209"/>
      <c r="G28" s="209"/>
      <c r="H28" s="209"/>
      <c r="I28" s="25"/>
      <c r="J28" s="27"/>
    </row>
    <row r="29" spans="1:10" ht="23.15" customHeight="1" x14ac:dyDescent="0.35">
      <c r="A29" s="246" t="s">
        <v>215</v>
      </c>
      <c r="B29" s="225"/>
      <c r="C29" s="33">
        <f>1724+11+15</f>
        <v>1750</v>
      </c>
      <c r="D29" s="34"/>
      <c r="E29" s="216"/>
      <c r="F29" s="216"/>
      <c r="G29" s="216"/>
      <c r="H29" s="216"/>
      <c r="I29" s="35"/>
      <c r="J29" s="36"/>
    </row>
    <row r="30" spans="1:10" x14ac:dyDescent="0.35">
      <c r="A30" s="24"/>
      <c r="B30" s="25"/>
      <c r="C30" s="25"/>
      <c r="D30" s="25"/>
      <c r="E30" s="209"/>
      <c r="F30" s="209"/>
      <c r="G30" s="209"/>
      <c r="H30" s="209"/>
      <c r="I30" s="35"/>
      <c r="J30" s="36"/>
    </row>
    <row r="31" spans="1:10" x14ac:dyDescent="0.35">
      <c r="A31" s="243" t="s">
        <v>206</v>
      </c>
      <c r="B31" s="244"/>
      <c r="C31" s="47" t="s">
        <v>226</v>
      </c>
      <c r="D31" s="242" t="s">
        <v>224</v>
      </c>
      <c r="E31" s="220"/>
      <c r="F31" s="220"/>
      <c r="G31" s="220"/>
      <c r="H31" s="25"/>
      <c r="I31" s="37" t="s">
        <v>225</v>
      </c>
      <c r="J31" s="38" t="s">
        <v>226</v>
      </c>
    </row>
    <row r="32" spans="1:10" x14ac:dyDescent="0.35">
      <c r="A32" s="243"/>
      <c r="B32" s="244"/>
      <c r="C32" s="39"/>
      <c r="D32" s="8"/>
      <c r="E32" s="245"/>
      <c r="F32" s="245"/>
      <c r="G32" s="245"/>
      <c r="H32" s="245"/>
      <c r="I32" s="35"/>
      <c r="J32" s="36"/>
    </row>
    <row r="33" spans="1:10" x14ac:dyDescent="0.35">
      <c r="A33" s="243" t="s">
        <v>216</v>
      </c>
      <c r="B33" s="244"/>
      <c r="C33" s="33" t="s">
        <v>228</v>
      </c>
      <c r="D33" s="242" t="s">
        <v>227</v>
      </c>
      <c r="E33" s="220"/>
      <c r="F33" s="220"/>
      <c r="G33" s="220"/>
      <c r="H33" s="31"/>
      <c r="I33" s="37" t="s">
        <v>228</v>
      </c>
      <c r="J33" s="38" t="s">
        <v>229</v>
      </c>
    </row>
    <row r="34" spans="1:10" x14ac:dyDescent="0.35">
      <c r="A34" s="24"/>
      <c r="B34" s="25"/>
      <c r="C34" s="25"/>
      <c r="D34" s="25"/>
      <c r="E34" s="209"/>
      <c r="F34" s="209"/>
      <c r="G34" s="209"/>
      <c r="H34" s="209"/>
      <c r="I34" s="25"/>
      <c r="J34" s="27"/>
    </row>
    <row r="35" spans="1:10" x14ac:dyDescent="0.35">
      <c r="A35" s="242" t="s">
        <v>217</v>
      </c>
      <c r="B35" s="220"/>
      <c r="C35" s="220"/>
      <c r="D35" s="220"/>
      <c r="E35" s="220" t="s">
        <v>207</v>
      </c>
      <c r="F35" s="220"/>
      <c r="G35" s="220"/>
      <c r="H35" s="220"/>
      <c r="I35" s="220"/>
      <c r="J35" s="40" t="s">
        <v>208</v>
      </c>
    </row>
    <row r="36" spans="1:10" x14ac:dyDescent="0.35">
      <c r="A36" s="24"/>
      <c r="B36" s="25"/>
      <c r="C36" s="25"/>
      <c r="D36" s="25"/>
      <c r="E36" s="209"/>
      <c r="F36" s="209"/>
      <c r="G36" s="209"/>
      <c r="H36" s="209"/>
      <c r="I36" s="25"/>
      <c r="J36" s="36"/>
    </row>
    <row r="37" spans="1:10" x14ac:dyDescent="0.35">
      <c r="A37" s="232" t="s">
        <v>294</v>
      </c>
      <c r="B37" s="233"/>
      <c r="C37" s="233"/>
      <c r="D37" s="233"/>
      <c r="E37" s="236" t="s">
        <v>375</v>
      </c>
      <c r="F37" s="237"/>
      <c r="G37" s="237"/>
      <c r="H37" s="237"/>
      <c r="I37" s="238"/>
      <c r="J37" s="92" t="s">
        <v>295</v>
      </c>
    </row>
    <row r="38" spans="1:10" x14ac:dyDescent="0.35">
      <c r="A38" s="24"/>
      <c r="B38" s="25"/>
      <c r="C38" s="32"/>
      <c r="D38" s="235"/>
      <c r="E38" s="235"/>
      <c r="F38" s="235"/>
      <c r="G38" s="235"/>
      <c r="H38" s="235"/>
      <c r="I38" s="235"/>
      <c r="J38" s="27"/>
    </row>
    <row r="39" spans="1:10" x14ac:dyDescent="0.35">
      <c r="A39" s="239" t="s">
        <v>296</v>
      </c>
      <c r="B39" s="240"/>
      <c r="C39" s="240"/>
      <c r="D39" s="241"/>
      <c r="E39" s="236" t="s">
        <v>375</v>
      </c>
      <c r="F39" s="237"/>
      <c r="G39" s="237"/>
      <c r="H39" s="237"/>
      <c r="I39" s="238"/>
      <c r="J39" s="92" t="s">
        <v>297</v>
      </c>
    </row>
    <row r="40" spans="1:10" x14ac:dyDescent="0.35">
      <c r="A40" s="24"/>
      <c r="B40" s="25"/>
      <c r="C40" s="32"/>
      <c r="D40" s="41"/>
      <c r="E40" s="235"/>
      <c r="F40" s="235"/>
      <c r="G40" s="235"/>
      <c r="H40" s="235"/>
      <c r="I40" s="26"/>
      <c r="J40" s="27"/>
    </row>
    <row r="41" spans="1:10" x14ac:dyDescent="0.35">
      <c r="A41" s="232"/>
      <c r="B41" s="233"/>
      <c r="C41" s="233"/>
      <c r="D41" s="234"/>
      <c r="E41" s="232"/>
      <c r="F41" s="233"/>
      <c r="G41" s="233"/>
      <c r="H41" s="233"/>
      <c r="I41" s="234"/>
      <c r="J41" s="93"/>
    </row>
    <row r="42" spans="1:10" x14ac:dyDescent="0.35">
      <c r="A42" s="24"/>
      <c r="B42" s="25"/>
      <c r="C42" s="32"/>
      <c r="D42" s="41"/>
      <c r="E42" s="235"/>
      <c r="F42" s="235"/>
      <c r="G42" s="235"/>
      <c r="H42" s="235"/>
      <c r="I42" s="26"/>
      <c r="J42" s="27"/>
    </row>
    <row r="43" spans="1:10" x14ac:dyDescent="0.35">
      <c r="A43" s="232"/>
      <c r="B43" s="233"/>
      <c r="C43" s="233"/>
      <c r="D43" s="234"/>
      <c r="E43" s="232"/>
      <c r="F43" s="233"/>
      <c r="G43" s="233"/>
      <c r="H43" s="233"/>
      <c r="I43" s="234"/>
      <c r="J43" s="93"/>
    </row>
    <row r="44" spans="1:10" x14ac:dyDescent="0.35">
      <c r="A44" s="42"/>
      <c r="B44" s="32"/>
      <c r="C44" s="226"/>
      <c r="D44" s="226"/>
      <c r="E44" s="209"/>
      <c r="F44" s="209"/>
      <c r="G44" s="226"/>
      <c r="H44" s="226"/>
      <c r="I44" s="226"/>
      <c r="J44" s="27"/>
    </row>
    <row r="45" spans="1:10" x14ac:dyDescent="0.35">
      <c r="A45" s="228"/>
      <c r="B45" s="229"/>
      <c r="C45" s="229"/>
      <c r="D45" s="230"/>
      <c r="E45" s="228"/>
      <c r="F45" s="229"/>
      <c r="G45" s="229"/>
      <c r="H45" s="229"/>
      <c r="I45" s="230"/>
      <c r="J45" s="33"/>
    </row>
    <row r="46" spans="1:10" x14ac:dyDescent="0.35">
      <c r="A46" s="42"/>
      <c r="B46" s="32"/>
      <c r="C46" s="32"/>
      <c r="D46" s="25"/>
      <c r="E46" s="231"/>
      <c r="F46" s="231"/>
      <c r="G46" s="226"/>
      <c r="H46" s="226"/>
      <c r="I46" s="25"/>
      <c r="J46" s="27"/>
    </row>
    <row r="47" spans="1:10" x14ac:dyDescent="0.35">
      <c r="A47" s="228"/>
      <c r="B47" s="229"/>
      <c r="C47" s="229"/>
      <c r="D47" s="230"/>
      <c r="E47" s="228"/>
      <c r="F47" s="229"/>
      <c r="G47" s="229"/>
      <c r="H47" s="229"/>
      <c r="I47" s="230"/>
      <c r="J47" s="33"/>
    </row>
    <row r="48" spans="1:10" x14ac:dyDescent="0.35">
      <c r="A48" s="42"/>
      <c r="B48" s="32"/>
      <c r="C48" s="32"/>
      <c r="D48" s="25"/>
      <c r="E48" s="209"/>
      <c r="F48" s="209"/>
      <c r="G48" s="226"/>
      <c r="H48" s="226"/>
      <c r="I48" s="25"/>
      <c r="J48" s="43" t="s">
        <v>230</v>
      </c>
    </row>
    <row r="49" spans="1:10" x14ac:dyDescent="0.35">
      <c r="A49" s="42"/>
      <c r="B49" s="32"/>
      <c r="C49" s="32"/>
      <c r="D49" s="25"/>
      <c r="E49" s="209"/>
      <c r="F49" s="209"/>
      <c r="G49" s="226"/>
      <c r="H49" s="226"/>
      <c r="I49" s="25"/>
      <c r="J49" s="43" t="s">
        <v>231</v>
      </c>
    </row>
    <row r="50" spans="1:10" ht="14.4" customHeight="1" x14ac:dyDescent="0.35">
      <c r="A50" s="202" t="s">
        <v>209</v>
      </c>
      <c r="B50" s="203"/>
      <c r="C50" s="222" t="s">
        <v>298</v>
      </c>
      <c r="D50" s="223"/>
      <c r="E50" s="224" t="s">
        <v>232</v>
      </c>
      <c r="F50" s="225"/>
      <c r="G50" s="213"/>
      <c r="H50" s="214"/>
      <c r="I50" s="214"/>
      <c r="J50" s="215"/>
    </row>
    <row r="51" spans="1:10" x14ac:dyDescent="0.35">
      <c r="A51" s="42"/>
      <c r="B51" s="32"/>
      <c r="C51" s="226"/>
      <c r="D51" s="226"/>
      <c r="E51" s="209"/>
      <c r="F51" s="209"/>
      <c r="G51" s="227" t="s">
        <v>233</v>
      </c>
      <c r="H51" s="227"/>
      <c r="I51" s="227"/>
      <c r="J51" s="16"/>
    </row>
    <row r="52" spans="1:10" ht="14.15" customHeight="1" x14ac:dyDescent="0.35">
      <c r="A52" s="202" t="s">
        <v>210</v>
      </c>
      <c r="B52" s="203"/>
      <c r="C52" s="213" t="s">
        <v>371</v>
      </c>
      <c r="D52" s="214"/>
      <c r="E52" s="214"/>
      <c r="F52" s="214"/>
      <c r="G52" s="214"/>
      <c r="H52" s="214"/>
      <c r="I52" s="214"/>
      <c r="J52" s="215"/>
    </row>
    <row r="53" spans="1:10" x14ac:dyDescent="0.35">
      <c r="A53" s="24"/>
      <c r="B53" s="25"/>
      <c r="C53" s="216" t="s">
        <v>211</v>
      </c>
      <c r="D53" s="216"/>
      <c r="E53" s="216"/>
      <c r="F53" s="216"/>
      <c r="G53" s="216"/>
      <c r="H53" s="216"/>
      <c r="I53" s="216"/>
      <c r="J53" s="27"/>
    </row>
    <row r="54" spans="1:10" x14ac:dyDescent="0.35">
      <c r="A54" s="202" t="s">
        <v>212</v>
      </c>
      <c r="B54" s="203"/>
      <c r="C54" s="217" t="s">
        <v>299</v>
      </c>
      <c r="D54" s="218"/>
      <c r="E54" s="219"/>
      <c r="F54" s="209"/>
      <c r="G54" s="209"/>
      <c r="H54" s="220"/>
      <c r="I54" s="220"/>
      <c r="J54" s="221"/>
    </row>
    <row r="55" spans="1:10" x14ac:dyDescent="0.35">
      <c r="A55" s="24"/>
      <c r="B55" s="25"/>
      <c r="C55" s="32"/>
      <c r="D55" s="25"/>
      <c r="E55" s="209"/>
      <c r="F55" s="209"/>
      <c r="G55" s="209"/>
      <c r="H55" s="209"/>
      <c r="I55" s="25"/>
      <c r="J55" s="27"/>
    </row>
    <row r="56" spans="1:10" ht="14.4" customHeight="1" x14ac:dyDescent="0.35">
      <c r="A56" s="202" t="s">
        <v>204</v>
      </c>
      <c r="B56" s="203"/>
      <c r="C56" s="210" t="s">
        <v>372</v>
      </c>
      <c r="D56" s="211"/>
      <c r="E56" s="211"/>
      <c r="F56" s="211"/>
      <c r="G56" s="211"/>
      <c r="H56" s="211"/>
      <c r="I56" s="211"/>
      <c r="J56" s="212"/>
    </row>
    <row r="57" spans="1:10" x14ac:dyDescent="0.35">
      <c r="A57" s="24"/>
      <c r="B57" s="25"/>
      <c r="C57" s="25"/>
      <c r="D57" s="25"/>
      <c r="E57" s="209"/>
      <c r="F57" s="209"/>
      <c r="G57" s="209"/>
      <c r="H57" s="209"/>
      <c r="I57" s="25"/>
      <c r="J57" s="27"/>
    </row>
    <row r="58" spans="1:10" x14ac:dyDescent="0.35">
      <c r="A58" s="202" t="s">
        <v>234</v>
      </c>
      <c r="B58" s="203"/>
      <c r="C58" s="204"/>
      <c r="D58" s="205"/>
      <c r="E58" s="205"/>
      <c r="F58" s="205"/>
      <c r="G58" s="205"/>
      <c r="H58" s="205"/>
      <c r="I58" s="205"/>
      <c r="J58" s="206"/>
    </row>
    <row r="59" spans="1:10" ht="14.4" customHeight="1" x14ac:dyDescent="0.35">
      <c r="A59" s="24"/>
      <c r="B59" s="25"/>
      <c r="C59" s="207" t="s">
        <v>235</v>
      </c>
      <c r="D59" s="207"/>
      <c r="E59" s="207"/>
      <c r="F59" s="207"/>
      <c r="G59" s="25"/>
      <c r="H59" s="25"/>
      <c r="I59" s="25"/>
      <c r="J59" s="27"/>
    </row>
    <row r="60" spans="1:10" x14ac:dyDescent="0.35">
      <c r="A60" s="202" t="s">
        <v>236</v>
      </c>
      <c r="B60" s="203"/>
      <c r="C60" s="204"/>
      <c r="D60" s="205"/>
      <c r="E60" s="205"/>
      <c r="F60" s="205"/>
      <c r="G60" s="205"/>
      <c r="H60" s="205"/>
      <c r="I60" s="205"/>
      <c r="J60" s="206"/>
    </row>
    <row r="61" spans="1:10" ht="14.4" customHeight="1" x14ac:dyDescent="0.35">
      <c r="A61" s="44"/>
      <c r="B61" s="45"/>
      <c r="C61" s="208" t="s">
        <v>237</v>
      </c>
      <c r="D61" s="208"/>
      <c r="E61" s="208"/>
      <c r="F61" s="208"/>
      <c r="G61" s="208"/>
      <c r="H61" s="45"/>
      <c r="I61" s="45"/>
      <c r="J61" s="46"/>
    </row>
    <row r="68" ht="27" customHeight="1" x14ac:dyDescent="0.35"/>
    <row r="72" ht="38.4" customHeight="1" x14ac:dyDescent="0.35"/>
  </sheetData>
  <sheetProtection algorithmName="SHA-512" hashValue="exHZ0Fh/GipS4xt66gAcar/u3RbROMc2b6Q70mj917YzpDi7qCeQIkoZi8nhss8RYUut6RnI78JqAYlboLQYow==" saltValue="UKwpfqLuiKebVsWIUWsqhQ=="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zoomScaleNormal="100" zoomScaleSheetLayoutView="100" workbookViewId="0">
      <selection activeCell="A15" sqref="A15:F15"/>
    </sheetView>
  </sheetViews>
  <sheetFormatPr defaultColWidth="8.90625" defaultRowHeight="12.5" x14ac:dyDescent="0.25"/>
  <cols>
    <col min="1" max="5" width="8.90625" style="52"/>
    <col min="6" max="6" width="16.453125" style="52" customWidth="1"/>
    <col min="7" max="7" width="8.90625" style="52"/>
    <col min="8" max="8" width="11.08984375" style="51" customWidth="1"/>
    <col min="9" max="9" width="13.453125" style="51" customWidth="1"/>
    <col min="10" max="16384" width="8.90625" style="52"/>
  </cols>
  <sheetData>
    <row r="1" spans="1:9" x14ac:dyDescent="0.25">
      <c r="A1" s="276" t="s">
        <v>1</v>
      </c>
      <c r="B1" s="277"/>
      <c r="C1" s="277"/>
      <c r="D1" s="277"/>
      <c r="E1" s="277"/>
      <c r="F1" s="277"/>
      <c r="G1" s="277"/>
      <c r="H1" s="277"/>
    </row>
    <row r="2" spans="1:9" x14ac:dyDescent="0.25">
      <c r="A2" s="278" t="s">
        <v>392</v>
      </c>
      <c r="B2" s="279"/>
      <c r="C2" s="279"/>
      <c r="D2" s="279"/>
      <c r="E2" s="279"/>
      <c r="F2" s="279"/>
      <c r="G2" s="279"/>
      <c r="H2" s="279"/>
    </row>
    <row r="3" spans="1:9" x14ac:dyDescent="0.25">
      <c r="A3" s="280" t="s">
        <v>282</v>
      </c>
      <c r="B3" s="280"/>
      <c r="C3" s="280"/>
      <c r="D3" s="280"/>
      <c r="E3" s="280"/>
      <c r="F3" s="280"/>
      <c r="G3" s="280"/>
      <c r="H3" s="280"/>
      <c r="I3" s="281"/>
    </row>
    <row r="4" spans="1:9" x14ac:dyDescent="0.25">
      <c r="A4" s="282" t="s">
        <v>391</v>
      </c>
      <c r="B4" s="283"/>
      <c r="C4" s="283"/>
      <c r="D4" s="283"/>
      <c r="E4" s="283"/>
      <c r="F4" s="283"/>
      <c r="G4" s="283"/>
      <c r="H4" s="283"/>
      <c r="I4" s="284"/>
    </row>
    <row r="5" spans="1:9" ht="42.5" thickBot="1" x14ac:dyDescent="0.3">
      <c r="A5" s="285" t="s">
        <v>2</v>
      </c>
      <c r="B5" s="286"/>
      <c r="C5" s="286"/>
      <c r="D5" s="286"/>
      <c r="E5" s="286"/>
      <c r="F5" s="287"/>
      <c r="G5" s="53" t="s">
        <v>3</v>
      </c>
      <c r="H5" s="54" t="s">
        <v>193</v>
      </c>
      <c r="I5" s="55" t="s">
        <v>190</v>
      </c>
    </row>
    <row r="6" spans="1:9" x14ac:dyDescent="0.25">
      <c r="A6" s="273">
        <v>1</v>
      </c>
      <c r="B6" s="274"/>
      <c r="C6" s="274"/>
      <c r="D6" s="274"/>
      <c r="E6" s="274"/>
      <c r="F6" s="275"/>
      <c r="G6" s="56">
        <v>2</v>
      </c>
      <c r="H6" s="57">
        <v>3</v>
      </c>
      <c r="I6" s="57">
        <v>4</v>
      </c>
    </row>
    <row r="7" spans="1:9" x14ac:dyDescent="0.25">
      <c r="A7" s="289"/>
      <c r="B7" s="289"/>
      <c r="C7" s="289"/>
      <c r="D7" s="289"/>
      <c r="E7" s="289"/>
      <c r="F7" s="289"/>
      <c r="G7" s="289"/>
      <c r="H7" s="289"/>
      <c r="I7" s="290"/>
    </row>
    <row r="8" spans="1:9" x14ac:dyDescent="0.25">
      <c r="A8" s="291" t="s">
        <v>11</v>
      </c>
      <c r="B8" s="292"/>
      <c r="C8" s="292"/>
      <c r="D8" s="292"/>
      <c r="E8" s="292"/>
      <c r="F8" s="292"/>
      <c r="G8" s="292"/>
      <c r="H8" s="292"/>
      <c r="I8" s="292"/>
    </row>
    <row r="9" spans="1:9" ht="28.5" customHeight="1" x14ac:dyDescent="0.25">
      <c r="A9" s="293" t="s">
        <v>18</v>
      </c>
      <c r="B9" s="293"/>
      <c r="C9" s="293"/>
      <c r="D9" s="293"/>
      <c r="E9" s="293"/>
      <c r="F9" s="293"/>
      <c r="G9" s="58">
        <v>1</v>
      </c>
      <c r="H9" s="59">
        <f>H10+H11+H12</f>
        <v>3798726463</v>
      </c>
      <c r="I9" s="59">
        <f>I10+I11+I12</f>
        <v>2088280955</v>
      </c>
    </row>
    <row r="10" spans="1:9" x14ac:dyDescent="0.25">
      <c r="A10" s="294" t="s">
        <v>19</v>
      </c>
      <c r="B10" s="294"/>
      <c r="C10" s="294"/>
      <c r="D10" s="294"/>
      <c r="E10" s="294"/>
      <c r="F10" s="294"/>
      <c r="G10" s="60">
        <v>2</v>
      </c>
      <c r="H10" s="61">
        <v>133826421</v>
      </c>
      <c r="I10" s="61">
        <v>137956771</v>
      </c>
    </row>
    <row r="11" spans="1:9" x14ac:dyDescent="0.25">
      <c r="A11" s="294" t="s">
        <v>240</v>
      </c>
      <c r="B11" s="294"/>
      <c r="C11" s="294"/>
      <c r="D11" s="294"/>
      <c r="E11" s="294"/>
      <c r="F11" s="294"/>
      <c r="G11" s="60">
        <v>3</v>
      </c>
      <c r="H11" s="61">
        <v>3654552643</v>
      </c>
      <c r="I11" s="61">
        <v>1939615107</v>
      </c>
    </row>
    <row r="12" spans="1:9" x14ac:dyDescent="0.25">
      <c r="A12" s="295" t="s">
        <v>20</v>
      </c>
      <c r="B12" s="295"/>
      <c r="C12" s="295"/>
      <c r="D12" s="295"/>
      <c r="E12" s="295"/>
      <c r="F12" s="295"/>
      <c r="G12" s="60">
        <v>4</v>
      </c>
      <c r="H12" s="61">
        <v>10347399</v>
      </c>
      <c r="I12" s="61">
        <v>10709077</v>
      </c>
    </row>
    <row r="13" spans="1:9" x14ac:dyDescent="0.25">
      <c r="A13" s="288" t="s">
        <v>21</v>
      </c>
      <c r="B13" s="288"/>
      <c r="C13" s="288"/>
      <c r="D13" s="288"/>
      <c r="E13" s="288"/>
      <c r="F13" s="288"/>
      <c r="G13" s="58">
        <v>5</v>
      </c>
      <c r="H13" s="59">
        <f>H14+H15+H16+H17</f>
        <v>66015020</v>
      </c>
      <c r="I13" s="59">
        <f>I14+I15+I16+I17</f>
        <v>66482157</v>
      </c>
    </row>
    <row r="14" spans="1:9" x14ac:dyDescent="0.25">
      <c r="A14" s="295" t="s">
        <v>22</v>
      </c>
      <c r="B14" s="295"/>
      <c r="C14" s="295"/>
      <c r="D14" s="295"/>
      <c r="E14" s="295"/>
      <c r="F14" s="295"/>
      <c r="G14" s="60">
        <v>6</v>
      </c>
      <c r="H14" s="61">
        <v>0</v>
      </c>
      <c r="I14" s="61">
        <v>20961</v>
      </c>
    </row>
    <row r="15" spans="1:9" x14ac:dyDescent="0.25">
      <c r="A15" s="295" t="s">
        <v>23</v>
      </c>
      <c r="B15" s="295"/>
      <c r="C15" s="295"/>
      <c r="D15" s="295"/>
      <c r="E15" s="295"/>
      <c r="F15" s="295"/>
      <c r="G15" s="60">
        <v>7</v>
      </c>
      <c r="H15" s="61">
        <v>27486733</v>
      </c>
      <c r="I15" s="61">
        <v>28841256</v>
      </c>
    </row>
    <row r="16" spans="1:9" x14ac:dyDescent="0.25">
      <c r="A16" s="295" t="s">
        <v>24</v>
      </c>
      <c r="B16" s="295"/>
      <c r="C16" s="295"/>
      <c r="D16" s="295"/>
      <c r="E16" s="295"/>
      <c r="F16" s="295"/>
      <c r="G16" s="60">
        <v>8</v>
      </c>
      <c r="H16" s="61">
        <v>38528287</v>
      </c>
      <c r="I16" s="61">
        <v>37619940</v>
      </c>
    </row>
    <row r="17" spans="1:9" x14ac:dyDescent="0.25">
      <c r="A17" s="295" t="s">
        <v>25</v>
      </c>
      <c r="B17" s="295"/>
      <c r="C17" s="295"/>
      <c r="D17" s="295"/>
      <c r="E17" s="295"/>
      <c r="F17" s="295"/>
      <c r="G17" s="60">
        <v>9</v>
      </c>
      <c r="H17" s="61">
        <v>0</v>
      </c>
      <c r="I17" s="61">
        <v>0</v>
      </c>
    </row>
    <row r="18" spans="1:9" ht="26.15" customHeight="1" x14ac:dyDescent="0.25">
      <c r="A18" s="288" t="s">
        <v>26</v>
      </c>
      <c r="B18" s="288"/>
      <c r="C18" s="288"/>
      <c r="D18" s="288"/>
      <c r="E18" s="288"/>
      <c r="F18" s="288"/>
      <c r="G18" s="58">
        <v>10</v>
      </c>
      <c r="H18" s="59">
        <f>H19+H20+H21</f>
        <v>498236</v>
      </c>
      <c r="I18" s="59">
        <f>I19+I20+I21</f>
        <v>501346</v>
      </c>
    </row>
    <row r="19" spans="1:9" x14ac:dyDescent="0.25">
      <c r="A19" s="295" t="s">
        <v>23</v>
      </c>
      <c r="B19" s="295"/>
      <c r="C19" s="295"/>
      <c r="D19" s="295"/>
      <c r="E19" s="295"/>
      <c r="F19" s="295"/>
      <c r="G19" s="60">
        <v>11</v>
      </c>
      <c r="H19" s="61">
        <v>0</v>
      </c>
      <c r="I19" s="61">
        <v>0</v>
      </c>
    </row>
    <row r="20" spans="1:9" x14ac:dyDescent="0.25">
      <c r="A20" s="295" t="s">
        <v>24</v>
      </c>
      <c r="B20" s="295"/>
      <c r="C20" s="295"/>
      <c r="D20" s="295"/>
      <c r="E20" s="295"/>
      <c r="F20" s="295"/>
      <c r="G20" s="60">
        <v>12</v>
      </c>
      <c r="H20" s="61">
        <v>0</v>
      </c>
      <c r="I20" s="61">
        <v>0</v>
      </c>
    </row>
    <row r="21" spans="1:9" x14ac:dyDescent="0.25">
      <c r="A21" s="295" t="s">
        <v>25</v>
      </c>
      <c r="B21" s="295"/>
      <c r="C21" s="295"/>
      <c r="D21" s="295"/>
      <c r="E21" s="295"/>
      <c r="F21" s="295"/>
      <c r="G21" s="60">
        <v>13</v>
      </c>
      <c r="H21" s="61">
        <v>498236</v>
      </c>
      <c r="I21" s="61">
        <v>501346</v>
      </c>
    </row>
    <row r="22" spans="1:9" x14ac:dyDescent="0.25">
      <c r="A22" s="288" t="s">
        <v>27</v>
      </c>
      <c r="B22" s="288"/>
      <c r="C22" s="288"/>
      <c r="D22" s="288"/>
      <c r="E22" s="288"/>
      <c r="F22" s="288"/>
      <c r="G22" s="58">
        <v>14</v>
      </c>
      <c r="H22" s="59">
        <f>H23+H24</f>
        <v>106024</v>
      </c>
      <c r="I22" s="59">
        <f>I23+I24</f>
        <v>103775</v>
      </c>
    </row>
    <row r="23" spans="1:9" x14ac:dyDescent="0.25">
      <c r="A23" s="295" t="s">
        <v>24</v>
      </c>
      <c r="B23" s="295"/>
      <c r="C23" s="295"/>
      <c r="D23" s="295"/>
      <c r="E23" s="295"/>
      <c r="F23" s="295"/>
      <c r="G23" s="60">
        <v>15</v>
      </c>
      <c r="H23" s="61">
        <v>106024</v>
      </c>
      <c r="I23" s="61">
        <v>103775</v>
      </c>
    </row>
    <row r="24" spans="1:9" x14ac:dyDescent="0.25">
      <c r="A24" s="295" t="s">
        <v>25</v>
      </c>
      <c r="B24" s="295"/>
      <c r="C24" s="295"/>
      <c r="D24" s="295"/>
      <c r="E24" s="295"/>
      <c r="F24" s="295"/>
      <c r="G24" s="60">
        <v>16</v>
      </c>
      <c r="H24" s="61">
        <v>0</v>
      </c>
      <c r="I24" s="61">
        <v>0</v>
      </c>
    </row>
    <row r="25" spans="1:9" ht="26.15" customHeight="1" x14ac:dyDescent="0.25">
      <c r="A25" s="288" t="s">
        <v>28</v>
      </c>
      <c r="B25" s="288"/>
      <c r="C25" s="288"/>
      <c r="D25" s="288"/>
      <c r="E25" s="288"/>
      <c r="F25" s="288"/>
      <c r="G25" s="58">
        <v>17</v>
      </c>
      <c r="H25" s="59">
        <f>H26+H27+H28</f>
        <v>5462269</v>
      </c>
      <c r="I25" s="59">
        <f>I26+I27+I28</f>
        <v>5605751</v>
      </c>
    </row>
    <row r="26" spans="1:9" x14ac:dyDescent="0.25">
      <c r="A26" s="295" t="s">
        <v>23</v>
      </c>
      <c r="B26" s="295"/>
      <c r="C26" s="295"/>
      <c r="D26" s="295"/>
      <c r="E26" s="295"/>
      <c r="F26" s="295"/>
      <c r="G26" s="60">
        <v>18</v>
      </c>
      <c r="H26" s="61">
        <v>5462269</v>
      </c>
      <c r="I26" s="61">
        <v>5605751</v>
      </c>
    </row>
    <row r="27" spans="1:9" x14ac:dyDescent="0.25">
      <c r="A27" s="295" t="s">
        <v>24</v>
      </c>
      <c r="B27" s="295"/>
      <c r="C27" s="295"/>
      <c r="D27" s="295"/>
      <c r="E27" s="295"/>
      <c r="F27" s="295"/>
      <c r="G27" s="60">
        <v>19</v>
      </c>
      <c r="H27" s="61">
        <v>0</v>
      </c>
      <c r="I27" s="61">
        <v>0</v>
      </c>
    </row>
    <row r="28" spans="1:9" x14ac:dyDescent="0.25">
      <c r="A28" s="295" t="s">
        <v>25</v>
      </c>
      <c r="B28" s="295"/>
      <c r="C28" s="295"/>
      <c r="D28" s="295"/>
      <c r="E28" s="295"/>
      <c r="F28" s="295"/>
      <c r="G28" s="60">
        <v>20</v>
      </c>
      <c r="H28" s="61">
        <v>0</v>
      </c>
      <c r="I28" s="61">
        <v>0</v>
      </c>
    </row>
    <row r="29" spans="1:9" x14ac:dyDescent="0.25">
      <c r="A29" s="288" t="s">
        <v>29</v>
      </c>
      <c r="B29" s="288"/>
      <c r="C29" s="288"/>
      <c r="D29" s="288"/>
      <c r="E29" s="288"/>
      <c r="F29" s="288"/>
      <c r="G29" s="58">
        <v>21</v>
      </c>
      <c r="H29" s="59">
        <f>H30+H31</f>
        <v>3919006922</v>
      </c>
      <c r="I29" s="59">
        <f>I30+I31</f>
        <v>5134182739</v>
      </c>
    </row>
    <row r="30" spans="1:9" x14ac:dyDescent="0.25">
      <c r="A30" s="295" t="s">
        <v>24</v>
      </c>
      <c r="B30" s="295"/>
      <c r="C30" s="295"/>
      <c r="D30" s="295"/>
      <c r="E30" s="295"/>
      <c r="F30" s="295"/>
      <c r="G30" s="60">
        <v>22</v>
      </c>
      <c r="H30" s="61">
        <v>1032259212</v>
      </c>
      <c r="I30" s="61">
        <v>1876525893</v>
      </c>
    </row>
    <row r="31" spans="1:9" x14ac:dyDescent="0.25">
      <c r="A31" s="295" t="s">
        <v>25</v>
      </c>
      <c r="B31" s="295"/>
      <c r="C31" s="295"/>
      <c r="D31" s="295"/>
      <c r="E31" s="295"/>
      <c r="F31" s="295"/>
      <c r="G31" s="60">
        <v>23</v>
      </c>
      <c r="H31" s="61">
        <v>2886747710</v>
      </c>
      <c r="I31" s="61">
        <v>3257656846</v>
      </c>
    </row>
    <row r="32" spans="1:9" x14ac:dyDescent="0.25">
      <c r="A32" s="295" t="s">
        <v>30</v>
      </c>
      <c r="B32" s="295"/>
      <c r="C32" s="295"/>
      <c r="D32" s="295"/>
      <c r="E32" s="295"/>
      <c r="F32" s="295"/>
      <c r="G32" s="60">
        <v>24</v>
      </c>
      <c r="H32" s="61">
        <v>0</v>
      </c>
      <c r="I32" s="61">
        <v>264885</v>
      </c>
    </row>
    <row r="33" spans="1:9" ht="29.15" customHeight="1" x14ac:dyDescent="0.25">
      <c r="A33" s="295" t="s">
        <v>31</v>
      </c>
      <c r="B33" s="295"/>
      <c r="C33" s="295"/>
      <c r="D33" s="295"/>
      <c r="E33" s="295"/>
      <c r="F33" s="295"/>
      <c r="G33" s="60">
        <v>25</v>
      </c>
      <c r="H33" s="61">
        <v>0</v>
      </c>
      <c r="I33" s="61">
        <v>0</v>
      </c>
    </row>
    <row r="34" spans="1:9" x14ac:dyDescent="0.25">
      <c r="A34" s="295" t="s">
        <v>32</v>
      </c>
      <c r="B34" s="295"/>
      <c r="C34" s="295"/>
      <c r="D34" s="295"/>
      <c r="E34" s="295"/>
      <c r="F34" s="295"/>
      <c r="G34" s="60">
        <v>26</v>
      </c>
      <c r="H34" s="61">
        <v>0</v>
      </c>
      <c r="I34" s="61">
        <v>0</v>
      </c>
    </row>
    <row r="35" spans="1:9" x14ac:dyDescent="0.25">
      <c r="A35" s="295" t="s">
        <v>33</v>
      </c>
      <c r="B35" s="295"/>
      <c r="C35" s="295"/>
      <c r="D35" s="295"/>
      <c r="E35" s="295"/>
      <c r="F35" s="295"/>
      <c r="G35" s="60">
        <v>27</v>
      </c>
      <c r="H35" s="61">
        <v>55684687</v>
      </c>
      <c r="I35" s="61">
        <v>57357326</v>
      </c>
    </row>
    <row r="36" spans="1:9" x14ac:dyDescent="0.25">
      <c r="A36" s="295" t="s">
        <v>34</v>
      </c>
      <c r="B36" s="295"/>
      <c r="C36" s="295"/>
      <c r="D36" s="295"/>
      <c r="E36" s="295"/>
      <c r="F36" s="295"/>
      <c r="G36" s="60">
        <v>28</v>
      </c>
      <c r="H36" s="61">
        <v>14915410</v>
      </c>
      <c r="I36" s="61">
        <v>16654241</v>
      </c>
    </row>
    <row r="37" spans="1:9" x14ac:dyDescent="0.25">
      <c r="A37" s="295" t="s">
        <v>35</v>
      </c>
      <c r="B37" s="295"/>
      <c r="C37" s="295"/>
      <c r="D37" s="295"/>
      <c r="E37" s="295"/>
      <c r="F37" s="295"/>
      <c r="G37" s="60">
        <v>29</v>
      </c>
      <c r="H37" s="61">
        <v>4429368</v>
      </c>
      <c r="I37" s="61">
        <v>4216758</v>
      </c>
    </row>
    <row r="38" spans="1:9" x14ac:dyDescent="0.25">
      <c r="A38" s="295" t="s">
        <v>36</v>
      </c>
      <c r="B38" s="295"/>
      <c r="C38" s="295"/>
      <c r="D38" s="295"/>
      <c r="E38" s="295"/>
      <c r="F38" s="295"/>
      <c r="G38" s="60">
        <v>30</v>
      </c>
      <c r="H38" s="61">
        <v>16943513</v>
      </c>
      <c r="I38" s="61">
        <v>17978092</v>
      </c>
    </row>
    <row r="39" spans="1:9" ht="27.65" customHeight="1" x14ac:dyDescent="0.25">
      <c r="A39" s="295" t="s">
        <v>37</v>
      </c>
      <c r="B39" s="295"/>
      <c r="C39" s="295"/>
      <c r="D39" s="295"/>
      <c r="E39" s="295"/>
      <c r="F39" s="295"/>
      <c r="G39" s="60">
        <v>31</v>
      </c>
      <c r="H39" s="61">
        <v>0</v>
      </c>
      <c r="I39" s="61">
        <v>0</v>
      </c>
    </row>
    <row r="40" spans="1:9" x14ac:dyDescent="0.25">
      <c r="A40" s="297" t="s">
        <v>38</v>
      </c>
      <c r="B40" s="297"/>
      <c r="C40" s="297"/>
      <c r="D40" s="297"/>
      <c r="E40" s="297"/>
      <c r="F40" s="297"/>
      <c r="G40" s="58">
        <v>32</v>
      </c>
      <c r="H40" s="62">
        <f>H9+H13+H18+H22+H25+H29+H32+H33+H34+H35+H36+H37+H38+H39</f>
        <v>7881787912</v>
      </c>
      <c r="I40" s="62">
        <f>I9+I13+I18+I22+I25+I29+I32+I33+I34+I35+I36+I37+I38+I39</f>
        <v>7391628025</v>
      </c>
    </row>
    <row r="41" spans="1:9" x14ac:dyDescent="0.25">
      <c r="A41" s="291" t="s">
        <v>12</v>
      </c>
      <c r="B41" s="292"/>
      <c r="C41" s="292"/>
      <c r="D41" s="292"/>
      <c r="E41" s="292"/>
      <c r="F41" s="292"/>
      <c r="G41" s="292"/>
      <c r="H41" s="292"/>
      <c r="I41" s="292"/>
    </row>
    <row r="42" spans="1:9" x14ac:dyDescent="0.25">
      <c r="A42" s="288" t="s">
        <v>39</v>
      </c>
      <c r="B42" s="296"/>
      <c r="C42" s="296"/>
      <c r="D42" s="296"/>
      <c r="E42" s="296"/>
      <c r="F42" s="296"/>
      <c r="G42" s="58">
        <v>33</v>
      </c>
      <c r="H42" s="59">
        <f>H43+H44+H45+H46+H47</f>
        <v>541807</v>
      </c>
      <c r="I42" s="59">
        <f>I43+I44+I45+I46+I47</f>
        <v>486583</v>
      </c>
    </row>
    <row r="43" spans="1:9" x14ac:dyDescent="0.25">
      <c r="A43" s="295" t="s">
        <v>40</v>
      </c>
      <c r="B43" s="295"/>
      <c r="C43" s="295"/>
      <c r="D43" s="295"/>
      <c r="E43" s="295"/>
      <c r="F43" s="295"/>
      <c r="G43" s="60">
        <v>34</v>
      </c>
      <c r="H43" s="61">
        <v>541807</v>
      </c>
      <c r="I43" s="61">
        <v>486583</v>
      </c>
    </row>
    <row r="44" spans="1:9" x14ac:dyDescent="0.25">
      <c r="A44" s="295" t="s">
        <v>41</v>
      </c>
      <c r="B44" s="295"/>
      <c r="C44" s="295"/>
      <c r="D44" s="295"/>
      <c r="E44" s="295"/>
      <c r="F44" s="295"/>
      <c r="G44" s="60">
        <v>35</v>
      </c>
      <c r="H44" s="61">
        <v>0</v>
      </c>
      <c r="I44" s="61">
        <v>0</v>
      </c>
    </row>
    <row r="45" spans="1:9" x14ac:dyDescent="0.25">
      <c r="A45" s="295" t="s">
        <v>42</v>
      </c>
      <c r="B45" s="295"/>
      <c r="C45" s="295"/>
      <c r="D45" s="295"/>
      <c r="E45" s="295"/>
      <c r="F45" s="295"/>
      <c r="G45" s="60">
        <v>36</v>
      </c>
      <c r="H45" s="61">
        <v>0</v>
      </c>
      <c r="I45" s="61">
        <v>0</v>
      </c>
    </row>
    <row r="46" spans="1:9" x14ac:dyDescent="0.25">
      <c r="A46" s="295" t="s">
        <v>43</v>
      </c>
      <c r="B46" s="295"/>
      <c r="C46" s="295"/>
      <c r="D46" s="295"/>
      <c r="E46" s="295"/>
      <c r="F46" s="295"/>
      <c r="G46" s="60">
        <v>37</v>
      </c>
      <c r="H46" s="61">
        <v>0</v>
      </c>
      <c r="I46" s="61">
        <v>0</v>
      </c>
    </row>
    <row r="47" spans="1:9" x14ac:dyDescent="0.25">
      <c r="A47" s="295" t="s">
        <v>44</v>
      </c>
      <c r="B47" s="295"/>
      <c r="C47" s="295"/>
      <c r="D47" s="295"/>
      <c r="E47" s="295"/>
      <c r="F47" s="295"/>
      <c r="G47" s="60">
        <v>38</v>
      </c>
      <c r="H47" s="61">
        <v>0</v>
      </c>
      <c r="I47" s="61">
        <v>0</v>
      </c>
    </row>
    <row r="48" spans="1:9" ht="27.65" customHeight="1" x14ac:dyDescent="0.25">
      <c r="A48" s="288" t="s">
        <v>45</v>
      </c>
      <c r="B48" s="296"/>
      <c r="C48" s="296"/>
      <c r="D48" s="296"/>
      <c r="E48" s="296"/>
      <c r="F48" s="296"/>
      <c r="G48" s="58">
        <v>39</v>
      </c>
      <c r="H48" s="59">
        <f>H49+H50+H51</f>
        <v>0</v>
      </c>
      <c r="I48" s="59">
        <f>I49+I50+I51</f>
        <v>0</v>
      </c>
    </row>
    <row r="49" spans="1:9" x14ac:dyDescent="0.25">
      <c r="A49" s="295" t="s">
        <v>42</v>
      </c>
      <c r="B49" s="295"/>
      <c r="C49" s="295"/>
      <c r="D49" s="295"/>
      <c r="E49" s="295"/>
      <c r="F49" s="295"/>
      <c r="G49" s="60">
        <v>40</v>
      </c>
      <c r="H49" s="61">
        <v>0</v>
      </c>
      <c r="I49" s="61">
        <v>0</v>
      </c>
    </row>
    <row r="50" spans="1:9" x14ac:dyDescent="0.25">
      <c r="A50" s="295" t="s">
        <v>43</v>
      </c>
      <c r="B50" s="295"/>
      <c r="C50" s="295"/>
      <c r="D50" s="295"/>
      <c r="E50" s="295"/>
      <c r="F50" s="295"/>
      <c r="G50" s="60">
        <v>41</v>
      </c>
      <c r="H50" s="61">
        <v>0</v>
      </c>
      <c r="I50" s="61">
        <v>0</v>
      </c>
    </row>
    <row r="51" spans="1:9" x14ac:dyDescent="0.25">
      <c r="A51" s="295" t="s">
        <v>44</v>
      </c>
      <c r="B51" s="295"/>
      <c r="C51" s="295"/>
      <c r="D51" s="295"/>
      <c r="E51" s="295"/>
      <c r="F51" s="295"/>
      <c r="G51" s="60">
        <v>42</v>
      </c>
      <c r="H51" s="61">
        <v>0</v>
      </c>
      <c r="I51" s="61">
        <v>0</v>
      </c>
    </row>
    <row r="52" spans="1:9" x14ac:dyDescent="0.25">
      <c r="A52" s="288" t="s">
        <v>46</v>
      </c>
      <c r="B52" s="296"/>
      <c r="C52" s="296"/>
      <c r="D52" s="296"/>
      <c r="E52" s="296"/>
      <c r="F52" s="296"/>
      <c r="G52" s="58">
        <v>43</v>
      </c>
      <c r="H52" s="59">
        <f>H53+H54+H55</f>
        <v>7243202842</v>
      </c>
      <c r="I52" s="59">
        <f>I53+I54+I55</f>
        <v>6711409798</v>
      </c>
    </row>
    <row r="53" spans="1:9" x14ac:dyDescent="0.25">
      <c r="A53" s="295" t="s">
        <v>42</v>
      </c>
      <c r="B53" s="295"/>
      <c r="C53" s="295"/>
      <c r="D53" s="295"/>
      <c r="E53" s="295"/>
      <c r="F53" s="295"/>
      <c r="G53" s="60">
        <v>44</v>
      </c>
      <c r="H53" s="61">
        <v>7181675224</v>
      </c>
      <c r="I53" s="61">
        <v>6696250166</v>
      </c>
    </row>
    <row r="54" spans="1:9" x14ac:dyDescent="0.25">
      <c r="A54" s="295" t="s">
        <v>43</v>
      </c>
      <c r="B54" s="295"/>
      <c r="C54" s="295"/>
      <c r="D54" s="295"/>
      <c r="E54" s="295"/>
      <c r="F54" s="295"/>
      <c r="G54" s="60">
        <v>45</v>
      </c>
      <c r="H54" s="61">
        <v>0</v>
      </c>
      <c r="I54" s="61">
        <v>0</v>
      </c>
    </row>
    <row r="55" spans="1:9" x14ac:dyDescent="0.25">
      <c r="A55" s="295" t="s">
        <v>44</v>
      </c>
      <c r="B55" s="295"/>
      <c r="C55" s="295"/>
      <c r="D55" s="295"/>
      <c r="E55" s="295"/>
      <c r="F55" s="295"/>
      <c r="G55" s="60">
        <v>46</v>
      </c>
      <c r="H55" s="61">
        <v>61527618</v>
      </c>
      <c r="I55" s="61">
        <v>15159632</v>
      </c>
    </row>
    <row r="56" spans="1:9" x14ac:dyDescent="0.25">
      <c r="A56" s="295" t="s">
        <v>47</v>
      </c>
      <c r="B56" s="295"/>
      <c r="C56" s="295"/>
      <c r="D56" s="295"/>
      <c r="E56" s="295"/>
      <c r="F56" s="295"/>
      <c r="G56" s="60">
        <v>47</v>
      </c>
      <c r="H56" s="61">
        <v>0</v>
      </c>
      <c r="I56" s="61">
        <v>107079</v>
      </c>
    </row>
    <row r="57" spans="1:9" ht="24" customHeight="1" x14ac:dyDescent="0.25">
      <c r="A57" s="298" t="s">
        <v>48</v>
      </c>
      <c r="B57" s="298"/>
      <c r="C57" s="298"/>
      <c r="D57" s="298"/>
      <c r="E57" s="298"/>
      <c r="F57" s="298"/>
      <c r="G57" s="60">
        <v>48</v>
      </c>
      <c r="H57" s="61">
        <v>0</v>
      </c>
      <c r="I57" s="61">
        <v>0</v>
      </c>
    </row>
    <row r="58" spans="1:9" x14ac:dyDescent="0.25">
      <c r="A58" s="298" t="s">
        <v>241</v>
      </c>
      <c r="B58" s="298"/>
      <c r="C58" s="298"/>
      <c r="D58" s="298"/>
      <c r="E58" s="298"/>
      <c r="F58" s="298"/>
      <c r="G58" s="60">
        <v>49</v>
      </c>
      <c r="H58" s="61">
        <v>41482275</v>
      </c>
      <c r="I58" s="61">
        <v>40833014</v>
      </c>
    </row>
    <row r="59" spans="1:9" x14ac:dyDescent="0.25">
      <c r="A59" s="298" t="s">
        <v>49</v>
      </c>
      <c r="B59" s="295"/>
      <c r="C59" s="295"/>
      <c r="D59" s="295"/>
      <c r="E59" s="295"/>
      <c r="F59" s="295"/>
      <c r="G59" s="60">
        <v>50</v>
      </c>
      <c r="H59" s="61">
        <v>6048067</v>
      </c>
      <c r="I59" s="61">
        <v>2046875</v>
      </c>
    </row>
    <row r="60" spans="1:9" x14ac:dyDescent="0.25">
      <c r="A60" s="298" t="s">
        <v>50</v>
      </c>
      <c r="B60" s="298"/>
      <c r="C60" s="298"/>
      <c r="D60" s="298"/>
      <c r="E60" s="298"/>
      <c r="F60" s="298"/>
      <c r="G60" s="60">
        <v>51</v>
      </c>
      <c r="H60" s="61">
        <v>0</v>
      </c>
      <c r="I60" s="61">
        <v>0</v>
      </c>
    </row>
    <row r="61" spans="1:9" x14ac:dyDescent="0.25">
      <c r="A61" s="298" t="s">
        <v>51</v>
      </c>
      <c r="B61" s="298"/>
      <c r="C61" s="298"/>
      <c r="D61" s="298"/>
      <c r="E61" s="298"/>
      <c r="F61" s="298"/>
      <c r="G61" s="60">
        <v>52</v>
      </c>
      <c r="H61" s="61">
        <v>30999568.489999998</v>
      </c>
      <c r="I61" s="61">
        <v>40869073</v>
      </c>
    </row>
    <row r="62" spans="1:9" ht="31.4" customHeight="1" x14ac:dyDescent="0.25">
      <c r="A62" s="298" t="s">
        <v>52</v>
      </c>
      <c r="B62" s="298"/>
      <c r="C62" s="298"/>
      <c r="D62" s="298"/>
      <c r="E62" s="298"/>
      <c r="F62" s="298"/>
      <c r="G62" s="60">
        <v>53</v>
      </c>
      <c r="H62" s="61">
        <v>0</v>
      </c>
      <c r="I62" s="61">
        <v>0</v>
      </c>
    </row>
    <row r="63" spans="1:9" x14ac:dyDescent="0.25">
      <c r="A63" s="297" t="s">
        <v>53</v>
      </c>
      <c r="B63" s="299"/>
      <c r="C63" s="299"/>
      <c r="D63" s="299"/>
      <c r="E63" s="299"/>
      <c r="F63" s="299"/>
      <c r="G63" s="58">
        <v>54</v>
      </c>
      <c r="H63" s="63">
        <f>H42+H48+H52+H56+H57+H58+H59+H60+H61+H62</f>
        <v>7322274559.4899998</v>
      </c>
      <c r="I63" s="63">
        <f>I42+I48+I52+I56+I57+I58+I59+I60+I61+I62</f>
        <v>6795752422</v>
      </c>
    </row>
    <row r="64" spans="1:9" x14ac:dyDescent="0.25">
      <c r="A64" s="291" t="s">
        <v>13</v>
      </c>
      <c r="B64" s="300"/>
      <c r="C64" s="300"/>
      <c r="D64" s="300"/>
      <c r="E64" s="300"/>
      <c r="F64" s="300"/>
      <c r="G64" s="300"/>
      <c r="H64" s="300"/>
      <c r="I64" s="300"/>
    </row>
    <row r="65" spans="1:9" x14ac:dyDescent="0.25">
      <c r="A65" s="295" t="s">
        <v>242</v>
      </c>
      <c r="B65" s="295"/>
      <c r="C65" s="295"/>
      <c r="D65" s="295"/>
      <c r="E65" s="295"/>
      <c r="F65" s="295"/>
      <c r="G65" s="60">
        <v>55</v>
      </c>
      <c r="H65" s="61">
        <v>161970000</v>
      </c>
      <c r="I65" s="61">
        <v>161970000</v>
      </c>
    </row>
    <row r="66" spans="1:9" x14ac:dyDescent="0.25">
      <c r="A66" s="295" t="s">
        <v>54</v>
      </c>
      <c r="B66" s="295"/>
      <c r="C66" s="295"/>
      <c r="D66" s="295"/>
      <c r="E66" s="295"/>
      <c r="F66" s="295"/>
      <c r="G66" s="60">
        <v>56</v>
      </c>
      <c r="H66" s="61">
        <v>0</v>
      </c>
      <c r="I66" s="61">
        <v>0</v>
      </c>
    </row>
    <row r="67" spans="1:9" x14ac:dyDescent="0.25">
      <c r="A67" s="295" t="s">
        <v>243</v>
      </c>
      <c r="B67" s="295"/>
      <c r="C67" s="295"/>
      <c r="D67" s="295"/>
      <c r="E67" s="295"/>
      <c r="F67" s="295"/>
      <c r="G67" s="60">
        <v>57</v>
      </c>
      <c r="H67" s="61">
        <v>0</v>
      </c>
      <c r="I67" s="61">
        <v>0</v>
      </c>
    </row>
    <row r="68" spans="1:9" x14ac:dyDescent="0.25">
      <c r="A68" s="295" t="s">
        <v>244</v>
      </c>
      <c r="B68" s="295"/>
      <c r="C68" s="295"/>
      <c r="D68" s="295"/>
      <c r="E68" s="295"/>
      <c r="F68" s="295"/>
      <c r="G68" s="60">
        <v>58</v>
      </c>
      <c r="H68" s="61">
        <v>0</v>
      </c>
      <c r="I68" s="61">
        <v>0</v>
      </c>
    </row>
    <row r="69" spans="1:9" x14ac:dyDescent="0.25">
      <c r="A69" s="295" t="s">
        <v>55</v>
      </c>
      <c r="B69" s="295"/>
      <c r="C69" s="295"/>
      <c r="D69" s="295"/>
      <c r="E69" s="295"/>
      <c r="F69" s="295"/>
      <c r="G69" s="60">
        <v>59</v>
      </c>
      <c r="H69" s="61">
        <v>9482965</v>
      </c>
      <c r="I69" s="61">
        <v>9573179</v>
      </c>
    </row>
    <row r="70" spans="1:9" x14ac:dyDescent="0.25">
      <c r="A70" s="295" t="s">
        <v>56</v>
      </c>
      <c r="B70" s="295"/>
      <c r="C70" s="295"/>
      <c r="D70" s="295"/>
      <c r="E70" s="295"/>
      <c r="F70" s="295"/>
      <c r="G70" s="60">
        <v>60</v>
      </c>
      <c r="H70" s="61">
        <v>225218228</v>
      </c>
      <c r="I70" s="61">
        <v>298382188</v>
      </c>
    </row>
    <row r="71" spans="1:9" x14ac:dyDescent="0.25">
      <c r="A71" s="295" t="s">
        <v>57</v>
      </c>
      <c r="B71" s="295"/>
      <c r="C71" s="295"/>
      <c r="D71" s="295"/>
      <c r="E71" s="295"/>
      <c r="F71" s="295"/>
      <c r="G71" s="60">
        <v>61</v>
      </c>
      <c r="H71" s="61">
        <v>0</v>
      </c>
      <c r="I71" s="61">
        <v>0</v>
      </c>
    </row>
    <row r="72" spans="1:9" x14ac:dyDescent="0.25">
      <c r="A72" s="295" t="s">
        <v>58</v>
      </c>
      <c r="B72" s="295"/>
      <c r="C72" s="295"/>
      <c r="D72" s="295"/>
      <c r="E72" s="295"/>
      <c r="F72" s="295"/>
      <c r="G72" s="60">
        <v>62</v>
      </c>
      <c r="H72" s="61">
        <v>89306891</v>
      </c>
      <c r="I72" s="61">
        <v>89677716</v>
      </c>
    </row>
    <row r="73" spans="1:9" x14ac:dyDescent="0.25">
      <c r="A73" s="295" t="s">
        <v>59</v>
      </c>
      <c r="B73" s="295"/>
      <c r="C73" s="295"/>
      <c r="D73" s="295"/>
      <c r="E73" s="295"/>
      <c r="F73" s="295"/>
      <c r="G73" s="60">
        <v>63</v>
      </c>
      <c r="H73" s="61">
        <v>0</v>
      </c>
      <c r="I73" s="61">
        <v>0</v>
      </c>
    </row>
    <row r="74" spans="1:9" x14ac:dyDescent="0.25">
      <c r="A74" s="295" t="s">
        <v>60</v>
      </c>
      <c r="B74" s="295"/>
      <c r="C74" s="295"/>
      <c r="D74" s="295"/>
      <c r="E74" s="295"/>
      <c r="F74" s="295"/>
      <c r="G74" s="60">
        <v>64</v>
      </c>
      <c r="H74" s="61">
        <v>73535269</v>
      </c>
      <c r="I74" s="61">
        <v>36272520</v>
      </c>
    </row>
    <row r="75" spans="1:9" x14ac:dyDescent="0.25">
      <c r="A75" s="295" t="s">
        <v>61</v>
      </c>
      <c r="B75" s="295"/>
      <c r="C75" s="295"/>
      <c r="D75" s="295"/>
      <c r="E75" s="295"/>
      <c r="F75" s="295"/>
      <c r="G75" s="60">
        <v>65</v>
      </c>
      <c r="H75" s="61">
        <v>0</v>
      </c>
      <c r="I75" s="61">
        <v>0</v>
      </c>
    </row>
    <row r="76" spans="1:9" x14ac:dyDescent="0.25">
      <c r="A76" s="295" t="s">
        <v>62</v>
      </c>
      <c r="B76" s="295"/>
      <c r="C76" s="295"/>
      <c r="D76" s="295"/>
      <c r="E76" s="295"/>
      <c r="F76" s="295"/>
      <c r="G76" s="60">
        <v>66</v>
      </c>
      <c r="H76" s="61">
        <v>0</v>
      </c>
      <c r="I76" s="61">
        <v>0</v>
      </c>
    </row>
    <row r="77" spans="1:9" x14ac:dyDescent="0.25">
      <c r="A77" s="297" t="s">
        <v>63</v>
      </c>
      <c r="B77" s="297"/>
      <c r="C77" s="297"/>
      <c r="D77" s="297"/>
      <c r="E77" s="297"/>
      <c r="F77" s="297"/>
      <c r="G77" s="58">
        <v>67</v>
      </c>
      <c r="H77" s="62">
        <f>H65+H66+H67+H68+H69+H70+H71+H72+H73+H74+H75+H76</f>
        <v>559513353</v>
      </c>
      <c r="I77" s="62">
        <f>I65+I66+I67+I68+I69+I70+I71+I72+I73+I74+I75+I76</f>
        <v>595875603</v>
      </c>
    </row>
    <row r="78" spans="1:9" x14ac:dyDescent="0.25">
      <c r="A78" s="297" t="s">
        <v>64</v>
      </c>
      <c r="B78" s="299"/>
      <c r="C78" s="299"/>
      <c r="D78" s="299"/>
      <c r="E78" s="299"/>
      <c r="F78" s="299"/>
      <c r="G78" s="58">
        <v>68</v>
      </c>
      <c r="H78" s="62">
        <f>H63+H77</f>
        <v>7881787912.4899998</v>
      </c>
      <c r="I78" s="62">
        <f>I63+I77</f>
        <v>7391628025</v>
      </c>
    </row>
  </sheetData>
  <sheetProtection algorithmName="SHA-512" hashValue="+nAg2dBb8i3R1aGpNRRDjQ+FG/ED158NfiKH/v5VwhYwTqSyFTPCFGMiiOVvK7B/ax3EtfBEJcHAL9ygPsnPzw==" saltValue="omEjeDpnu/MBEwkqK1cUc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view="pageBreakPreview" topLeftCell="A46" zoomScale="99" zoomScaleNormal="100" zoomScaleSheetLayoutView="99" workbookViewId="0">
      <selection activeCell="P34" sqref="P34"/>
    </sheetView>
  </sheetViews>
  <sheetFormatPr defaultRowHeight="12.5" x14ac:dyDescent="0.25"/>
  <cols>
    <col min="1" max="7" width="9.08984375" style="65"/>
    <col min="8" max="8" width="11.54296875" style="64" customWidth="1"/>
    <col min="9" max="9" width="14.54296875" style="64" customWidth="1"/>
    <col min="10" max="10" width="15.08984375" style="65" customWidth="1"/>
    <col min="11" max="11" width="13.453125" style="65" customWidth="1"/>
    <col min="12" max="260" width="9.08984375" style="65"/>
    <col min="261" max="261" width="9.90625" style="65" bestFit="1" customWidth="1"/>
    <col min="262" max="262" width="11.54296875" style="65" bestFit="1" customWidth="1"/>
    <col min="263" max="516" width="9.08984375" style="65"/>
    <col min="517" max="517" width="9.90625" style="65" bestFit="1" customWidth="1"/>
    <col min="518" max="518" width="11.54296875" style="65" bestFit="1" customWidth="1"/>
    <col min="519" max="772" width="9.08984375" style="65"/>
    <col min="773" max="773" width="9.90625" style="65" bestFit="1" customWidth="1"/>
    <col min="774" max="774" width="11.54296875" style="65" bestFit="1" customWidth="1"/>
    <col min="775" max="1028" width="9.08984375" style="65"/>
    <col min="1029" max="1029" width="9.90625" style="65" bestFit="1" customWidth="1"/>
    <col min="1030" max="1030" width="11.54296875" style="65" bestFit="1" customWidth="1"/>
    <col min="1031" max="1284" width="9.08984375" style="65"/>
    <col min="1285" max="1285" width="9.90625" style="65" bestFit="1" customWidth="1"/>
    <col min="1286" max="1286" width="11.54296875" style="65" bestFit="1" customWidth="1"/>
    <col min="1287" max="1540" width="9.08984375" style="65"/>
    <col min="1541" max="1541" width="9.90625" style="65" bestFit="1" customWidth="1"/>
    <col min="1542" max="1542" width="11.54296875" style="65" bestFit="1" customWidth="1"/>
    <col min="1543" max="1796" width="9.08984375" style="65"/>
    <col min="1797" max="1797" width="9.90625" style="65" bestFit="1" customWidth="1"/>
    <col min="1798" max="1798" width="11.54296875" style="65" bestFit="1" customWidth="1"/>
    <col min="1799" max="2052" width="9.08984375" style="65"/>
    <col min="2053" max="2053" width="9.90625" style="65" bestFit="1" customWidth="1"/>
    <col min="2054" max="2054" width="11.54296875" style="65" bestFit="1" customWidth="1"/>
    <col min="2055" max="2308" width="9.08984375" style="65"/>
    <col min="2309" max="2309" width="9.90625" style="65" bestFit="1" customWidth="1"/>
    <col min="2310" max="2310" width="11.54296875" style="65" bestFit="1" customWidth="1"/>
    <col min="2311" max="2564" width="9.08984375" style="65"/>
    <col min="2565" max="2565" width="9.90625" style="65" bestFit="1" customWidth="1"/>
    <col min="2566" max="2566" width="11.54296875" style="65" bestFit="1" customWidth="1"/>
    <col min="2567" max="2820" width="9.08984375" style="65"/>
    <col min="2821" max="2821" width="9.90625" style="65" bestFit="1" customWidth="1"/>
    <col min="2822" max="2822" width="11.54296875" style="65" bestFit="1" customWidth="1"/>
    <col min="2823" max="3076" width="9.08984375" style="65"/>
    <col min="3077" max="3077" width="9.90625" style="65" bestFit="1" customWidth="1"/>
    <col min="3078" max="3078" width="11.54296875" style="65" bestFit="1" customWidth="1"/>
    <col min="3079" max="3332" width="9.08984375" style="65"/>
    <col min="3333" max="3333" width="9.90625" style="65" bestFit="1" customWidth="1"/>
    <col min="3334" max="3334" width="11.54296875" style="65" bestFit="1" customWidth="1"/>
    <col min="3335" max="3588" width="9.08984375" style="65"/>
    <col min="3589" max="3589" width="9.90625" style="65" bestFit="1" customWidth="1"/>
    <col min="3590" max="3590" width="11.54296875" style="65" bestFit="1" customWidth="1"/>
    <col min="3591" max="3844" width="9.08984375" style="65"/>
    <col min="3845" max="3845" width="9.90625" style="65" bestFit="1" customWidth="1"/>
    <col min="3846" max="3846" width="11.54296875" style="65" bestFit="1" customWidth="1"/>
    <col min="3847" max="4100" width="9.08984375" style="65"/>
    <col min="4101" max="4101" width="9.90625" style="65" bestFit="1" customWidth="1"/>
    <col min="4102" max="4102" width="11.54296875" style="65" bestFit="1" customWidth="1"/>
    <col min="4103" max="4356" width="9.08984375" style="65"/>
    <col min="4357" max="4357" width="9.90625" style="65" bestFit="1" customWidth="1"/>
    <col min="4358" max="4358" width="11.54296875" style="65" bestFit="1" customWidth="1"/>
    <col min="4359" max="4612" width="9.08984375" style="65"/>
    <col min="4613" max="4613" width="9.90625" style="65" bestFit="1" customWidth="1"/>
    <col min="4614" max="4614" width="11.54296875" style="65" bestFit="1" customWidth="1"/>
    <col min="4615" max="4868" width="9.08984375" style="65"/>
    <col min="4869" max="4869" width="9.90625" style="65" bestFit="1" customWidth="1"/>
    <col min="4870" max="4870" width="11.54296875" style="65" bestFit="1" customWidth="1"/>
    <col min="4871" max="5124" width="9.08984375" style="65"/>
    <col min="5125" max="5125" width="9.90625" style="65" bestFit="1" customWidth="1"/>
    <col min="5126" max="5126" width="11.54296875" style="65" bestFit="1" customWidth="1"/>
    <col min="5127" max="5380" width="9.08984375" style="65"/>
    <col min="5381" max="5381" width="9.90625" style="65" bestFit="1" customWidth="1"/>
    <col min="5382" max="5382" width="11.54296875" style="65" bestFit="1" customWidth="1"/>
    <col min="5383" max="5636" width="9.08984375" style="65"/>
    <col min="5637" max="5637" width="9.90625" style="65" bestFit="1" customWidth="1"/>
    <col min="5638" max="5638" width="11.54296875" style="65" bestFit="1" customWidth="1"/>
    <col min="5639" max="5892" width="9.08984375" style="65"/>
    <col min="5893" max="5893" width="9.90625" style="65" bestFit="1" customWidth="1"/>
    <col min="5894" max="5894" width="11.54296875" style="65" bestFit="1" customWidth="1"/>
    <col min="5895" max="6148" width="9.08984375" style="65"/>
    <col min="6149" max="6149" width="9.90625" style="65" bestFit="1" customWidth="1"/>
    <col min="6150" max="6150" width="11.54296875" style="65" bestFit="1" customWidth="1"/>
    <col min="6151" max="6404" width="9.08984375" style="65"/>
    <col min="6405" max="6405" width="9.90625" style="65" bestFit="1" customWidth="1"/>
    <col min="6406" max="6406" width="11.54296875" style="65" bestFit="1" customWidth="1"/>
    <col min="6407" max="6660" width="9.08984375" style="65"/>
    <col min="6661" max="6661" width="9.90625" style="65" bestFit="1" customWidth="1"/>
    <col min="6662" max="6662" width="11.54296875" style="65" bestFit="1" customWidth="1"/>
    <col min="6663" max="6916" width="9.08984375" style="65"/>
    <col min="6917" max="6917" width="9.90625" style="65" bestFit="1" customWidth="1"/>
    <col min="6918" max="6918" width="11.54296875" style="65" bestFit="1" customWidth="1"/>
    <col min="6919" max="7172" width="9.08984375" style="65"/>
    <col min="7173" max="7173" width="9.90625" style="65" bestFit="1" customWidth="1"/>
    <col min="7174" max="7174" width="11.54296875" style="65" bestFit="1" customWidth="1"/>
    <col min="7175" max="7428" width="9.08984375" style="65"/>
    <col min="7429" max="7429" width="9.90625" style="65" bestFit="1" customWidth="1"/>
    <col min="7430" max="7430" width="11.54296875" style="65" bestFit="1" customWidth="1"/>
    <col min="7431" max="7684" width="9.08984375" style="65"/>
    <col min="7685" max="7685" width="9.90625" style="65" bestFit="1" customWidth="1"/>
    <col min="7686" max="7686" width="11.54296875" style="65" bestFit="1" customWidth="1"/>
    <col min="7687" max="7940" width="9.08984375" style="65"/>
    <col min="7941" max="7941" width="9.90625" style="65" bestFit="1" customWidth="1"/>
    <col min="7942" max="7942" width="11.54296875" style="65" bestFit="1" customWidth="1"/>
    <col min="7943" max="8196" width="9.08984375" style="65"/>
    <col min="8197" max="8197" width="9.90625" style="65" bestFit="1" customWidth="1"/>
    <col min="8198" max="8198" width="11.54296875" style="65" bestFit="1" customWidth="1"/>
    <col min="8199" max="8452" width="9.08984375" style="65"/>
    <col min="8453" max="8453" width="9.90625" style="65" bestFit="1" customWidth="1"/>
    <col min="8454" max="8454" width="11.54296875" style="65" bestFit="1" customWidth="1"/>
    <col min="8455" max="8708" width="9.08984375" style="65"/>
    <col min="8709" max="8709" width="9.90625" style="65" bestFit="1" customWidth="1"/>
    <col min="8710" max="8710" width="11.54296875" style="65" bestFit="1" customWidth="1"/>
    <col min="8711" max="8964" width="9.08984375" style="65"/>
    <col min="8965" max="8965" width="9.90625" style="65" bestFit="1" customWidth="1"/>
    <col min="8966" max="8966" width="11.54296875" style="65" bestFit="1" customWidth="1"/>
    <col min="8967" max="9220" width="9.08984375" style="65"/>
    <col min="9221" max="9221" width="9.90625" style="65" bestFit="1" customWidth="1"/>
    <col min="9222" max="9222" width="11.54296875" style="65" bestFit="1" customWidth="1"/>
    <col min="9223" max="9476" width="9.08984375" style="65"/>
    <col min="9477" max="9477" width="9.90625" style="65" bestFit="1" customWidth="1"/>
    <col min="9478" max="9478" width="11.54296875" style="65" bestFit="1" customWidth="1"/>
    <col min="9479" max="9732" width="9.08984375" style="65"/>
    <col min="9733" max="9733" width="9.90625" style="65" bestFit="1" customWidth="1"/>
    <col min="9734" max="9734" width="11.54296875" style="65" bestFit="1" customWidth="1"/>
    <col min="9735" max="9988" width="9.08984375" style="65"/>
    <col min="9989" max="9989" width="9.90625" style="65" bestFit="1" customWidth="1"/>
    <col min="9990" max="9990" width="11.54296875" style="65" bestFit="1" customWidth="1"/>
    <col min="9991" max="10244" width="9.08984375" style="65"/>
    <col min="10245" max="10245" width="9.90625" style="65" bestFit="1" customWidth="1"/>
    <col min="10246" max="10246" width="11.54296875" style="65" bestFit="1" customWidth="1"/>
    <col min="10247" max="10500" width="9.08984375" style="65"/>
    <col min="10501" max="10501" width="9.90625" style="65" bestFit="1" customWidth="1"/>
    <col min="10502" max="10502" width="11.54296875" style="65" bestFit="1" customWidth="1"/>
    <col min="10503" max="10756" width="9.08984375" style="65"/>
    <col min="10757" max="10757" width="9.90625" style="65" bestFit="1" customWidth="1"/>
    <col min="10758" max="10758" width="11.54296875" style="65" bestFit="1" customWidth="1"/>
    <col min="10759" max="11012" width="9.08984375" style="65"/>
    <col min="11013" max="11013" width="9.90625" style="65" bestFit="1" customWidth="1"/>
    <col min="11014" max="11014" width="11.54296875" style="65" bestFit="1" customWidth="1"/>
    <col min="11015" max="11268" width="9.08984375" style="65"/>
    <col min="11269" max="11269" width="9.90625" style="65" bestFit="1" customWidth="1"/>
    <col min="11270" max="11270" width="11.54296875" style="65" bestFit="1" customWidth="1"/>
    <col min="11271" max="11524" width="9.08984375" style="65"/>
    <col min="11525" max="11525" width="9.90625" style="65" bestFit="1" customWidth="1"/>
    <col min="11526" max="11526" width="11.54296875" style="65" bestFit="1" customWidth="1"/>
    <col min="11527" max="11780" width="9.08984375" style="65"/>
    <col min="11781" max="11781" width="9.90625" style="65" bestFit="1" customWidth="1"/>
    <col min="11782" max="11782" width="11.54296875" style="65" bestFit="1" customWidth="1"/>
    <col min="11783" max="12036" width="9.08984375" style="65"/>
    <col min="12037" max="12037" width="9.90625" style="65" bestFit="1" customWidth="1"/>
    <col min="12038" max="12038" width="11.54296875" style="65" bestFit="1" customWidth="1"/>
    <col min="12039" max="12292" width="9.08984375" style="65"/>
    <col min="12293" max="12293" width="9.90625" style="65" bestFit="1" customWidth="1"/>
    <col min="12294" max="12294" width="11.54296875" style="65" bestFit="1" customWidth="1"/>
    <col min="12295" max="12548" width="9.08984375" style="65"/>
    <col min="12549" max="12549" width="9.90625" style="65" bestFit="1" customWidth="1"/>
    <col min="12550" max="12550" width="11.54296875" style="65" bestFit="1" customWidth="1"/>
    <col min="12551" max="12804" width="9.08984375" style="65"/>
    <col min="12805" max="12805" width="9.90625" style="65" bestFit="1" customWidth="1"/>
    <col min="12806" max="12806" width="11.54296875" style="65" bestFit="1" customWidth="1"/>
    <col min="12807" max="13060" width="9.08984375" style="65"/>
    <col min="13061" max="13061" width="9.90625" style="65" bestFit="1" customWidth="1"/>
    <col min="13062" max="13062" width="11.54296875" style="65" bestFit="1" customWidth="1"/>
    <col min="13063" max="13316" width="9.08984375" style="65"/>
    <col min="13317" max="13317" width="9.90625" style="65" bestFit="1" customWidth="1"/>
    <col min="13318" max="13318" width="11.54296875" style="65" bestFit="1" customWidth="1"/>
    <col min="13319" max="13572" width="9.08984375" style="65"/>
    <col min="13573" max="13573" width="9.90625" style="65" bestFit="1" customWidth="1"/>
    <col min="13574" max="13574" width="11.54296875" style="65" bestFit="1" customWidth="1"/>
    <col min="13575" max="13828" width="9.08984375" style="65"/>
    <col min="13829" max="13829" width="9.90625" style="65" bestFit="1" customWidth="1"/>
    <col min="13830" max="13830" width="11.54296875" style="65" bestFit="1" customWidth="1"/>
    <col min="13831" max="14084" width="9.08984375" style="65"/>
    <col min="14085" max="14085" width="9.90625" style="65" bestFit="1" customWidth="1"/>
    <col min="14086" max="14086" width="11.54296875" style="65" bestFit="1" customWidth="1"/>
    <col min="14087" max="14340" width="9.08984375" style="65"/>
    <col min="14341" max="14341" width="9.90625" style="65" bestFit="1" customWidth="1"/>
    <col min="14342" max="14342" width="11.54296875" style="65" bestFit="1" customWidth="1"/>
    <col min="14343" max="14596" width="9.08984375" style="65"/>
    <col min="14597" max="14597" width="9.90625" style="65" bestFit="1" customWidth="1"/>
    <col min="14598" max="14598" width="11.54296875" style="65" bestFit="1" customWidth="1"/>
    <col min="14599" max="14852" width="9.08984375" style="65"/>
    <col min="14853" max="14853" width="9.90625" style="65" bestFit="1" customWidth="1"/>
    <col min="14854" max="14854" width="11.54296875" style="65" bestFit="1" customWidth="1"/>
    <col min="14855" max="15108" width="9.08984375" style="65"/>
    <col min="15109" max="15109" width="9.90625" style="65" bestFit="1" customWidth="1"/>
    <col min="15110" max="15110" width="11.54296875" style="65" bestFit="1" customWidth="1"/>
    <col min="15111" max="15364" width="9.08984375" style="65"/>
    <col min="15365" max="15365" width="9.90625" style="65" bestFit="1" customWidth="1"/>
    <col min="15366" max="15366" width="11.54296875" style="65" bestFit="1" customWidth="1"/>
    <col min="15367" max="15620" width="9.08984375" style="65"/>
    <col min="15621" max="15621" width="9.90625" style="65" bestFit="1" customWidth="1"/>
    <col min="15622" max="15622" width="11.54296875" style="65" bestFit="1" customWidth="1"/>
    <col min="15623" max="15876" width="9.08984375" style="65"/>
    <col min="15877" max="15877" width="9.90625" style="65" bestFit="1" customWidth="1"/>
    <col min="15878" max="15878" width="11.54296875" style="65" bestFit="1" customWidth="1"/>
    <col min="15879" max="16132" width="9.08984375" style="65"/>
    <col min="16133" max="16133" width="9.90625" style="65" bestFit="1" customWidth="1"/>
    <col min="16134" max="16134" width="11.54296875" style="65" bestFit="1" customWidth="1"/>
    <col min="16135" max="16384" width="9.08984375" style="65"/>
  </cols>
  <sheetData>
    <row r="1" spans="1:11" x14ac:dyDescent="0.25">
      <c r="A1" s="302" t="s">
        <v>4</v>
      </c>
      <c r="B1" s="303"/>
      <c r="C1" s="303"/>
      <c r="D1" s="303"/>
      <c r="E1" s="303"/>
      <c r="F1" s="303"/>
      <c r="G1" s="303"/>
      <c r="H1" s="303"/>
    </row>
    <row r="2" spans="1:11" ht="12.65" customHeight="1" x14ac:dyDescent="0.25">
      <c r="A2" s="304" t="s">
        <v>396</v>
      </c>
      <c r="B2" s="305"/>
      <c r="C2" s="305"/>
      <c r="D2" s="305"/>
      <c r="E2" s="305"/>
      <c r="F2" s="305"/>
      <c r="G2" s="305"/>
      <c r="H2" s="305"/>
    </row>
    <row r="3" spans="1:11" x14ac:dyDescent="0.25">
      <c r="A3" s="315" t="s">
        <v>282</v>
      </c>
      <c r="B3" s="316"/>
      <c r="C3" s="316"/>
      <c r="D3" s="316"/>
      <c r="E3" s="316"/>
      <c r="F3" s="316"/>
      <c r="G3" s="316"/>
      <c r="H3" s="316"/>
      <c r="I3" s="316"/>
      <c r="J3" s="317"/>
      <c r="K3" s="317"/>
    </row>
    <row r="4" spans="1:11" x14ac:dyDescent="0.25">
      <c r="A4" s="318" t="s">
        <v>391</v>
      </c>
      <c r="B4" s="319"/>
      <c r="C4" s="319"/>
      <c r="D4" s="319"/>
      <c r="E4" s="319"/>
      <c r="F4" s="319"/>
      <c r="G4" s="319"/>
      <c r="H4" s="319"/>
      <c r="I4" s="319"/>
      <c r="J4" s="320"/>
      <c r="K4" s="320"/>
    </row>
    <row r="5" spans="1:11" x14ac:dyDescent="0.25">
      <c r="A5" s="321" t="s">
        <v>2</v>
      </c>
      <c r="B5" s="322"/>
      <c r="C5" s="322"/>
      <c r="D5" s="322"/>
      <c r="E5" s="322"/>
      <c r="F5" s="322"/>
      <c r="G5" s="321" t="s">
        <v>5</v>
      </c>
      <c r="H5" s="323" t="s">
        <v>194</v>
      </c>
      <c r="I5" s="324"/>
      <c r="J5" s="323" t="s">
        <v>190</v>
      </c>
      <c r="K5" s="324"/>
    </row>
    <row r="6" spans="1:11" x14ac:dyDescent="0.25">
      <c r="A6" s="322"/>
      <c r="B6" s="322"/>
      <c r="C6" s="322"/>
      <c r="D6" s="322"/>
      <c r="E6" s="322"/>
      <c r="F6" s="322"/>
      <c r="G6" s="322"/>
      <c r="H6" s="49" t="s">
        <v>191</v>
      </c>
      <c r="I6" s="49" t="s">
        <v>192</v>
      </c>
      <c r="J6" s="49" t="s">
        <v>191</v>
      </c>
      <c r="K6" s="49" t="s">
        <v>192</v>
      </c>
    </row>
    <row r="7" spans="1:11" x14ac:dyDescent="0.25">
      <c r="A7" s="326">
        <v>1</v>
      </c>
      <c r="B7" s="327"/>
      <c r="C7" s="327"/>
      <c r="D7" s="327"/>
      <c r="E7" s="327"/>
      <c r="F7" s="327"/>
      <c r="G7" s="48">
        <v>2</v>
      </c>
      <c r="H7" s="49">
        <v>3</v>
      </c>
      <c r="I7" s="49">
        <v>4</v>
      </c>
      <c r="J7" s="49">
        <v>5</v>
      </c>
      <c r="K7" s="49">
        <v>6</v>
      </c>
    </row>
    <row r="8" spans="1:11" x14ac:dyDescent="0.25">
      <c r="A8" s="301" t="s">
        <v>66</v>
      </c>
      <c r="B8" s="301"/>
      <c r="C8" s="301"/>
      <c r="D8" s="301"/>
      <c r="E8" s="301"/>
      <c r="F8" s="301"/>
      <c r="G8" s="68">
        <v>1</v>
      </c>
      <c r="H8" s="69">
        <v>129616938</v>
      </c>
      <c r="I8" s="69">
        <v>64398982</v>
      </c>
      <c r="J8" s="69">
        <v>114197091</v>
      </c>
      <c r="K8" s="69">
        <v>54486521</v>
      </c>
    </row>
    <row r="9" spans="1:11" x14ac:dyDescent="0.25">
      <c r="A9" s="301" t="s">
        <v>65</v>
      </c>
      <c r="B9" s="301"/>
      <c r="C9" s="301"/>
      <c r="D9" s="301"/>
      <c r="E9" s="301"/>
      <c r="F9" s="301"/>
      <c r="G9" s="68">
        <v>2</v>
      </c>
      <c r="H9" s="69">
        <v>38703925</v>
      </c>
      <c r="I9" s="69">
        <v>19958264</v>
      </c>
      <c r="J9" s="69">
        <v>36651785</v>
      </c>
      <c r="K9" s="69">
        <v>17273349</v>
      </c>
    </row>
    <row r="10" spans="1:11" x14ac:dyDescent="0.25">
      <c r="A10" s="301" t="s">
        <v>67</v>
      </c>
      <c r="B10" s="301"/>
      <c r="C10" s="301"/>
      <c r="D10" s="301"/>
      <c r="E10" s="301"/>
      <c r="F10" s="301"/>
      <c r="G10" s="68">
        <v>3</v>
      </c>
      <c r="H10" s="69">
        <v>0</v>
      </c>
      <c r="I10" s="69">
        <v>0</v>
      </c>
      <c r="J10" s="69">
        <v>0</v>
      </c>
      <c r="K10" s="69">
        <v>0</v>
      </c>
    </row>
    <row r="11" spans="1:11" x14ac:dyDescent="0.25">
      <c r="A11" s="301" t="s">
        <v>68</v>
      </c>
      <c r="B11" s="301"/>
      <c r="C11" s="301"/>
      <c r="D11" s="301"/>
      <c r="E11" s="301"/>
      <c r="F11" s="301"/>
      <c r="G11" s="68">
        <v>4</v>
      </c>
      <c r="H11" s="69">
        <v>212950</v>
      </c>
      <c r="I11" s="69">
        <v>207378</v>
      </c>
      <c r="J11" s="69">
        <v>229192</v>
      </c>
      <c r="K11" s="69">
        <v>222612</v>
      </c>
    </row>
    <row r="12" spans="1:11" x14ac:dyDescent="0.25">
      <c r="A12" s="301" t="s">
        <v>69</v>
      </c>
      <c r="B12" s="301"/>
      <c r="C12" s="301"/>
      <c r="D12" s="301"/>
      <c r="E12" s="301"/>
      <c r="F12" s="301"/>
      <c r="G12" s="68">
        <v>5</v>
      </c>
      <c r="H12" s="69">
        <v>36533169</v>
      </c>
      <c r="I12" s="69">
        <v>19486386</v>
      </c>
      <c r="J12" s="69">
        <v>38172077</v>
      </c>
      <c r="K12" s="69">
        <v>19693696</v>
      </c>
    </row>
    <row r="13" spans="1:11" ht="12.65" customHeight="1" x14ac:dyDescent="0.25">
      <c r="A13" s="301" t="s">
        <v>70</v>
      </c>
      <c r="B13" s="301"/>
      <c r="C13" s="301"/>
      <c r="D13" s="301"/>
      <c r="E13" s="301"/>
      <c r="F13" s="301"/>
      <c r="G13" s="68">
        <v>6</v>
      </c>
      <c r="H13" s="69">
        <v>19510606</v>
      </c>
      <c r="I13" s="69">
        <v>10229199</v>
      </c>
      <c r="J13" s="69">
        <v>19590467</v>
      </c>
      <c r="K13" s="69">
        <v>10246042</v>
      </c>
    </row>
    <row r="14" spans="1:11" ht="35.4" customHeight="1" x14ac:dyDescent="0.25">
      <c r="A14" s="301" t="s">
        <v>71</v>
      </c>
      <c r="B14" s="301"/>
      <c r="C14" s="301"/>
      <c r="D14" s="301"/>
      <c r="E14" s="301"/>
      <c r="F14" s="301"/>
      <c r="G14" s="68">
        <v>7</v>
      </c>
      <c r="H14" s="69">
        <v>0</v>
      </c>
      <c r="I14" s="69">
        <v>0</v>
      </c>
      <c r="J14" s="69">
        <v>0</v>
      </c>
      <c r="K14" s="69">
        <v>0</v>
      </c>
    </row>
    <row r="15" spans="1:11" ht="29.15" customHeight="1" x14ac:dyDescent="0.25">
      <c r="A15" s="301" t="s">
        <v>72</v>
      </c>
      <c r="B15" s="301"/>
      <c r="C15" s="301"/>
      <c r="D15" s="301"/>
      <c r="E15" s="301"/>
      <c r="F15" s="301"/>
      <c r="G15" s="68">
        <v>8</v>
      </c>
      <c r="H15" s="69">
        <v>1603725</v>
      </c>
      <c r="I15" s="69">
        <v>795128</v>
      </c>
      <c r="J15" s="69">
        <v>3017876</v>
      </c>
      <c r="K15" s="69">
        <v>1778319</v>
      </c>
    </row>
    <row r="16" spans="1:11" ht="29.15" customHeight="1" x14ac:dyDescent="0.25">
      <c r="A16" s="301" t="s">
        <v>73</v>
      </c>
      <c r="B16" s="301"/>
      <c r="C16" s="301"/>
      <c r="D16" s="301"/>
      <c r="E16" s="301"/>
      <c r="F16" s="301"/>
      <c r="G16" s="68">
        <v>9</v>
      </c>
      <c r="H16" s="69">
        <v>487</v>
      </c>
      <c r="I16" s="69">
        <v>575</v>
      </c>
      <c r="J16" s="69">
        <v>14458</v>
      </c>
      <c r="K16" s="69">
        <v>28350</v>
      </c>
    </row>
    <row r="17" spans="1:11" ht="29.15" customHeight="1" x14ac:dyDescent="0.25">
      <c r="A17" s="301" t="s">
        <v>245</v>
      </c>
      <c r="B17" s="301"/>
      <c r="C17" s="301"/>
      <c r="D17" s="301"/>
      <c r="E17" s="301"/>
      <c r="F17" s="301"/>
      <c r="G17" s="68">
        <v>10</v>
      </c>
      <c r="H17" s="69">
        <v>0</v>
      </c>
      <c r="I17" s="69">
        <v>0</v>
      </c>
      <c r="J17" s="69">
        <v>0</v>
      </c>
      <c r="K17" s="69">
        <v>0</v>
      </c>
    </row>
    <row r="18" spans="1:11" x14ac:dyDescent="0.25">
      <c r="A18" s="301" t="s">
        <v>74</v>
      </c>
      <c r="B18" s="301"/>
      <c r="C18" s="301"/>
      <c r="D18" s="301"/>
      <c r="E18" s="301"/>
      <c r="F18" s="301"/>
      <c r="G18" s="68">
        <v>11</v>
      </c>
      <c r="H18" s="69">
        <v>0</v>
      </c>
      <c r="I18" s="69">
        <v>0</v>
      </c>
      <c r="J18" s="69">
        <v>124841</v>
      </c>
      <c r="K18" s="69">
        <v>124841</v>
      </c>
    </row>
    <row r="19" spans="1:11" x14ac:dyDescent="0.25">
      <c r="A19" s="301" t="s">
        <v>75</v>
      </c>
      <c r="B19" s="301"/>
      <c r="C19" s="301"/>
      <c r="D19" s="301"/>
      <c r="E19" s="301"/>
      <c r="F19" s="301"/>
      <c r="G19" s="68">
        <v>12</v>
      </c>
      <c r="H19" s="69">
        <v>448603</v>
      </c>
      <c r="I19" s="69">
        <v>-177567</v>
      </c>
      <c r="J19" s="69">
        <v>476289</v>
      </c>
      <c r="K19" s="69">
        <v>672179</v>
      </c>
    </row>
    <row r="20" spans="1:11" ht="25.5" customHeight="1" x14ac:dyDescent="0.25">
      <c r="A20" s="301" t="s">
        <v>246</v>
      </c>
      <c r="B20" s="301"/>
      <c r="C20" s="301"/>
      <c r="D20" s="301"/>
      <c r="E20" s="301"/>
      <c r="F20" s="301"/>
      <c r="G20" s="68">
        <v>13</v>
      </c>
      <c r="H20" s="69">
        <v>0</v>
      </c>
      <c r="I20" s="69">
        <v>0</v>
      </c>
      <c r="J20" s="69">
        <v>0</v>
      </c>
      <c r="K20" s="69">
        <v>0</v>
      </c>
    </row>
    <row r="21" spans="1:11" ht="25.5" customHeight="1" x14ac:dyDescent="0.25">
      <c r="A21" s="301" t="s">
        <v>76</v>
      </c>
      <c r="B21" s="301"/>
      <c r="C21" s="301"/>
      <c r="D21" s="301"/>
      <c r="E21" s="301"/>
      <c r="F21" s="301"/>
      <c r="G21" s="68">
        <v>14</v>
      </c>
      <c r="H21" s="69">
        <v>69773</v>
      </c>
      <c r="I21" s="69">
        <v>59435</v>
      </c>
      <c r="J21" s="69">
        <v>97173</v>
      </c>
      <c r="K21" s="69">
        <v>32978</v>
      </c>
    </row>
    <row r="22" spans="1:11" x14ac:dyDescent="0.25">
      <c r="A22" s="301" t="s">
        <v>77</v>
      </c>
      <c r="B22" s="301"/>
      <c r="C22" s="301"/>
      <c r="D22" s="301"/>
      <c r="E22" s="301"/>
      <c r="F22" s="301"/>
      <c r="G22" s="68">
        <v>15</v>
      </c>
      <c r="H22" s="69">
        <v>1926082</v>
      </c>
      <c r="I22" s="69">
        <v>1517282</v>
      </c>
      <c r="J22" s="69">
        <v>3487210</v>
      </c>
      <c r="K22" s="69">
        <v>1725154</v>
      </c>
    </row>
    <row r="23" spans="1:11" x14ac:dyDescent="0.25">
      <c r="A23" s="301" t="s">
        <v>78</v>
      </c>
      <c r="B23" s="301"/>
      <c r="C23" s="301"/>
      <c r="D23" s="301"/>
      <c r="E23" s="301"/>
      <c r="F23" s="301"/>
      <c r="G23" s="68">
        <v>16</v>
      </c>
      <c r="H23" s="69">
        <v>1716723</v>
      </c>
      <c r="I23" s="69">
        <v>963824</v>
      </c>
      <c r="J23" s="69">
        <v>1796659</v>
      </c>
      <c r="K23" s="69">
        <v>509186</v>
      </c>
    </row>
    <row r="24" spans="1:11" ht="25.4" customHeight="1" x14ac:dyDescent="0.25">
      <c r="A24" s="306" t="s">
        <v>247</v>
      </c>
      <c r="B24" s="306"/>
      <c r="C24" s="306"/>
      <c r="D24" s="306"/>
      <c r="E24" s="306"/>
      <c r="F24" s="306"/>
      <c r="G24" s="70">
        <v>17</v>
      </c>
      <c r="H24" s="71">
        <f>H8-H9-H10+H11+H12-H13+H14+H15+H16+H17+H18+H19+H20+H22-H23+H21</f>
        <v>110480473</v>
      </c>
      <c r="I24" s="71">
        <f>I8-I9-I10+I11+I12-I13+I14+I15+I16+I17+I18+I19+I20+I22-I23+I21</f>
        <v>55136312</v>
      </c>
      <c r="J24" s="71">
        <f t="shared" ref="J24:K24" si="0">J8-J9-J10+J11+J12-J13+J14+J15+J16+J17+J18+J19+J20+J22-J23+J21</f>
        <v>101777296</v>
      </c>
      <c r="K24" s="71">
        <f t="shared" si="0"/>
        <v>50736073</v>
      </c>
    </row>
    <row r="25" spans="1:11" x14ac:dyDescent="0.25">
      <c r="A25" s="301" t="s">
        <v>79</v>
      </c>
      <c r="B25" s="301"/>
      <c r="C25" s="301"/>
      <c r="D25" s="301"/>
      <c r="E25" s="301"/>
      <c r="F25" s="301"/>
      <c r="G25" s="68">
        <v>18</v>
      </c>
      <c r="H25" s="69">
        <v>48112480</v>
      </c>
      <c r="I25" s="69">
        <v>25130118</v>
      </c>
      <c r="J25" s="69">
        <v>47362079</v>
      </c>
      <c r="K25" s="69">
        <v>24581617</v>
      </c>
    </row>
    <row r="26" spans="1:11" ht="24" customHeight="1" x14ac:dyDescent="0.25">
      <c r="A26" s="301" t="s">
        <v>238</v>
      </c>
      <c r="B26" s="301"/>
      <c r="C26" s="301"/>
      <c r="D26" s="301"/>
      <c r="E26" s="301"/>
      <c r="F26" s="301"/>
      <c r="G26" s="68">
        <v>19</v>
      </c>
      <c r="H26" s="69">
        <v>0</v>
      </c>
      <c r="I26" s="69">
        <v>0</v>
      </c>
      <c r="J26" s="69">
        <v>0</v>
      </c>
      <c r="K26" s="69">
        <v>0</v>
      </c>
    </row>
    <row r="27" spans="1:11" x14ac:dyDescent="0.25">
      <c r="A27" s="301" t="s">
        <v>80</v>
      </c>
      <c r="B27" s="301"/>
      <c r="C27" s="301"/>
      <c r="D27" s="301"/>
      <c r="E27" s="301"/>
      <c r="F27" s="301"/>
      <c r="G27" s="68">
        <v>20</v>
      </c>
      <c r="H27" s="69">
        <v>7207574</v>
      </c>
      <c r="I27" s="69">
        <v>3427883</v>
      </c>
      <c r="J27" s="69">
        <v>6677451</v>
      </c>
      <c r="K27" s="69">
        <v>3346300</v>
      </c>
    </row>
    <row r="28" spans="1:11" x14ac:dyDescent="0.25">
      <c r="A28" s="301" t="s">
        <v>81</v>
      </c>
      <c r="B28" s="301"/>
      <c r="C28" s="301"/>
      <c r="D28" s="301"/>
      <c r="E28" s="301"/>
      <c r="F28" s="301"/>
      <c r="G28" s="68">
        <v>21</v>
      </c>
      <c r="H28" s="69">
        <v>-143596</v>
      </c>
      <c r="I28" s="69">
        <v>-69656</v>
      </c>
      <c r="J28" s="69">
        <v>-3456985</v>
      </c>
      <c r="K28" s="69">
        <v>-2224444</v>
      </c>
    </row>
    <row r="29" spans="1:11" x14ac:dyDescent="0.25">
      <c r="A29" s="301" t="s">
        <v>248</v>
      </c>
      <c r="B29" s="301"/>
      <c r="C29" s="301"/>
      <c r="D29" s="301"/>
      <c r="E29" s="301"/>
      <c r="F29" s="301"/>
      <c r="G29" s="68">
        <v>22</v>
      </c>
      <c r="H29" s="69">
        <v>-32546</v>
      </c>
      <c r="I29" s="69">
        <v>994556</v>
      </c>
      <c r="J29" s="69">
        <v>4301946</v>
      </c>
      <c r="K29" s="69">
        <v>2770910</v>
      </c>
    </row>
    <row r="30" spans="1:11" ht="35.25" customHeight="1" x14ac:dyDescent="0.25">
      <c r="A30" s="301" t="s">
        <v>249</v>
      </c>
      <c r="B30" s="301"/>
      <c r="C30" s="301"/>
      <c r="D30" s="301"/>
      <c r="E30" s="301"/>
      <c r="F30" s="301"/>
      <c r="G30" s="68">
        <v>23</v>
      </c>
      <c r="H30" s="69">
        <v>496492</v>
      </c>
      <c r="I30" s="69">
        <v>-240211</v>
      </c>
      <c r="J30" s="69">
        <v>-4291235</v>
      </c>
      <c r="K30" s="69">
        <v>-7726428</v>
      </c>
    </row>
    <row r="31" spans="1:11" ht="26.4" customHeight="1" x14ac:dyDescent="0.25">
      <c r="A31" s="301" t="s">
        <v>82</v>
      </c>
      <c r="B31" s="301"/>
      <c r="C31" s="301"/>
      <c r="D31" s="301"/>
      <c r="E31" s="301"/>
      <c r="F31" s="301"/>
      <c r="G31" s="68">
        <v>24</v>
      </c>
      <c r="H31" s="69">
        <v>0</v>
      </c>
      <c r="I31" s="69">
        <v>0</v>
      </c>
      <c r="J31" s="69">
        <v>0</v>
      </c>
      <c r="K31" s="69">
        <v>0</v>
      </c>
    </row>
    <row r="32" spans="1:11" ht="26.4" customHeight="1" x14ac:dyDescent="0.25">
      <c r="A32" s="301" t="s">
        <v>83</v>
      </c>
      <c r="B32" s="301"/>
      <c r="C32" s="301"/>
      <c r="D32" s="301"/>
      <c r="E32" s="301"/>
      <c r="F32" s="301"/>
      <c r="G32" s="68">
        <v>25</v>
      </c>
      <c r="H32" s="69">
        <v>0</v>
      </c>
      <c r="I32" s="69">
        <v>0</v>
      </c>
      <c r="J32" s="69">
        <v>0</v>
      </c>
      <c r="K32" s="69">
        <v>0</v>
      </c>
    </row>
    <row r="33" spans="1:11" ht="14.4" customHeight="1" x14ac:dyDescent="0.25">
      <c r="A33" s="301" t="s">
        <v>84</v>
      </c>
      <c r="B33" s="301"/>
      <c r="C33" s="301"/>
      <c r="D33" s="301"/>
      <c r="E33" s="301"/>
      <c r="F33" s="301"/>
      <c r="G33" s="68">
        <v>26</v>
      </c>
      <c r="H33" s="69">
        <v>0</v>
      </c>
      <c r="I33" s="69">
        <v>0</v>
      </c>
      <c r="J33" s="69">
        <v>0</v>
      </c>
      <c r="K33" s="69">
        <v>0</v>
      </c>
    </row>
    <row r="34" spans="1:11" ht="25.5" customHeight="1" x14ac:dyDescent="0.25">
      <c r="A34" s="301" t="s">
        <v>250</v>
      </c>
      <c r="B34" s="301"/>
      <c r="C34" s="301"/>
      <c r="D34" s="301"/>
      <c r="E34" s="301"/>
      <c r="F34" s="301"/>
      <c r="G34" s="68">
        <v>27</v>
      </c>
      <c r="H34" s="69">
        <v>0</v>
      </c>
      <c r="I34" s="69">
        <v>0</v>
      </c>
      <c r="J34" s="69">
        <v>0</v>
      </c>
      <c r="K34" s="69">
        <v>0</v>
      </c>
    </row>
    <row r="35" spans="1:11" ht="37.5" customHeight="1" x14ac:dyDescent="0.25">
      <c r="A35" s="301" t="s">
        <v>85</v>
      </c>
      <c r="B35" s="301"/>
      <c r="C35" s="301"/>
      <c r="D35" s="301"/>
      <c r="E35" s="301"/>
      <c r="F35" s="301"/>
      <c r="G35" s="68">
        <v>28</v>
      </c>
      <c r="H35" s="69">
        <v>0</v>
      </c>
      <c r="I35" s="69">
        <v>0</v>
      </c>
      <c r="J35" s="69">
        <v>0</v>
      </c>
      <c r="K35" s="69">
        <v>0</v>
      </c>
    </row>
    <row r="36" spans="1:11" ht="27.75" customHeight="1" x14ac:dyDescent="0.25">
      <c r="A36" s="307" t="s">
        <v>251</v>
      </c>
      <c r="B36" s="307"/>
      <c r="C36" s="307"/>
      <c r="D36" s="307"/>
      <c r="E36" s="307"/>
      <c r="F36" s="307"/>
      <c r="G36" s="70">
        <v>29</v>
      </c>
      <c r="H36" s="71">
        <f>H24-H25-H26+H28-H27-H29-H30-H31-H32+H33+H34+H35</f>
        <v>54552877</v>
      </c>
      <c r="I36" s="71">
        <f>I24-I25-I26+I28-I27-I29-I30-I31-I32+I33+I34+I35</f>
        <v>25754310</v>
      </c>
      <c r="J36" s="71">
        <f t="shared" ref="J36:K36" si="1">J24-J25-J26+J28-J27-J29-J30-J31-J32+J33+J34+J35</f>
        <v>44270070</v>
      </c>
      <c r="K36" s="71">
        <f t="shared" si="1"/>
        <v>25539230</v>
      </c>
    </row>
    <row r="37" spans="1:11" ht="25.5" customHeight="1" x14ac:dyDescent="0.25">
      <c r="A37" s="301" t="s">
        <v>252</v>
      </c>
      <c r="B37" s="301"/>
      <c r="C37" s="301"/>
      <c r="D37" s="301"/>
      <c r="E37" s="301"/>
      <c r="F37" s="301"/>
      <c r="G37" s="68">
        <v>30</v>
      </c>
      <c r="H37" s="69">
        <v>9532680</v>
      </c>
      <c r="I37" s="69">
        <v>4554958</v>
      </c>
      <c r="J37" s="69">
        <v>7997550</v>
      </c>
      <c r="K37" s="69">
        <v>4599151</v>
      </c>
    </row>
    <row r="38" spans="1:11" ht="26.25" customHeight="1" x14ac:dyDescent="0.25">
      <c r="A38" s="307" t="s">
        <v>253</v>
      </c>
      <c r="B38" s="307"/>
      <c r="C38" s="307"/>
      <c r="D38" s="307"/>
      <c r="E38" s="307"/>
      <c r="F38" s="307"/>
      <c r="G38" s="70">
        <v>31</v>
      </c>
      <c r="H38" s="71">
        <f>H36-H37</f>
        <v>45020197</v>
      </c>
      <c r="I38" s="71">
        <f>I36-I37</f>
        <v>21199352</v>
      </c>
      <c r="J38" s="71">
        <f t="shared" ref="J38:K38" si="2">J36-J37</f>
        <v>36272520</v>
      </c>
      <c r="K38" s="71">
        <f t="shared" si="2"/>
        <v>20940079</v>
      </c>
    </row>
    <row r="39" spans="1:11" ht="29.25" customHeight="1" x14ac:dyDescent="0.25">
      <c r="A39" s="307" t="s">
        <v>254</v>
      </c>
      <c r="B39" s="307"/>
      <c r="C39" s="307"/>
      <c r="D39" s="307"/>
      <c r="E39" s="307"/>
      <c r="F39" s="307"/>
      <c r="G39" s="70">
        <v>32</v>
      </c>
      <c r="H39" s="71">
        <f>H40-H41</f>
        <v>0</v>
      </c>
      <c r="I39" s="71">
        <f>I40-I41</f>
        <v>0</v>
      </c>
      <c r="J39" s="71">
        <f t="shared" ref="J39:K39" si="3">J40-J41</f>
        <v>0</v>
      </c>
      <c r="K39" s="71">
        <f t="shared" si="3"/>
        <v>0</v>
      </c>
    </row>
    <row r="40" spans="1:11" ht="27.75" customHeight="1" x14ac:dyDescent="0.25">
      <c r="A40" s="301" t="s">
        <v>86</v>
      </c>
      <c r="B40" s="301"/>
      <c r="C40" s="301"/>
      <c r="D40" s="301"/>
      <c r="E40" s="301"/>
      <c r="F40" s="301"/>
      <c r="G40" s="68">
        <v>33</v>
      </c>
      <c r="H40" s="69">
        <v>0</v>
      </c>
      <c r="I40" s="69">
        <v>0</v>
      </c>
      <c r="J40" s="69">
        <v>0</v>
      </c>
      <c r="K40" s="69">
        <v>0</v>
      </c>
    </row>
    <row r="41" spans="1:11" ht="23.15" customHeight="1" x14ac:dyDescent="0.25">
      <c r="A41" s="301" t="s">
        <v>87</v>
      </c>
      <c r="B41" s="301"/>
      <c r="C41" s="301"/>
      <c r="D41" s="301"/>
      <c r="E41" s="301"/>
      <c r="F41" s="301"/>
      <c r="G41" s="68">
        <v>34</v>
      </c>
      <c r="H41" s="69">
        <v>0</v>
      </c>
      <c r="I41" s="69">
        <v>0</v>
      </c>
      <c r="J41" s="69">
        <v>0</v>
      </c>
      <c r="K41" s="69">
        <v>0</v>
      </c>
    </row>
    <row r="42" spans="1:11" x14ac:dyDescent="0.25">
      <c r="A42" s="307" t="s">
        <v>255</v>
      </c>
      <c r="B42" s="307"/>
      <c r="C42" s="307"/>
      <c r="D42" s="307"/>
      <c r="E42" s="307"/>
      <c r="F42" s="307"/>
      <c r="G42" s="70">
        <v>35</v>
      </c>
      <c r="H42" s="71">
        <f>H38+H39</f>
        <v>45020197</v>
      </c>
      <c r="I42" s="71">
        <f>I38+I39</f>
        <v>21199352</v>
      </c>
      <c r="J42" s="71">
        <f t="shared" ref="J42:K42" si="4">J38+J39</f>
        <v>36272520</v>
      </c>
      <c r="K42" s="71">
        <f t="shared" si="4"/>
        <v>20940079</v>
      </c>
    </row>
    <row r="43" spans="1:11" x14ac:dyDescent="0.25">
      <c r="A43" s="301" t="s">
        <v>88</v>
      </c>
      <c r="B43" s="301"/>
      <c r="C43" s="301"/>
      <c r="D43" s="301"/>
      <c r="E43" s="301"/>
      <c r="F43" s="301"/>
      <c r="G43" s="68">
        <v>36</v>
      </c>
      <c r="H43" s="69">
        <v>0</v>
      </c>
      <c r="I43" s="69">
        <v>0</v>
      </c>
      <c r="J43" s="69">
        <v>0</v>
      </c>
      <c r="K43" s="69">
        <v>0</v>
      </c>
    </row>
    <row r="44" spans="1:11" x14ac:dyDescent="0.25">
      <c r="A44" s="301" t="s">
        <v>89</v>
      </c>
      <c r="B44" s="301"/>
      <c r="C44" s="301"/>
      <c r="D44" s="301"/>
      <c r="E44" s="301"/>
      <c r="F44" s="301"/>
      <c r="G44" s="68">
        <v>37</v>
      </c>
      <c r="H44" s="69">
        <v>45020197</v>
      </c>
      <c r="I44" s="69">
        <v>21199352</v>
      </c>
      <c r="J44" s="69">
        <v>36272520</v>
      </c>
      <c r="K44" s="69">
        <v>20940079</v>
      </c>
    </row>
    <row r="45" spans="1:11" x14ac:dyDescent="0.25">
      <c r="A45" s="311" t="s">
        <v>14</v>
      </c>
      <c r="B45" s="312"/>
      <c r="C45" s="312"/>
      <c r="D45" s="312"/>
      <c r="E45" s="312"/>
      <c r="F45" s="312"/>
      <c r="G45" s="313"/>
      <c r="H45" s="313"/>
      <c r="I45" s="313"/>
      <c r="J45" s="314"/>
      <c r="K45" s="314"/>
    </row>
    <row r="46" spans="1:11" x14ac:dyDescent="0.25">
      <c r="A46" s="310" t="s">
        <v>90</v>
      </c>
      <c r="B46" s="310"/>
      <c r="C46" s="310"/>
      <c r="D46" s="310"/>
      <c r="E46" s="310"/>
      <c r="F46" s="310"/>
      <c r="G46" s="68">
        <v>38</v>
      </c>
      <c r="H46" s="72">
        <f>H42</f>
        <v>45020197</v>
      </c>
      <c r="I46" s="72">
        <f>I42</f>
        <v>21199352</v>
      </c>
      <c r="J46" s="72">
        <f t="shared" ref="J46:K46" si="5">J42</f>
        <v>36272520</v>
      </c>
      <c r="K46" s="72">
        <f t="shared" si="5"/>
        <v>20940079</v>
      </c>
    </row>
    <row r="47" spans="1:11" x14ac:dyDescent="0.25">
      <c r="A47" s="306" t="s">
        <v>256</v>
      </c>
      <c r="B47" s="306"/>
      <c r="C47" s="306"/>
      <c r="D47" s="306"/>
      <c r="E47" s="306"/>
      <c r="F47" s="306"/>
      <c r="G47" s="70">
        <v>39</v>
      </c>
      <c r="H47" s="71">
        <f>H48+H60</f>
        <v>75071</v>
      </c>
      <c r="I47" s="71">
        <f>I48+I60</f>
        <v>-168600</v>
      </c>
      <c r="J47" s="71">
        <f t="shared" ref="J47:K47" si="6">J48+J60</f>
        <v>90214</v>
      </c>
      <c r="K47" s="71">
        <f t="shared" si="6"/>
        <v>-257281</v>
      </c>
    </row>
    <row r="48" spans="1:11" ht="24.75" customHeight="1" x14ac:dyDescent="0.25">
      <c r="A48" s="308" t="s">
        <v>257</v>
      </c>
      <c r="B48" s="308"/>
      <c r="C48" s="308"/>
      <c r="D48" s="308"/>
      <c r="E48" s="308"/>
      <c r="F48" s="308"/>
      <c r="G48" s="70">
        <v>40</v>
      </c>
      <c r="H48" s="71">
        <f>SUM(H49:H55)+H58+H59</f>
        <v>75071</v>
      </c>
      <c r="I48" s="71">
        <f>SUM(I49:I55)+I58+I59</f>
        <v>-168600</v>
      </c>
      <c r="J48" s="71">
        <f t="shared" ref="J48:K48" si="7">SUM(J49:J55)+J58+J59</f>
        <v>90214</v>
      </c>
      <c r="K48" s="71">
        <f t="shared" si="7"/>
        <v>-257281</v>
      </c>
    </row>
    <row r="49" spans="1:11" x14ac:dyDescent="0.25">
      <c r="A49" s="309" t="s">
        <v>91</v>
      </c>
      <c r="B49" s="309"/>
      <c r="C49" s="309"/>
      <c r="D49" s="309"/>
      <c r="E49" s="309"/>
      <c r="F49" s="309"/>
      <c r="G49" s="68">
        <v>41</v>
      </c>
      <c r="H49" s="69">
        <v>0</v>
      </c>
      <c r="I49" s="69">
        <v>0</v>
      </c>
      <c r="J49" s="69">
        <v>0</v>
      </c>
      <c r="K49" s="69">
        <v>0</v>
      </c>
    </row>
    <row r="50" spans="1:11" x14ac:dyDescent="0.25">
      <c r="A50" s="309" t="s">
        <v>92</v>
      </c>
      <c r="B50" s="309"/>
      <c r="C50" s="309"/>
      <c r="D50" s="309"/>
      <c r="E50" s="309"/>
      <c r="F50" s="309"/>
      <c r="G50" s="68">
        <v>42</v>
      </c>
      <c r="H50" s="69">
        <v>0</v>
      </c>
      <c r="I50" s="69">
        <v>0</v>
      </c>
      <c r="J50" s="69">
        <v>0</v>
      </c>
      <c r="K50" s="69">
        <v>0</v>
      </c>
    </row>
    <row r="51" spans="1:11" ht="23.4" customHeight="1" x14ac:dyDescent="0.25">
      <c r="A51" s="309" t="s">
        <v>258</v>
      </c>
      <c r="B51" s="309"/>
      <c r="C51" s="309"/>
      <c r="D51" s="309"/>
      <c r="E51" s="309"/>
      <c r="F51" s="309"/>
      <c r="G51" s="68">
        <v>43</v>
      </c>
      <c r="H51" s="69">
        <v>0</v>
      </c>
      <c r="I51" s="69">
        <v>0</v>
      </c>
      <c r="J51" s="69">
        <v>0</v>
      </c>
      <c r="K51" s="69">
        <v>0</v>
      </c>
    </row>
    <row r="52" spans="1:11" ht="27" customHeight="1" x14ac:dyDescent="0.25">
      <c r="A52" s="309" t="s">
        <v>93</v>
      </c>
      <c r="B52" s="309"/>
      <c r="C52" s="309"/>
      <c r="D52" s="309"/>
      <c r="E52" s="309"/>
      <c r="F52" s="309"/>
      <c r="G52" s="68">
        <v>44</v>
      </c>
      <c r="H52" s="69">
        <v>0</v>
      </c>
      <c r="I52" s="69">
        <v>0</v>
      </c>
      <c r="J52" s="69">
        <v>0</v>
      </c>
      <c r="K52" s="69">
        <v>0</v>
      </c>
    </row>
    <row r="53" spans="1:11" ht="27" customHeight="1" x14ac:dyDescent="0.25">
      <c r="A53" s="309" t="s">
        <v>259</v>
      </c>
      <c r="B53" s="309"/>
      <c r="C53" s="309"/>
      <c r="D53" s="309"/>
      <c r="E53" s="309"/>
      <c r="F53" s="309"/>
      <c r="G53" s="68">
        <v>45</v>
      </c>
      <c r="H53" s="69">
        <v>0</v>
      </c>
      <c r="I53" s="69">
        <v>0</v>
      </c>
      <c r="J53" s="69">
        <v>0</v>
      </c>
      <c r="K53" s="69">
        <v>0</v>
      </c>
    </row>
    <row r="54" spans="1:11" ht="27.65" customHeight="1" x14ac:dyDescent="0.25">
      <c r="A54" s="309" t="s">
        <v>260</v>
      </c>
      <c r="B54" s="309"/>
      <c r="C54" s="309"/>
      <c r="D54" s="309"/>
      <c r="E54" s="309"/>
      <c r="F54" s="309"/>
      <c r="G54" s="68">
        <v>46</v>
      </c>
      <c r="H54" s="69">
        <v>145382</v>
      </c>
      <c r="I54" s="69">
        <v>-205610</v>
      </c>
      <c r="J54" s="69">
        <v>141356</v>
      </c>
      <c r="K54" s="69">
        <v>-282418</v>
      </c>
    </row>
    <row r="55" spans="1:11" ht="44.25" customHeight="1" x14ac:dyDescent="0.25">
      <c r="A55" s="325" t="s">
        <v>239</v>
      </c>
      <c r="B55" s="325"/>
      <c r="C55" s="325"/>
      <c r="D55" s="325"/>
      <c r="E55" s="325"/>
      <c r="F55" s="325"/>
      <c r="G55" s="68">
        <v>47</v>
      </c>
      <c r="H55" s="69">
        <v>0</v>
      </c>
      <c r="I55" s="69">
        <v>0</v>
      </c>
      <c r="J55" s="69">
        <v>0</v>
      </c>
      <c r="K55" s="69">
        <v>0</v>
      </c>
    </row>
    <row r="56" spans="1:11" ht="33" customHeight="1" x14ac:dyDescent="0.25">
      <c r="A56" s="325" t="s">
        <v>261</v>
      </c>
      <c r="B56" s="325"/>
      <c r="C56" s="325"/>
      <c r="D56" s="325"/>
      <c r="E56" s="325"/>
      <c r="F56" s="325"/>
      <c r="G56" s="68">
        <v>48</v>
      </c>
      <c r="H56" s="69">
        <v>0</v>
      </c>
      <c r="I56" s="69">
        <v>0</v>
      </c>
      <c r="J56" s="69">
        <v>0</v>
      </c>
      <c r="K56" s="69">
        <v>0</v>
      </c>
    </row>
    <row r="57" spans="1:11" ht="28.5" customHeight="1" x14ac:dyDescent="0.25">
      <c r="A57" s="325" t="s">
        <v>262</v>
      </c>
      <c r="B57" s="325"/>
      <c r="C57" s="325"/>
      <c r="D57" s="325"/>
      <c r="E57" s="325"/>
      <c r="F57" s="325"/>
      <c r="G57" s="68">
        <v>49</v>
      </c>
      <c r="H57" s="69">
        <v>0</v>
      </c>
      <c r="I57" s="69">
        <v>0</v>
      </c>
      <c r="J57" s="69">
        <v>0</v>
      </c>
      <c r="K57" s="69">
        <v>0</v>
      </c>
    </row>
    <row r="58" spans="1:11" ht="39" customHeight="1" x14ac:dyDescent="0.25">
      <c r="A58" s="325" t="s">
        <v>263</v>
      </c>
      <c r="B58" s="325"/>
      <c r="C58" s="325"/>
      <c r="D58" s="325"/>
      <c r="E58" s="325"/>
      <c r="F58" s="325"/>
      <c r="G58" s="68">
        <v>50</v>
      </c>
      <c r="H58" s="69">
        <v>0</v>
      </c>
      <c r="I58" s="69">
        <v>0</v>
      </c>
      <c r="J58" s="69">
        <v>0</v>
      </c>
      <c r="K58" s="69">
        <v>0</v>
      </c>
    </row>
    <row r="59" spans="1:11" ht="24" customHeight="1" x14ac:dyDescent="0.25">
      <c r="A59" s="325" t="s">
        <v>264</v>
      </c>
      <c r="B59" s="325"/>
      <c r="C59" s="325"/>
      <c r="D59" s="325"/>
      <c r="E59" s="325"/>
      <c r="F59" s="325"/>
      <c r="G59" s="68">
        <v>51</v>
      </c>
      <c r="H59" s="69">
        <v>-70311</v>
      </c>
      <c r="I59" s="69">
        <v>37010</v>
      </c>
      <c r="J59" s="69">
        <v>-51142</v>
      </c>
      <c r="K59" s="69">
        <v>25137</v>
      </c>
    </row>
    <row r="60" spans="1:11" ht="25.4" customHeight="1" x14ac:dyDescent="0.25">
      <c r="A60" s="308" t="s">
        <v>265</v>
      </c>
      <c r="B60" s="308"/>
      <c r="C60" s="308"/>
      <c r="D60" s="308"/>
      <c r="E60" s="308"/>
      <c r="F60" s="308"/>
      <c r="G60" s="70">
        <v>52</v>
      </c>
      <c r="H60" s="71">
        <f>SUM(H61:H68)</f>
        <v>0</v>
      </c>
      <c r="I60" s="71">
        <f>SUM(I61:I68)</f>
        <v>0</v>
      </c>
      <c r="J60" s="71">
        <f t="shared" ref="J60:K60" si="8">SUM(J61:J68)</f>
        <v>0</v>
      </c>
      <c r="K60" s="71">
        <f t="shared" si="8"/>
        <v>0</v>
      </c>
    </row>
    <row r="61" spans="1:11" ht="12.75" customHeight="1" x14ac:dyDescent="0.25">
      <c r="A61" s="325" t="s">
        <v>94</v>
      </c>
      <c r="B61" s="325"/>
      <c r="C61" s="325"/>
      <c r="D61" s="325"/>
      <c r="E61" s="325"/>
      <c r="F61" s="325"/>
      <c r="G61" s="68">
        <v>53</v>
      </c>
      <c r="H61" s="69">
        <v>0</v>
      </c>
      <c r="I61" s="69">
        <v>0</v>
      </c>
      <c r="J61" s="69">
        <v>0</v>
      </c>
      <c r="K61" s="69">
        <v>0</v>
      </c>
    </row>
    <row r="62" spans="1:11" ht="12.75" customHeight="1" x14ac:dyDescent="0.25">
      <c r="A62" s="325" t="s">
        <v>266</v>
      </c>
      <c r="B62" s="325"/>
      <c r="C62" s="325"/>
      <c r="D62" s="325"/>
      <c r="E62" s="325"/>
      <c r="F62" s="325"/>
      <c r="G62" s="68">
        <v>54</v>
      </c>
      <c r="H62" s="69">
        <v>0</v>
      </c>
      <c r="I62" s="69">
        <v>0</v>
      </c>
      <c r="J62" s="69">
        <v>0</v>
      </c>
      <c r="K62" s="69">
        <v>0</v>
      </c>
    </row>
    <row r="63" spans="1:11" ht="12.75" customHeight="1" x14ac:dyDescent="0.25">
      <c r="A63" s="325" t="s">
        <v>267</v>
      </c>
      <c r="B63" s="325"/>
      <c r="C63" s="325"/>
      <c r="D63" s="325"/>
      <c r="E63" s="325"/>
      <c r="F63" s="325"/>
      <c r="G63" s="68">
        <v>55</v>
      </c>
      <c r="H63" s="69">
        <v>0</v>
      </c>
      <c r="I63" s="69">
        <v>0</v>
      </c>
      <c r="J63" s="69">
        <v>0</v>
      </c>
      <c r="K63" s="69">
        <v>0</v>
      </c>
    </row>
    <row r="64" spans="1:11" ht="12.75" customHeight="1" x14ac:dyDescent="0.25">
      <c r="A64" s="325" t="s">
        <v>95</v>
      </c>
      <c r="B64" s="325"/>
      <c r="C64" s="325"/>
      <c r="D64" s="325"/>
      <c r="E64" s="325"/>
      <c r="F64" s="325"/>
      <c r="G64" s="68">
        <v>56</v>
      </c>
      <c r="H64" s="69">
        <v>0</v>
      </c>
      <c r="I64" s="69">
        <v>0</v>
      </c>
      <c r="J64" s="69">
        <v>0</v>
      </c>
      <c r="K64" s="69">
        <v>0</v>
      </c>
    </row>
    <row r="65" spans="1:11" ht="25.5" customHeight="1" x14ac:dyDescent="0.25">
      <c r="A65" s="325" t="s">
        <v>96</v>
      </c>
      <c r="B65" s="325"/>
      <c r="C65" s="325"/>
      <c r="D65" s="325"/>
      <c r="E65" s="325"/>
      <c r="F65" s="325"/>
      <c r="G65" s="68">
        <v>57</v>
      </c>
      <c r="H65" s="69">
        <v>0</v>
      </c>
      <c r="I65" s="69">
        <v>0</v>
      </c>
      <c r="J65" s="69">
        <v>0</v>
      </c>
      <c r="K65" s="69">
        <v>0</v>
      </c>
    </row>
    <row r="66" spans="1:11" ht="12.75" customHeight="1" x14ac:dyDescent="0.25">
      <c r="A66" s="325" t="s">
        <v>93</v>
      </c>
      <c r="B66" s="325"/>
      <c r="C66" s="325"/>
      <c r="D66" s="325"/>
      <c r="E66" s="325"/>
      <c r="F66" s="325"/>
      <c r="G66" s="68">
        <v>58</v>
      </c>
      <c r="H66" s="69">
        <v>0</v>
      </c>
      <c r="I66" s="69">
        <v>0</v>
      </c>
      <c r="J66" s="69">
        <v>0</v>
      </c>
      <c r="K66" s="69">
        <v>0</v>
      </c>
    </row>
    <row r="67" spans="1:11" ht="24.75" customHeight="1" x14ac:dyDescent="0.25">
      <c r="A67" s="325" t="s">
        <v>97</v>
      </c>
      <c r="B67" s="325"/>
      <c r="C67" s="325"/>
      <c r="D67" s="325"/>
      <c r="E67" s="325"/>
      <c r="F67" s="325"/>
      <c r="G67" s="68">
        <v>59</v>
      </c>
      <c r="H67" s="69">
        <v>0</v>
      </c>
      <c r="I67" s="69">
        <v>0</v>
      </c>
      <c r="J67" s="69">
        <v>0</v>
      </c>
      <c r="K67" s="69">
        <v>0</v>
      </c>
    </row>
    <row r="68" spans="1:11" ht="23.15" customHeight="1" x14ac:dyDescent="0.25">
      <c r="A68" s="325" t="s">
        <v>98</v>
      </c>
      <c r="B68" s="325"/>
      <c r="C68" s="325"/>
      <c r="D68" s="325"/>
      <c r="E68" s="325"/>
      <c r="F68" s="325"/>
      <c r="G68" s="68">
        <v>60</v>
      </c>
      <c r="H68" s="69">
        <v>0</v>
      </c>
      <c r="I68" s="69">
        <v>0</v>
      </c>
      <c r="J68" s="69">
        <v>0</v>
      </c>
      <c r="K68" s="69">
        <v>0</v>
      </c>
    </row>
    <row r="69" spans="1:11" ht="12.75" customHeight="1" x14ac:dyDescent="0.25">
      <c r="A69" s="308" t="s">
        <v>268</v>
      </c>
      <c r="B69" s="308"/>
      <c r="C69" s="308"/>
      <c r="D69" s="308"/>
      <c r="E69" s="308"/>
      <c r="F69" s="308"/>
      <c r="G69" s="70">
        <v>61</v>
      </c>
      <c r="H69" s="73">
        <f>H46+H47</f>
        <v>45095268</v>
      </c>
      <c r="I69" s="73">
        <f>I46+I47</f>
        <v>21030752</v>
      </c>
      <c r="J69" s="73">
        <f t="shared" ref="J69:K69" si="9">J46+J47</f>
        <v>36362734</v>
      </c>
      <c r="K69" s="73">
        <f t="shared" si="9"/>
        <v>20682798</v>
      </c>
    </row>
    <row r="70" spans="1:11" ht="12.75" customHeight="1" x14ac:dyDescent="0.25">
      <c r="A70" s="328" t="s">
        <v>99</v>
      </c>
      <c r="B70" s="328"/>
      <c r="C70" s="328"/>
      <c r="D70" s="328"/>
      <c r="E70" s="328"/>
      <c r="F70" s="328"/>
      <c r="G70" s="68">
        <v>62</v>
      </c>
      <c r="H70" s="69">
        <v>0</v>
      </c>
      <c r="I70" s="69">
        <v>0</v>
      </c>
      <c r="J70" s="69">
        <v>0</v>
      </c>
      <c r="K70" s="69">
        <v>0</v>
      </c>
    </row>
    <row r="71" spans="1:11" x14ac:dyDescent="0.25">
      <c r="A71" s="310" t="s">
        <v>100</v>
      </c>
      <c r="B71" s="310"/>
      <c r="C71" s="310"/>
      <c r="D71" s="310"/>
      <c r="E71" s="310"/>
      <c r="F71" s="310"/>
      <c r="G71" s="68">
        <v>63</v>
      </c>
      <c r="H71" s="69">
        <v>45095268</v>
      </c>
      <c r="I71" s="69">
        <v>21030752</v>
      </c>
      <c r="J71" s="69">
        <v>36362734</v>
      </c>
      <c r="K71" s="69">
        <v>20682798</v>
      </c>
    </row>
  </sheetData>
  <sheetProtection algorithmName="SHA-512" hashValue="4boXwFaR9UqRKfOUnPLbyfeEHO4v/vtqOs7I7z8dPcTVqy0hIoBjKyRbafBlnWKsS1Ijla/a6mN7MN+dS1aHQw==" saltValue="4ORv18M/J2GRcgr71DGcBA=="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75" right="0.17" top="1" bottom="1" header="0.5" footer="0.5"/>
  <pageSetup paperSize="9" scale="4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38" zoomScaleNormal="100" zoomScaleSheetLayoutView="100" workbookViewId="0">
      <selection activeCell="M56" sqref="M56"/>
    </sheetView>
  </sheetViews>
  <sheetFormatPr defaultRowHeight="12.5" x14ac:dyDescent="0.25"/>
  <cols>
    <col min="1" max="7" width="9.08984375" style="65"/>
    <col min="8" max="8" width="9.90625" style="64" customWidth="1"/>
    <col min="9" max="9" width="12" style="64" customWidth="1"/>
    <col min="10" max="10" width="10.453125" style="65" bestFit="1" customWidth="1"/>
    <col min="11" max="11" width="12.453125" style="65" bestFit="1" customWidth="1"/>
    <col min="12" max="262" width="9.08984375" style="65"/>
    <col min="263" max="264" width="9.90625" style="65" bestFit="1" customWidth="1"/>
    <col min="265" max="265" width="12" style="65" bestFit="1" customWidth="1"/>
    <col min="266" max="266" width="10.453125" style="65" bestFit="1" customWidth="1"/>
    <col min="267" max="267" width="12.453125" style="65" bestFit="1" customWidth="1"/>
    <col min="268" max="518" width="9.08984375" style="65"/>
    <col min="519" max="520" width="9.90625" style="65" bestFit="1" customWidth="1"/>
    <col min="521" max="521" width="12" style="65" bestFit="1" customWidth="1"/>
    <col min="522" max="522" width="10.453125" style="65" bestFit="1" customWidth="1"/>
    <col min="523" max="523" width="12.453125" style="65" bestFit="1" customWidth="1"/>
    <col min="524" max="774" width="9.08984375" style="65"/>
    <col min="775" max="776" width="9.90625" style="65" bestFit="1" customWidth="1"/>
    <col min="777" max="777" width="12" style="65" bestFit="1" customWidth="1"/>
    <col min="778" max="778" width="10.453125" style="65" bestFit="1" customWidth="1"/>
    <col min="779" max="779" width="12.453125" style="65" bestFit="1" customWidth="1"/>
    <col min="780" max="1030" width="9.08984375" style="65"/>
    <col min="1031" max="1032" width="9.90625" style="65" bestFit="1" customWidth="1"/>
    <col min="1033" max="1033" width="12" style="65" bestFit="1" customWidth="1"/>
    <col min="1034" max="1034" width="10.453125" style="65" bestFit="1" customWidth="1"/>
    <col min="1035" max="1035" width="12.453125" style="65" bestFit="1" customWidth="1"/>
    <col min="1036" max="1286" width="9.08984375" style="65"/>
    <col min="1287" max="1288" width="9.90625" style="65" bestFit="1" customWidth="1"/>
    <col min="1289" max="1289" width="12" style="65" bestFit="1" customWidth="1"/>
    <col min="1290" max="1290" width="10.453125" style="65" bestFit="1" customWidth="1"/>
    <col min="1291" max="1291" width="12.453125" style="65" bestFit="1" customWidth="1"/>
    <col min="1292" max="1542" width="9.08984375" style="65"/>
    <col min="1543" max="1544" width="9.90625" style="65" bestFit="1" customWidth="1"/>
    <col min="1545" max="1545" width="12" style="65" bestFit="1" customWidth="1"/>
    <col min="1546" max="1546" width="10.453125" style="65" bestFit="1" customWidth="1"/>
    <col min="1547" max="1547" width="12.453125" style="65" bestFit="1" customWidth="1"/>
    <col min="1548" max="1798" width="9.08984375" style="65"/>
    <col min="1799" max="1800" width="9.90625" style="65" bestFit="1" customWidth="1"/>
    <col min="1801" max="1801" width="12" style="65" bestFit="1" customWidth="1"/>
    <col min="1802" max="1802" width="10.453125" style="65" bestFit="1" customWidth="1"/>
    <col min="1803" max="1803" width="12.453125" style="65" bestFit="1" customWidth="1"/>
    <col min="1804" max="2054" width="9.08984375" style="65"/>
    <col min="2055" max="2056" width="9.90625" style="65" bestFit="1" customWidth="1"/>
    <col min="2057" max="2057" width="12" style="65" bestFit="1" customWidth="1"/>
    <col min="2058" max="2058" width="10.453125" style="65" bestFit="1" customWidth="1"/>
    <col min="2059" max="2059" width="12.453125" style="65" bestFit="1" customWidth="1"/>
    <col min="2060" max="2310" width="9.08984375" style="65"/>
    <col min="2311" max="2312" width="9.90625" style="65" bestFit="1" customWidth="1"/>
    <col min="2313" max="2313" width="12" style="65" bestFit="1" customWidth="1"/>
    <col min="2314" max="2314" width="10.453125" style="65" bestFit="1" customWidth="1"/>
    <col min="2315" max="2315" width="12.453125" style="65" bestFit="1" customWidth="1"/>
    <col min="2316" max="2566" width="9.08984375" style="65"/>
    <col min="2567" max="2568" width="9.90625" style="65" bestFit="1" customWidth="1"/>
    <col min="2569" max="2569" width="12" style="65" bestFit="1" customWidth="1"/>
    <col min="2570" max="2570" width="10.453125" style="65" bestFit="1" customWidth="1"/>
    <col min="2571" max="2571" width="12.453125" style="65" bestFit="1" customWidth="1"/>
    <col min="2572" max="2822" width="9.08984375" style="65"/>
    <col min="2823" max="2824" width="9.90625" style="65" bestFit="1" customWidth="1"/>
    <col min="2825" max="2825" width="12" style="65" bestFit="1" customWidth="1"/>
    <col min="2826" max="2826" width="10.453125" style="65" bestFit="1" customWidth="1"/>
    <col min="2827" max="2827" width="12.453125" style="65" bestFit="1" customWidth="1"/>
    <col min="2828" max="3078" width="9.08984375" style="65"/>
    <col min="3079" max="3080" width="9.90625" style="65" bestFit="1" customWidth="1"/>
    <col min="3081" max="3081" width="12" style="65" bestFit="1" customWidth="1"/>
    <col min="3082" max="3082" width="10.453125" style="65" bestFit="1" customWidth="1"/>
    <col min="3083" max="3083" width="12.453125" style="65" bestFit="1" customWidth="1"/>
    <col min="3084" max="3334" width="9.08984375" style="65"/>
    <col min="3335" max="3336" width="9.90625" style="65" bestFit="1" customWidth="1"/>
    <col min="3337" max="3337" width="12" style="65" bestFit="1" customWidth="1"/>
    <col min="3338" max="3338" width="10.453125" style="65" bestFit="1" customWidth="1"/>
    <col min="3339" max="3339" width="12.453125" style="65" bestFit="1" customWidth="1"/>
    <col min="3340" max="3590" width="9.08984375" style="65"/>
    <col min="3591" max="3592" width="9.90625" style="65" bestFit="1" customWidth="1"/>
    <col min="3593" max="3593" width="12" style="65" bestFit="1" customWidth="1"/>
    <col min="3594" max="3594" width="10.453125" style="65" bestFit="1" customWidth="1"/>
    <col min="3595" max="3595" width="12.453125" style="65" bestFit="1" customWidth="1"/>
    <col min="3596" max="3846" width="9.08984375" style="65"/>
    <col min="3847" max="3848" width="9.90625" style="65" bestFit="1" customWidth="1"/>
    <col min="3849" max="3849" width="12" style="65" bestFit="1" customWidth="1"/>
    <col min="3850" max="3850" width="10.453125" style="65" bestFit="1" customWidth="1"/>
    <col min="3851" max="3851" width="12.453125" style="65" bestFit="1" customWidth="1"/>
    <col min="3852" max="4102" width="9.08984375" style="65"/>
    <col min="4103" max="4104" width="9.90625" style="65" bestFit="1" customWidth="1"/>
    <col min="4105" max="4105" width="12" style="65" bestFit="1" customWidth="1"/>
    <col min="4106" max="4106" width="10.453125" style="65" bestFit="1" customWidth="1"/>
    <col min="4107" max="4107" width="12.453125" style="65" bestFit="1" customWidth="1"/>
    <col min="4108" max="4358" width="9.08984375" style="65"/>
    <col min="4359" max="4360" width="9.90625" style="65" bestFit="1" customWidth="1"/>
    <col min="4361" max="4361" width="12" style="65" bestFit="1" customWidth="1"/>
    <col min="4362" max="4362" width="10.453125" style="65" bestFit="1" customWidth="1"/>
    <col min="4363" max="4363" width="12.453125" style="65" bestFit="1" customWidth="1"/>
    <col min="4364" max="4614" width="9.08984375" style="65"/>
    <col min="4615" max="4616" width="9.90625" style="65" bestFit="1" customWidth="1"/>
    <col min="4617" max="4617" width="12" style="65" bestFit="1" customWidth="1"/>
    <col min="4618" max="4618" width="10.453125" style="65" bestFit="1" customWidth="1"/>
    <col min="4619" max="4619" width="12.453125" style="65" bestFit="1" customWidth="1"/>
    <col min="4620" max="4870" width="9.08984375" style="65"/>
    <col min="4871" max="4872" width="9.90625" style="65" bestFit="1" customWidth="1"/>
    <col min="4873" max="4873" width="12" style="65" bestFit="1" customWidth="1"/>
    <col min="4874" max="4874" width="10.453125" style="65" bestFit="1" customWidth="1"/>
    <col min="4875" max="4875" width="12.453125" style="65" bestFit="1" customWidth="1"/>
    <col min="4876" max="5126" width="9.08984375" style="65"/>
    <col min="5127" max="5128" width="9.90625" style="65" bestFit="1" customWidth="1"/>
    <col min="5129" max="5129" width="12" style="65" bestFit="1" customWidth="1"/>
    <col min="5130" max="5130" width="10.453125" style="65" bestFit="1" customWidth="1"/>
    <col min="5131" max="5131" width="12.453125" style="65" bestFit="1" customWidth="1"/>
    <col min="5132" max="5382" width="9.08984375" style="65"/>
    <col min="5383" max="5384" width="9.90625" style="65" bestFit="1" customWidth="1"/>
    <col min="5385" max="5385" width="12" style="65" bestFit="1" customWidth="1"/>
    <col min="5386" max="5386" width="10.453125" style="65" bestFit="1" customWidth="1"/>
    <col min="5387" max="5387" width="12.453125" style="65" bestFit="1" customWidth="1"/>
    <col min="5388" max="5638" width="9.08984375" style="65"/>
    <col min="5639" max="5640" width="9.90625" style="65" bestFit="1" customWidth="1"/>
    <col min="5641" max="5641" width="12" style="65" bestFit="1" customWidth="1"/>
    <col min="5642" max="5642" width="10.453125" style="65" bestFit="1" customWidth="1"/>
    <col min="5643" max="5643" width="12.453125" style="65" bestFit="1" customWidth="1"/>
    <col min="5644" max="5894" width="9.08984375" style="65"/>
    <col min="5895" max="5896" width="9.90625" style="65" bestFit="1" customWidth="1"/>
    <col min="5897" max="5897" width="12" style="65" bestFit="1" customWidth="1"/>
    <col min="5898" max="5898" width="10.453125" style="65" bestFit="1" customWidth="1"/>
    <col min="5899" max="5899" width="12.453125" style="65" bestFit="1" customWidth="1"/>
    <col min="5900" max="6150" width="9.08984375" style="65"/>
    <col min="6151" max="6152" width="9.90625" style="65" bestFit="1" customWidth="1"/>
    <col min="6153" max="6153" width="12" style="65" bestFit="1" customWidth="1"/>
    <col min="6154" max="6154" width="10.453125" style="65" bestFit="1" customWidth="1"/>
    <col min="6155" max="6155" width="12.453125" style="65" bestFit="1" customWidth="1"/>
    <col min="6156" max="6406" width="9.08984375" style="65"/>
    <col min="6407" max="6408" width="9.90625" style="65" bestFit="1" customWidth="1"/>
    <col min="6409" max="6409" width="12" style="65" bestFit="1" customWidth="1"/>
    <col min="6410" max="6410" width="10.453125" style="65" bestFit="1" customWidth="1"/>
    <col min="6411" max="6411" width="12.453125" style="65" bestFit="1" customWidth="1"/>
    <col min="6412" max="6662" width="9.08984375" style="65"/>
    <col min="6663" max="6664" width="9.90625" style="65" bestFit="1" customWidth="1"/>
    <col min="6665" max="6665" width="12" style="65" bestFit="1" customWidth="1"/>
    <col min="6666" max="6666" width="10.453125" style="65" bestFit="1" customWidth="1"/>
    <col min="6667" max="6667" width="12.453125" style="65" bestFit="1" customWidth="1"/>
    <col min="6668" max="6918" width="9.08984375" style="65"/>
    <col min="6919" max="6920" width="9.90625" style="65" bestFit="1" customWidth="1"/>
    <col min="6921" max="6921" width="12" style="65" bestFit="1" customWidth="1"/>
    <col min="6922" max="6922" width="10.453125" style="65" bestFit="1" customWidth="1"/>
    <col min="6923" max="6923" width="12.453125" style="65" bestFit="1" customWidth="1"/>
    <col min="6924" max="7174" width="9.08984375" style="65"/>
    <col min="7175" max="7176" width="9.90625" style="65" bestFit="1" customWidth="1"/>
    <col min="7177" max="7177" width="12" style="65" bestFit="1" customWidth="1"/>
    <col min="7178" max="7178" width="10.453125" style="65" bestFit="1" customWidth="1"/>
    <col min="7179" max="7179" width="12.453125" style="65" bestFit="1" customWidth="1"/>
    <col min="7180" max="7430" width="9.08984375" style="65"/>
    <col min="7431" max="7432" width="9.90625" style="65" bestFit="1" customWidth="1"/>
    <col min="7433" max="7433" width="12" style="65" bestFit="1" customWidth="1"/>
    <col min="7434" max="7434" width="10.453125" style="65" bestFit="1" customWidth="1"/>
    <col min="7435" max="7435" width="12.453125" style="65" bestFit="1" customWidth="1"/>
    <col min="7436" max="7686" width="9.08984375" style="65"/>
    <col min="7687" max="7688" width="9.90625" style="65" bestFit="1" customWidth="1"/>
    <col min="7689" max="7689" width="12" style="65" bestFit="1" customWidth="1"/>
    <col min="7690" max="7690" width="10.453125" style="65" bestFit="1" customWidth="1"/>
    <col min="7691" max="7691" width="12.453125" style="65" bestFit="1" customWidth="1"/>
    <col min="7692" max="7942" width="9.08984375" style="65"/>
    <col min="7943" max="7944" width="9.90625" style="65" bestFit="1" customWidth="1"/>
    <col min="7945" max="7945" width="12" style="65" bestFit="1" customWidth="1"/>
    <col min="7946" max="7946" width="10.453125" style="65" bestFit="1" customWidth="1"/>
    <col min="7947" max="7947" width="12.453125" style="65" bestFit="1" customWidth="1"/>
    <col min="7948" max="8198" width="9.08984375" style="65"/>
    <col min="8199" max="8200" width="9.90625" style="65" bestFit="1" customWidth="1"/>
    <col min="8201" max="8201" width="12" style="65" bestFit="1" customWidth="1"/>
    <col min="8202" max="8202" width="10.453125" style="65" bestFit="1" customWidth="1"/>
    <col min="8203" max="8203" width="12.453125" style="65" bestFit="1" customWidth="1"/>
    <col min="8204" max="8454" width="9.08984375" style="65"/>
    <col min="8455" max="8456" width="9.90625" style="65" bestFit="1" customWidth="1"/>
    <col min="8457" max="8457" width="12" style="65" bestFit="1" customWidth="1"/>
    <col min="8458" max="8458" width="10.453125" style="65" bestFit="1" customWidth="1"/>
    <col min="8459" max="8459" width="12.453125" style="65" bestFit="1" customWidth="1"/>
    <col min="8460" max="8710" width="9.08984375" style="65"/>
    <col min="8711" max="8712" width="9.90625" style="65" bestFit="1" customWidth="1"/>
    <col min="8713" max="8713" width="12" style="65" bestFit="1" customWidth="1"/>
    <col min="8714" max="8714" width="10.453125" style="65" bestFit="1" customWidth="1"/>
    <col min="8715" max="8715" width="12.453125" style="65" bestFit="1" customWidth="1"/>
    <col min="8716" max="8966" width="9.08984375" style="65"/>
    <col min="8967" max="8968" width="9.90625" style="65" bestFit="1" customWidth="1"/>
    <col min="8969" max="8969" width="12" style="65" bestFit="1" customWidth="1"/>
    <col min="8970" max="8970" width="10.453125" style="65" bestFit="1" customWidth="1"/>
    <col min="8971" max="8971" width="12.453125" style="65" bestFit="1" customWidth="1"/>
    <col min="8972" max="9222" width="9.08984375" style="65"/>
    <col min="9223" max="9224" width="9.90625" style="65" bestFit="1" customWidth="1"/>
    <col min="9225" max="9225" width="12" style="65" bestFit="1" customWidth="1"/>
    <col min="9226" max="9226" width="10.453125" style="65" bestFit="1" customWidth="1"/>
    <col min="9227" max="9227" width="12.453125" style="65" bestFit="1" customWidth="1"/>
    <col min="9228" max="9478" width="9.08984375" style="65"/>
    <col min="9479" max="9480" width="9.90625" style="65" bestFit="1" customWidth="1"/>
    <col min="9481" max="9481" width="12" style="65" bestFit="1" customWidth="1"/>
    <col min="9482" max="9482" width="10.453125" style="65" bestFit="1" customWidth="1"/>
    <col min="9483" max="9483" width="12.453125" style="65" bestFit="1" customWidth="1"/>
    <col min="9484" max="9734" width="9.08984375" style="65"/>
    <col min="9735" max="9736" width="9.90625" style="65" bestFit="1" customWidth="1"/>
    <col min="9737" max="9737" width="12" style="65" bestFit="1" customWidth="1"/>
    <col min="9738" max="9738" width="10.453125" style="65" bestFit="1" customWidth="1"/>
    <col min="9739" max="9739" width="12.453125" style="65" bestFit="1" customWidth="1"/>
    <col min="9740" max="9990" width="9.08984375" style="65"/>
    <col min="9991" max="9992" width="9.90625" style="65" bestFit="1" customWidth="1"/>
    <col min="9993" max="9993" width="12" style="65" bestFit="1" customWidth="1"/>
    <col min="9994" max="9994" width="10.453125" style="65" bestFit="1" customWidth="1"/>
    <col min="9995" max="9995" width="12.453125" style="65" bestFit="1" customWidth="1"/>
    <col min="9996" max="10246" width="9.08984375" style="65"/>
    <col min="10247" max="10248" width="9.90625" style="65" bestFit="1" customWidth="1"/>
    <col min="10249" max="10249" width="12" style="65" bestFit="1" customWidth="1"/>
    <col min="10250" max="10250" width="10.453125" style="65" bestFit="1" customWidth="1"/>
    <col min="10251" max="10251" width="12.453125" style="65" bestFit="1" customWidth="1"/>
    <col min="10252" max="10502" width="9.08984375" style="65"/>
    <col min="10503" max="10504" width="9.90625" style="65" bestFit="1" customWidth="1"/>
    <col min="10505" max="10505" width="12" style="65" bestFit="1" customWidth="1"/>
    <col min="10506" max="10506" width="10.453125" style="65" bestFit="1" customWidth="1"/>
    <col min="10507" max="10507" width="12.453125" style="65" bestFit="1" customWidth="1"/>
    <col min="10508" max="10758" width="9.08984375" style="65"/>
    <col min="10759" max="10760" width="9.90625" style="65" bestFit="1" customWidth="1"/>
    <col min="10761" max="10761" width="12" style="65" bestFit="1" customWidth="1"/>
    <col min="10762" max="10762" width="10.453125" style="65" bestFit="1" customWidth="1"/>
    <col min="10763" max="10763" width="12.453125" style="65" bestFit="1" customWidth="1"/>
    <col min="10764" max="11014" width="9.08984375" style="65"/>
    <col min="11015" max="11016" width="9.90625" style="65" bestFit="1" customWidth="1"/>
    <col min="11017" max="11017" width="12" style="65" bestFit="1" customWidth="1"/>
    <col min="11018" max="11018" width="10.453125" style="65" bestFit="1" customWidth="1"/>
    <col min="11019" max="11019" width="12.453125" style="65" bestFit="1" customWidth="1"/>
    <col min="11020" max="11270" width="9.08984375" style="65"/>
    <col min="11271" max="11272" width="9.90625" style="65" bestFit="1" customWidth="1"/>
    <col min="11273" max="11273" width="12" style="65" bestFit="1" customWidth="1"/>
    <col min="11274" max="11274" width="10.453125" style="65" bestFit="1" customWidth="1"/>
    <col min="11275" max="11275" width="12.453125" style="65" bestFit="1" customWidth="1"/>
    <col min="11276" max="11526" width="9.08984375" style="65"/>
    <col min="11527" max="11528" width="9.90625" style="65" bestFit="1" customWidth="1"/>
    <col min="11529" max="11529" width="12" style="65" bestFit="1" customWidth="1"/>
    <col min="11530" max="11530" width="10.453125" style="65" bestFit="1" customWidth="1"/>
    <col min="11531" max="11531" width="12.453125" style="65" bestFit="1" customWidth="1"/>
    <col min="11532" max="11782" width="9.08984375" style="65"/>
    <col min="11783" max="11784" width="9.90625" style="65" bestFit="1" customWidth="1"/>
    <col min="11785" max="11785" width="12" style="65" bestFit="1" customWidth="1"/>
    <col min="11786" max="11786" width="10.453125" style="65" bestFit="1" customWidth="1"/>
    <col min="11787" max="11787" width="12.453125" style="65" bestFit="1" customWidth="1"/>
    <col min="11788" max="12038" width="9.08984375" style="65"/>
    <col min="12039" max="12040" width="9.90625" style="65" bestFit="1" customWidth="1"/>
    <col min="12041" max="12041" width="12" style="65" bestFit="1" customWidth="1"/>
    <col min="12042" max="12042" width="10.453125" style="65" bestFit="1" customWidth="1"/>
    <col min="12043" max="12043" width="12.453125" style="65" bestFit="1" customWidth="1"/>
    <col min="12044" max="12294" width="9.08984375" style="65"/>
    <col min="12295" max="12296" width="9.90625" style="65" bestFit="1" customWidth="1"/>
    <col min="12297" max="12297" width="12" style="65" bestFit="1" customWidth="1"/>
    <col min="12298" max="12298" width="10.453125" style="65" bestFit="1" customWidth="1"/>
    <col min="12299" max="12299" width="12.453125" style="65" bestFit="1" customWidth="1"/>
    <col min="12300" max="12550" width="9.08984375" style="65"/>
    <col min="12551" max="12552" width="9.90625" style="65" bestFit="1" customWidth="1"/>
    <col min="12553" max="12553" width="12" style="65" bestFit="1" customWidth="1"/>
    <col min="12554" max="12554" width="10.453125" style="65" bestFit="1" customWidth="1"/>
    <col min="12555" max="12555" width="12.453125" style="65" bestFit="1" customWidth="1"/>
    <col min="12556" max="12806" width="9.08984375" style="65"/>
    <col min="12807" max="12808" width="9.90625" style="65" bestFit="1" customWidth="1"/>
    <col min="12809" max="12809" width="12" style="65" bestFit="1" customWidth="1"/>
    <col min="12810" max="12810" width="10.453125" style="65" bestFit="1" customWidth="1"/>
    <col min="12811" max="12811" width="12.453125" style="65" bestFit="1" customWidth="1"/>
    <col min="12812" max="13062" width="9.08984375" style="65"/>
    <col min="13063" max="13064" width="9.90625" style="65" bestFit="1" customWidth="1"/>
    <col min="13065" max="13065" width="12" style="65" bestFit="1" customWidth="1"/>
    <col min="13066" max="13066" width="10.453125" style="65" bestFit="1" customWidth="1"/>
    <col min="13067" max="13067" width="12.453125" style="65" bestFit="1" customWidth="1"/>
    <col min="13068" max="13318" width="9.08984375" style="65"/>
    <col min="13319" max="13320" width="9.90625" style="65" bestFit="1" customWidth="1"/>
    <col min="13321" max="13321" width="12" style="65" bestFit="1" customWidth="1"/>
    <col min="13322" max="13322" width="10.453125" style="65" bestFit="1" customWidth="1"/>
    <col min="13323" max="13323" width="12.453125" style="65" bestFit="1" customWidth="1"/>
    <col min="13324" max="13574" width="9.08984375" style="65"/>
    <col min="13575" max="13576" width="9.90625" style="65" bestFit="1" customWidth="1"/>
    <col min="13577" max="13577" width="12" style="65" bestFit="1" customWidth="1"/>
    <col min="13578" max="13578" width="10.453125" style="65" bestFit="1" customWidth="1"/>
    <col min="13579" max="13579" width="12.453125" style="65" bestFit="1" customWidth="1"/>
    <col min="13580" max="13830" width="9.08984375" style="65"/>
    <col min="13831" max="13832" width="9.90625" style="65" bestFit="1" customWidth="1"/>
    <col min="13833" max="13833" width="12" style="65" bestFit="1" customWidth="1"/>
    <col min="13834" max="13834" width="10.453125" style="65" bestFit="1" customWidth="1"/>
    <col min="13835" max="13835" width="12.453125" style="65" bestFit="1" customWidth="1"/>
    <col min="13836" max="14086" width="9.08984375" style="65"/>
    <col min="14087" max="14088" width="9.90625" style="65" bestFit="1" customWidth="1"/>
    <col min="14089" max="14089" width="12" style="65" bestFit="1" customWidth="1"/>
    <col min="14090" max="14090" width="10.453125" style="65" bestFit="1" customWidth="1"/>
    <col min="14091" max="14091" width="12.453125" style="65" bestFit="1" customWidth="1"/>
    <col min="14092" max="14342" width="9.08984375" style="65"/>
    <col min="14343" max="14344" width="9.90625" style="65" bestFit="1" customWidth="1"/>
    <col min="14345" max="14345" width="12" style="65" bestFit="1" customWidth="1"/>
    <col min="14346" max="14346" width="10.453125" style="65" bestFit="1" customWidth="1"/>
    <col min="14347" max="14347" width="12.453125" style="65" bestFit="1" customWidth="1"/>
    <col min="14348" max="14598" width="9.08984375" style="65"/>
    <col min="14599" max="14600" width="9.90625" style="65" bestFit="1" customWidth="1"/>
    <col min="14601" max="14601" width="12" style="65" bestFit="1" customWidth="1"/>
    <col min="14602" max="14602" width="10.453125" style="65" bestFit="1" customWidth="1"/>
    <col min="14603" max="14603" width="12.453125" style="65" bestFit="1" customWidth="1"/>
    <col min="14604" max="14854" width="9.08984375" style="65"/>
    <col min="14855" max="14856" width="9.90625" style="65" bestFit="1" customWidth="1"/>
    <col min="14857" max="14857" width="12" style="65" bestFit="1" customWidth="1"/>
    <col min="14858" max="14858" width="10.453125" style="65" bestFit="1" customWidth="1"/>
    <col min="14859" max="14859" width="12.453125" style="65" bestFit="1" customWidth="1"/>
    <col min="14860" max="15110" width="9.08984375" style="65"/>
    <col min="15111" max="15112" width="9.90625" style="65" bestFit="1" customWidth="1"/>
    <col min="15113" max="15113" width="12" style="65" bestFit="1" customWidth="1"/>
    <col min="15114" max="15114" width="10.453125" style="65" bestFit="1" customWidth="1"/>
    <col min="15115" max="15115" width="12.453125" style="65" bestFit="1" customWidth="1"/>
    <col min="15116" max="15366" width="9.08984375" style="65"/>
    <col min="15367" max="15368" width="9.90625" style="65" bestFit="1" customWidth="1"/>
    <col min="15369" max="15369" width="12" style="65" bestFit="1" customWidth="1"/>
    <col min="15370" max="15370" width="10.453125" style="65" bestFit="1" customWidth="1"/>
    <col min="15371" max="15371" width="12.453125" style="65" bestFit="1" customWidth="1"/>
    <col min="15372" max="15622" width="9.08984375" style="65"/>
    <col min="15623" max="15624" width="9.90625" style="65" bestFit="1" customWidth="1"/>
    <col min="15625" max="15625" width="12" style="65" bestFit="1" customWidth="1"/>
    <col min="15626" max="15626" width="10.453125" style="65" bestFit="1" customWidth="1"/>
    <col min="15627" max="15627" width="12.453125" style="65" bestFit="1" customWidth="1"/>
    <col min="15628" max="15878" width="9.08984375" style="65"/>
    <col min="15879" max="15880" width="9.90625" style="65" bestFit="1" customWidth="1"/>
    <col min="15881" max="15881" width="12" style="65" bestFit="1" customWidth="1"/>
    <col min="15882" max="15882" width="10.453125" style="65" bestFit="1" customWidth="1"/>
    <col min="15883" max="15883" width="12.453125" style="65" bestFit="1" customWidth="1"/>
    <col min="15884" max="16134" width="9.08984375" style="65"/>
    <col min="16135" max="16136" width="9.90625" style="65" bestFit="1" customWidth="1"/>
    <col min="16137" max="16137" width="12" style="65" bestFit="1" customWidth="1"/>
    <col min="16138" max="16138" width="10.453125" style="65" bestFit="1" customWidth="1"/>
    <col min="16139" max="16139" width="12.453125" style="65" bestFit="1" customWidth="1"/>
    <col min="16140" max="16384" width="9.08984375" style="65"/>
  </cols>
  <sheetData>
    <row r="1" spans="1:9" ht="12.75" customHeight="1" x14ac:dyDescent="0.25">
      <c r="A1" s="302" t="s">
        <v>154</v>
      </c>
      <c r="B1" s="331"/>
      <c r="C1" s="331"/>
      <c r="D1" s="331"/>
      <c r="E1" s="331"/>
      <c r="F1" s="331"/>
      <c r="G1" s="331"/>
      <c r="H1" s="331"/>
    </row>
    <row r="2" spans="1:9" ht="12.75" customHeight="1" x14ac:dyDescent="0.25">
      <c r="A2" s="304" t="s">
        <v>396</v>
      </c>
      <c r="B2" s="305"/>
      <c r="C2" s="305"/>
      <c r="D2" s="305"/>
      <c r="E2" s="305"/>
      <c r="F2" s="305"/>
      <c r="G2" s="305"/>
      <c r="H2" s="305"/>
    </row>
    <row r="3" spans="1:9" x14ac:dyDescent="0.25">
      <c r="A3" s="315" t="s">
        <v>282</v>
      </c>
      <c r="B3" s="332"/>
      <c r="C3" s="332"/>
      <c r="D3" s="332"/>
      <c r="E3" s="332"/>
      <c r="F3" s="332"/>
      <c r="G3" s="332"/>
      <c r="H3" s="332"/>
      <c r="I3" s="316"/>
    </row>
    <row r="4" spans="1:9" x14ac:dyDescent="0.25">
      <c r="A4" s="333" t="s">
        <v>391</v>
      </c>
      <c r="B4" s="334"/>
      <c r="C4" s="334"/>
      <c r="D4" s="334"/>
      <c r="E4" s="334"/>
      <c r="F4" s="334"/>
      <c r="G4" s="334"/>
      <c r="H4" s="334"/>
      <c r="I4" s="319"/>
    </row>
    <row r="5" spans="1:9" ht="42" x14ac:dyDescent="0.25">
      <c r="A5" s="335" t="s">
        <v>2</v>
      </c>
      <c r="B5" s="330"/>
      <c r="C5" s="330"/>
      <c r="D5" s="330"/>
      <c r="E5" s="330"/>
      <c r="F5" s="330"/>
      <c r="G5" s="74" t="s">
        <v>5</v>
      </c>
      <c r="H5" s="67" t="s">
        <v>194</v>
      </c>
      <c r="I5" s="67" t="s">
        <v>269</v>
      </c>
    </row>
    <row r="6" spans="1:9" x14ac:dyDescent="0.25">
      <c r="A6" s="329">
        <v>1</v>
      </c>
      <c r="B6" s="330"/>
      <c r="C6" s="330"/>
      <c r="D6" s="330"/>
      <c r="E6" s="330"/>
      <c r="F6" s="330"/>
      <c r="G6" s="66">
        <v>2</v>
      </c>
      <c r="H6" s="67" t="s">
        <v>6</v>
      </c>
      <c r="I6" s="67" t="s">
        <v>7</v>
      </c>
    </row>
    <row r="7" spans="1:9" x14ac:dyDescent="0.25">
      <c r="A7" s="337" t="s">
        <v>108</v>
      </c>
      <c r="B7" s="338"/>
      <c r="C7" s="338"/>
      <c r="D7" s="338"/>
      <c r="E7" s="338"/>
      <c r="F7" s="338"/>
      <c r="G7" s="338"/>
      <c r="H7" s="338"/>
      <c r="I7" s="338"/>
    </row>
    <row r="8" spans="1:9" x14ac:dyDescent="0.25">
      <c r="A8" s="336" t="s">
        <v>101</v>
      </c>
      <c r="B8" s="336"/>
      <c r="C8" s="336"/>
      <c r="D8" s="336"/>
      <c r="E8" s="336"/>
      <c r="F8" s="336"/>
      <c r="G8" s="68">
        <v>1</v>
      </c>
      <c r="H8" s="75">
        <v>0</v>
      </c>
      <c r="I8" s="75">
        <v>0</v>
      </c>
    </row>
    <row r="9" spans="1:9" x14ac:dyDescent="0.25">
      <c r="A9" s="336" t="s">
        <v>102</v>
      </c>
      <c r="B9" s="336"/>
      <c r="C9" s="336"/>
      <c r="D9" s="336"/>
      <c r="E9" s="336"/>
      <c r="F9" s="336"/>
      <c r="G9" s="68">
        <v>2</v>
      </c>
      <c r="H9" s="75">
        <v>0</v>
      </c>
      <c r="I9" s="75">
        <v>0</v>
      </c>
    </row>
    <row r="10" spans="1:9" x14ac:dyDescent="0.25">
      <c r="A10" s="336" t="s">
        <v>103</v>
      </c>
      <c r="B10" s="336"/>
      <c r="C10" s="336"/>
      <c r="D10" s="336"/>
      <c r="E10" s="336"/>
      <c r="F10" s="336"/>
      <c r="G10" s="68">
        <v>3</v>
      </c>
      <c r="H10" s="75">
        <v>0</v>
      </c>
      <c r="I10" s="75">
        <v>0</v>
      </c>
    </row>
    <row r="11" spans="1:9" x14ac:dyDescent="0.25">
      <c r="A11" s="336" t="s">
        <v>104</v>
      </c>
      <c r="B11" s="336"/>
      <c r="C11" s="336"/>
      <c r="D11" s="336"/>
      <c r="E11" s="336"/>
      <c r="F11" s="336"/>
      <c r="G11" s="68">
        <v>4</v>
      </c>
      <c r="H11" s="75">
        <v>0</v>
      </c>
      <c r="I11" s="75">
        <v>0</v>
      </c>
    </row>
    <row r="12" spans="1:9" x14ac:dyDescent="0.25">
      <c r="A12" s="336" t="s">
        <v>105</v>
      </c>
      <c r="B12" s="336"/>
      <c r="C12" s="336"/>
      <c r="D12" s="336"/>
      <c r="E12" s="336"/>
      <c r="F12" s="336"/>
      <c r="G12" s="68">
        <v>5</v>
      </c>
      <c r="H12" s="75">
        <v>0</v>
      </c>
      <c r="I12" s="75">
        <v>0</v>
      </c>
    </row>
    <row r="13" spans="1:9" ht="22.5" customHeight="1" x14ac:dyDescent="0.25">
      <c r="A13" s="336" t="s">
        <v>125</v>
      </c>
      <c r="B13" s="336"/>
      <c r="C13" s="336"/>
      <c r="D13" s="336"/>
      <c r="E13" s="336"/>
      <c r="F13" s="336"/>
      <c r="G13" s="68">
        <v>6</v>
      </c>
      <c r="H13" s="75">
        <v>0</v>
      </c>
      <c r="I13" s="75">
        <v>0</v>
      </c>
    </row>
    <row r="14" spans="1:9" x14ac:dyDescent="0.25">
      <c r="A14" s="336" t="s">
        <v>106</v>
      </c>
      <c r="B14" s="336"/>
      <c r="C14" s="336"/>
      <c r="D14" s="336"/>
      <c r="E14" s="336"/>
      <c r="F14" s="336"/>
      <c r="G14" s="68">
        <v>7</v>
      </c>
      <c r="H14" s="75">
        <v>0</v>
      </c>
      <c r="I14" s="75">
        <v>0</v>
      </c>
    </row>
    <row r="15" spans="1:9" x14ac:dyDescent="0.25">
      <c r="A15" s="336" t="s">
        <v>107</v>
      </c>
      <c r="B15" s="336"/>
      <c r="C15" s="336"/>
      <c r="D15" s="336"/>
      <c r="E15" s="336"/>
      <c r="F15" s="336"/>
      <c r="G15" s="68">
        <v>8</v>
      </c>
      <c r="H15" s="75">
        <v>0</v>
      </c>
      <c r="I15" s="75">
        <v>0</v>
      </c>
    </row>
    <row r="16" spans="1:9" x14ac:dyDescent="0.25">
      <c r="A16" s="337" t="s">
        <v>109</v>
      </c>
      <c r="B16" s="338"/>
      <c r="C16" s="338"/>
      <c r="D16" s="338"/>
      <c r="E16" s="338"/>
      <c r="F16" s="338"/>
      <c r="G16" s="338"/>
      <c r="H16" s="338"/>
      <c r="I16" s="338"/>
    </row>
    <row r="17" spans="1:9" x14ac:dyDescent="0.25">
      <c r="A17" s="336" t="s">
        <v>110</v>
      </c>
      <c r="B17" s="336"/>
      <c r="C17" s="336"/>
      <c r="D17" s="336"/>
      <c r="E17" s="336"/>
      <c r="F17" s="336"/>
      <c r="G17" s="68">
        <v>9</v>
      </c>
      <c r="H17" s="75">
        <v>54552877</v>
      </c>
      <c r="I17" s="75">
        <v>44270070</v>
      </c>
    </row>
    <row r="18" spans="1:9" x14ac:dyDescent="0.25">
      <c r="A18" s="336" t="s">
        <v>111</v>
      </c>
      <c r="B18" s="336"/>
      <c r="C18" s="336"/>
      <c r="D18" s="336"/>
      <c r="E18" s="336"/>
      <c r="F18" s="336"/>
      <c r="G18" s="68"/>
      <c r="H18" s="75">
        <v>0</v>
      </c>
      <c r="I18" s="75">
        <v>0</v>
      </c>
    </row>
    <row r="19" spans="1:9" x14ac:dyDescent="0.25">
      <c r="A19" s="336" t="s">
        <v>112</v>
      </c>
      <c r="B19" s="336"/>
      <c r="C19" s="336"/>
      <c r="D19" s="336"/>
      <c r="E19" s="336"/>
      <c r="F19" s="336"/>
      <c r="G19" s="68">
        <v>10</v>
      </c>
      <c r="H19" s="75">
        <v>463946</v>
      </c>
      <c r="I19" s="75">
        <v>10711</v>
      </c>
    </row>
    <row r="20" spans="1:9" x14ac:dyDescent="0.25">
      <c r="A20" s="336" t="s">
        <v>113</v>
      </c>
      <c r="B20" s="336"/>
      <c r="C20" s="336"/>
      <c r="D20" s="336"/>
      <c r="E20" s="336"/>
      <c r="F20" s="336"/>
      <c r="G20" s="68">
        <v>11</v>
      </c>
      <c r="H20" s="75">
        <v>7207574</v>
      </c>
      <c r="I20" s="75">
        <v>6677451</v>
      </c>
    </row>
    <row r="21" spans="1:9" ht="23.25" customHeight="1" x14ac:dyDescent="0.25">
      <c r="A21" s="336" t="s">
        <v>114</v>
      </c>
      <c r="B21" s="336"/>
      <c r="C21" s="336"/>
      <c r="D21" s="336"/>
      <c r="E21" s="336"/>
      <c r="F21" s="336"/>
      <c r="G21" s="68">
        <v>12</v>
      </c>
      <c r="H21" s="75">
        <v>-1604212</v>
      </c>
      <c r="I21" s="75">
        <v>-3032334</v>
      </c>
    </row>
    <row r="22" spans="1:9" x14ac:dyDescent="0.25">
      <c r="A22" s="336" t="s">
        <v>115</v>
      </c>
      <c r="B22" s="336"/>
      <c r="C22" s="336"/>
      <c r="D22" s="336"/>
      <c r="E22" s="336"/>
      <c r="F22" s="336"/>
      <c r="G22" s="68">
        <v>13</v>
      </c>
      <c r="H22" s="75">
        <v>-69773</v>
      </c>
      <c r="I22" s="75">
        <v>-97173</v>
      </c>
    </row>
    <row r="23" spans="1:9" x14ac:dyDescent="0.25">
      <c r="A23" s="336" t="s">
        <v>116</v>
      </c>
      <c r="B23" s="336"/>
      <c r="C23" s="336"/>
      <c r="D23" s="336"/>
      <c r="E23" s="336"/>
      <c r="F23" s="336"/>
      <c r="G23" s="68">
        <v>14</v>
      </c>
      <c r="H23" s="75">
        <v>-91430970</v>
      </c>
      <c r="I23" s="75">
        <v>-74793802</v>
      </c>
    </row>
    <row r="24" spans="1:9" x14ac:dyDescent="0.25">
      <c r="A24" s="337" t="s">
        <v>117</v>
      </c>
      <c r="B24" s="338"/>
      <c r="C24" s="338"/>
      <c r="D24" s="338"/>
      <c r="E24" s="338"/>
      <c r="F24" s="338"/>
      <c r="G24" s="338"/>
      <c r="H24" s="338"/>
      <c r="I24" s="338"/>
    </row>
    <row r="25" spans="1:9" x14ac:dyDescent="0.25">
      <c r="A25" s="336" t="s">
        <v>118</v>
      </c>
      <c r="B25" s="336"/>
      <c r="C25" s="336"/>
      <c r="D25" s="336"/>
      <c r="E25" s="336"/>
      <c r="F25" s="336"/>
      <c r="G25" s="68">
        <v>15</v>
      </c>
      <c r="H25" s="75">
        <v>0</v>
      </c>
      <c r="I25" s="75">
        <v>0</v>
      </c>
    </row>
    <row r="26" spans="1:9" x14ac:dyDescent="0.25">
      <c r="A26" s="336" t="s">
        <v>119</v>
      </c>
      <c r="B26" s="336"/>
      <c r="C26" s="336"/>
      <c r="D26" s="336"/>
      <c r="E26" s="336"/>
      <c r="F26" s="336"/>
      <c r="G26" s="68">
        <v>16</v>
      </c>
      <c r="H26" s="75">
        <v>0</v>
      </c>
      <c r="I26" s="75">
        <v>0</v>
      </c>
    </row>
    <row r="27" spans="1:9" x14ac:dyDescent="0.25">
      <c r="A27" s="336" t="s">
        <v>120</v>
      </c>
      <c r="B27" s="336"/>
      <c r="C27" s="336"/>
      <c r="D27" s="336"/>
      <c r="E27" s="336"/>
      <c r="F27" s="336"/>
      <c r="G27" s="68">
        <v>17</v>
      </c>
      <c r="H27" s="75">
        <v>37674302</v>
      </c>
      <c r="I27" s="75">
        <v>-370909136</v>
      </c>
    </row>
    <row r="28" spans="1:9" ht="25.5" customHeight="1" x14ac:dyDescent="0.25">
      <c r="A28" s="336" t="s">
        <v>121</v>
      </c>
      <c r="B28" s="336"/>
      <c r="C28" s="336"/>
      <c r="D28" s="336"/>
      <c r="E28" s="336"/>
      <c r="F28" s="336"/>
      <c r="G28" s="68">
        <v>18</v>
      </c>
      <c r="H28" s="75">
        <v>-144876</v>
      </c>
      <c r="I28" s="75">
        <v>-143482</v>
      </c>
    </row>
    <row r="29" spans="1:9" ht="23.25" customHeight="1" x14ac:dyDescent="0.25">
      <c r="A29" s="336" t="s">
        <v>122</v>
      </c>
      <c r="B29" s="336"/>
      <c r="C29" s="336"/>
      <c r="D29" s="336"/>
      <c r="E29" s="336"/>
      <c r="F29" s="336"/>
      <c r="G29" s="68">
        <v>19</v>
      </c>
      <c r="H29" s="75">
        <v>-699805</v>
      </c>
      <c r="I29" s="75">
        <v>-467136</v>
      </c>
    </row>
    <row r="30" spans="1:9" ht="27.75" customHeight="1" x14ac:dyDescent="0.25">
      <c r="A30" s="336" t="s">
        <v>123</v>
      </c>
      <c r="B30" s="336"/>
      <c r="C30" s="336"/>
      <c r="D30" s="336"/>
      <c r="E30" s="336"/>
      <c r="F30" s="336"/>
      <c r="G30" s="68">
        <v>20</v>
      </c>
      <c r="H30" s="75">
        <v>0</v>
      </c>
      <c r="I30" s="75">
        <v>0</v>
      </c>
    </row>
    <row r="31" spans="1:9" ht="27.75" customHeight="1" x14ac:dyDescent="0.25">
      <c r="A31" s="336" t="s">
        <v>124</v>
      </c>
      <c r="B31" s="336"/>
      <c r="C31" s="336"/>
      <c r="D31" s="336"/>
      <c r="E31" s="336"/>
      <c r="F31" s="336"/>
      <c r="G31" s="68">
        <v>21</v>
      </c>
      <c r="H31" s="75">
        <v>-5457</v>
      </c>
      <c r="I31" s="75">
        <v>-3110</v>
      </c>
    </row>
    <row r="32" spans="1:9" ht="29.25" customHeight="1" x14ac:dyDescent="0.25">
      <c r="A32" s="336" t="s">
        <v>126</v>
      </c>
      <c r="B32" s="336"/>
      <c r="C32" s="336"/>
      <c r="D32" s="336"/>
      <c r="E32" s="336"/>
      <c r="F32" s="336"/>
      <c r="G32" s="68">
        <v>22</v>
      </c>
      <c r="H32" s="75">
        <v>-49250234</v>
      </c>
      <c r="I32" s="75">
        <v>-844266681</v>
      </c>
    </row>
    <row r="33" spans="1:9" x14ac:dyDescent="0.25">
      <c r="A33" s="336" t="s">
        <v>127</v>
      </c>
      <c r="B33" s="336"/>
      <c r="C33" s="336"/>
      <c r="D33" s="336"/>
      <c r="E33" s="336"/>
      <c r="F33" s="336"/>
      <c r="G33" s="68">
        <v>23</v>
      </c>
      <c r="H33" s="75">
        <v>374887</v>
      </c>
      <c r="I33" s="75">
        <v>-1034581</v>
      </c>
    </row>
    <row r="34" spans="1:9" x14ac:dyDescent="0.25">
      <c r="A34" s="336" t="s">
        <v>128</v>
      </c>
      <c r="B34" s="336"/>
      <c r="C34" s="336"/>
      <c r="D34" s="336"/>
      <c r="E34" s="336"/>
      <c r="F34" s="336"/>
      <c r="G34" s="68">
        <v>24</v>
      </c>
      <c r="H34" s="75">
        <v>78337329</v>
      </c>
      <c r="I34" s="75">
        <v>46144555</v>
      </c>
    </row>
    <row r="35" spans="1:9" x14ac:dyDescent="0.25">
      <c r="A35" s="336" t="s">
        <v>129</v>
      </c>
      <c r="B35" s="336"/>
      <c r="C35" s="336"/>
      <c r="D35" s="336"/>
      <c r="E35" s="336"/>
      <c r="F35" s="336"/>
      <c r="G35" s="68">
        <v>25</v>
      </c>
      <c r="H35" s="75">
        <v>-340224810</v>
      </c>
      <c r="I35" s="75">
        <v>-372515627</v>
      </c>
    </row>
    <row r="36" spans="1:9" x14ac:dyDescent="0.25">
      <c r="A36" s="336" t="s">
        <v>130</v>
      </c>
      <c r="B36" s="336"/>
      <c r="C36" s="336"/>
      <c r="D36" s="336"/>
      <c r="E36" s="336"/>
      <c r="F36" s="336"/>
      <c r="G36" s="68">
        <v>26</v>
      </c>
      <c r="H36" s="75">
        <v>-18658554</v>
      </c>
      <c r="I36" s="75">
        <v>-2402108</v>
      </c>
    </row>
    <row r="37" spans="1:9" x14ac:dyDescent="0.25">
      <c r="A37" s="336" t="s">
        <v>131</v>
      </c>
      <c r="B37" s="336"/>
      <c r="C37" s="336"/>
      <c r="D37" s="336"/>
      <c r="E37" s="336"/>
      <c r="F37" s="336"/>
      <c r="G37" s="68">
        <v>27</v>
      </c>
      <c r="H37" s="75">
        <v>112720132</v>
      </c>
      <c r="I37" s="75">
        <v>-129015299</v>
      </c>
    </row>
    <row r="38" spans="1:9" x14ac:dyDescent="0.25">
      <c r="A38" s="336" t="s">
        <v>132</v>
      </c>
      <c r="B38" s="336"/>
      <c r="C38" s="336"/>
      <c r="D38" s="336"/>
      <c r="E38" s="336"/>
      <c r="F38" s="336"/>
      <c r="G38" s="68">
        <v>28</v>
      </c>
      <c r="H38" s="75">
        <v>166534</v>
      </c>
      <c r="I38" s="75">
        <v>-55224</v>
      </c>
    </row>
    <row r="39" spans="1:9" x14ac:dyDescent="0.25">
      <c r="A39" s="336" t="s">
        <v>133</v>
      </c>
      <c r="B39" s="336"/>
      <c r="C39" s="336"/>
      <c r="D39" s="336"/>
      <c r="E39" s="336"/>
      <c r="F39" s="336"/>
      <c r="G39" s="68">
        <v>29</v>
      </c>
      <c r="H39" s="75">
        <v>-11475108</v>
      </c>
      <c r="I39" s="75">
        <v>8997320</v>
      </c>
    </row>
    <row r="40" spans="1:9" x14ac:dyDescent="0.25">
      <c r="A40" s="336" t="s">
        <v>134</v>
      </c>
      <c r="B40" s="336"/>
      <c r="C40" s="336"/>
      <c r="D40" s="336"/>
      <c r="E40" s="336"/>
      <c r="F40" s="336"/>
      <c r="G40" s="68">
        <v>30</v>
      </c>
      <c r="H40" s="75">
        <v>129616938</v>
      </c>
      <c r="I40" s="75">
        <v>114197091</v>
      </c>
    </row>
    <row r="41" spans="1:9" x14ac:dyDescent="0.25">
      <c r="A41" s="336" t="s">
        <v>135</v>
      </c>
      <c r="B41" s="336"/>
      <c r="C41" s="336"/>
      <c r="D41" s="336"/>
      <c r="E41" s="336"/>
      <c r="F41" s="336"/>
      <c r="G41" s="68">
        <v>31</v>
      </c>
      <c r="H41" s="75">
        <v>207378</v>
      </c>
      <c r="I41" s="75">
        <v>222612</v>
      </c>
    </row>
    <row r="42" spans="1:9" x14ac:dyDescent="0.25">
      <c r="A42" s="336" t="s">
        <v>136</v>
      </c>
      <c r="B42" s="336"/>
      <c r="C42" s="336"/>
      <c r="D42" s="336"/>
      <c r="E42" s="336"/>
      <c r="F42" s="336"/>
      <c r="G42" s="68">
        <v>32</v>
      </c>
      <c r="H42" s="75">
        <v>-38703925</v>
      </c>
      <c r="I42" s="75">
        <v>-36651785</v>
      </c>
    </row>
    <row r="43" spans="1:9" x14ac:dyDescent="0.25">
      <c r="A43" s="336" t="s">
        <v>137</v>
      </c>
      <c r="B43" s="336"/>
      <c r="C43" s="336"/>
      <c r="D43" s="336"/>
      <c r="E43" s="336"/>
      <c r="F43" s="336"/>
      <c r="G43" s="68">
        <v>33</v>
      </c>
      <c r="H43" s="75">
        <v>-11123541</v>
      </c>
      <c r="I43" s="75">
        <v>-11786133</v>
      </c>
    </row>
    <row r="44" spans="1:9" ht="13.5" customHeight="1" x14ac:dyDescent="0.25">
      <c r="A44" s="339" t="s">
        <v>138</v>
      </c>
      <c r="B44" s="339"/>
      <c r="C44" s="339"/>
      <c r="D44" s="339"/>
      <c r="E44" s="339"/>
      <c r="F44" s="339"/>
      <c r="G44" s="68">
        <v>34</v>
      </c>
      <c r="H44" s="76">
        <f>SUM(H25:H43)+SUM(H17:H23)+SUM(H8:H15)</f>
        <v>-142069368</v>
      </c>
      <c r="I44" s="76">
        <f>SUM(I25:I43)+SUM(I17:I23)+SUM(I8:I15)</f>
        <v>-1626653801</v>
      </c>
    </row>
    <row r="45" spans="1:9" x14ac:dyDescent="0.25">
      <c r="A45" s="337" t="s">
        <v>15</v>
      </c>
      <c r="B45" s="338"/>
      <c r="C45" s="338"/>
      <c r="D45" s="338"/>
      <c r="E45" s="338"/>
      <c r="F45" s="338"/>
      <c r="G45" s="338"/>
      <c r="H45" s="338"/>
      <c r="I45" s="338"/>
    </row>
    <row r="46" spans="1:9" ht="24.75" customHeight="1" x14ac:dyDescent="0.25">
      <c r="A46" s="336" t="s">
        <v>139</v>
      </c>
      <c r="B46" s="336"/>
      <c r="C46" s="336"/>
      <c r="D46" s="336"/>
      <c r="E46" s="336"/>
      <c r="F46" s="336"/>
      <c r="G46" s="68">
        <v>35</v>
      </c>
      <c r="H46" s="75">
        <v>-10905210</v>
      </c>
      <c r="I46" s="75">
        <v>-8069728</v>
      </c>
    </row>
    <row r="47" spans="1:9" ht="26.25" customHeight="1" x14ac:dyDescent="0.25">
      <c r="A47" s="336" t="s">
        <v>140</v>
      </c>
      <c r="B47" s="336"/>
      <c r="C47" s="336"/>
      <c r="D47" s="336"/>
      <c r="E47" s="336"/>
      <c r="F47" s="336"/>
      <c r="G47" s="68">
        <v>36</v>
      </c>
      <c r="H47" s="75">
        <v>0</v>
      </c>
      <c r="I47" s="75">
        <v>0</v>
      </c>
    </row>
    <row r="48" spans="1:9" ht="24" customHeight="1" x14ac:dyDescent="0.25">
      <c r="A48" s="336" t="s">
        <v>141</v>
      </c>
      <c r="B48" s="336"/>
      <c r="C48" s="336"/>
      <c r="D48" s="336"/>
      <c r="E48" s="336"/>
      <c r="F48" s="336"/>
      <c r="G48" s="68">
        <v>37</v>
      </c>
      <c r="H48" s="75">
        <v>0</v>
      </c>
      <c r="I48" s="75">
        <v>0</v>
      </c>
    </row>
    <row r="49" spans="1:9" x14ac:dyDescent="0.25">
      <c r="A49" s="336" t="s">
        <v>142</v>
      </c>
      <c r="B49" s="336"/>
      <c r="C49" s="336"/>
      <c r="D49" s="336"/>
      <c r="E49" s="336"/>
      <c r="F49" s="336"/>
      <c r="G49" s="68">
        <v>38</v>
      </c>
      <c r="H49" s="75">
        <v>0</v>
      </c>
      <c r="I49" s="75">
        <v>0</v>
      </c>
    </row>
    <row r="50" spans="1:9" x14ac:dyDescent="0.25">
      <c r="A50" s="336" t="s">
        <v>143</v>
      </c>
      <c r="B50" s="336"/>
      <c r="C50" s="336"/>
      <c r="D50" s="336"/>
      <c r="E50" s="336"/>
      <c r="F50" s="336"/>
      <c r="G50" s="68">
        <v>39</v>
      </c>
      <c r="H50" s="75">
        <v>-11</v>
      </c>
      <c r="I50" s="75">
        <v>0</v>
      </c>
    </row>
    <row r="51" spans="1:9" x14ac:dyDescent="0.25">
      <c r="A51" s="339" t="s">
        <v>144</v>
      </c>
      <c r="B51" s="339"/>
      <c r="C51" s="339"/>
      <c r="D51" s="339"/>
      <c r="E51" s="339"/>
      <c r="F51" s="339"/>
      <c r="G51" s="68">
        <v>40</v>
      </c>
      <c r="H51" s="76">
        <f>SUM(H46:H50)</f>
        <v>-10905221</v>
      </c>
      <c r="I51" s="76">
        <f>SUM(I46:I50)</f>
        <v>-8069728</v>
      </c>
    </row>
    <row r="52" spans="1:9" x14ac:dyDescent="0.25">
      <c r="A52" s="337" t="s">
        <v>16</v>
      </c>
      <c r="B52" s="338"/>
      <c r="C52" s="338"/>
      <c r="D52" s="338"/>
      <c r="E52" s="338"/>
      <c r="F52" s="338"/>
      <c r="G52" s="338"/>
      <c r="H52" s="338"/>
      <c r="I52" s="338"/>
    </row>
    <row r="53" spans="1:9" ht="23.25" customHeight="1" x14ac:dyDescent="0.25">
      <c r="A53" s="336" t="s">
        <v>145</v>
      </c>
      <c r="B53" s="336"/>
      <c r="C53" s="336"/>
      <c r="D53" s="336"/>
      <c r="E53" s="336"/>
      <c r="F53" s="336"/>
      <c r="G53" s="68">
        <v>41</v>
      </c>
      <c r="H53" s="75">
        <v>-16953174</v>
      </c>
      <c r="I53" s="75">
        <v>-27334800</v>
      </c>
    </row>
    <row r="54" spans="1:9" x14ac:dyDescent="0.25">
      <c r="A54" s="336" t="s">
        <v>146</v>
      </c>
      <c r="B54" s="336"/>
      <c r="C54" s="336"/>
      <c r="D54" s="336"/>
      <c r="E54" s="336"/>
      <c r="F54" s="336"/>
      <c r="G54" s="68">
        <v>42</v>
      </c>
      <c r="H54" s="75">
        <v>0</v>
      </c>
      <c r="I54" s="75">
        <v>0</v>
      </c>
    </row>
    <row r="55" spans="1:9" x14ac:dyDescent="0.25">
      <c r="A55" s="336" t="s">
        <v>147</v>
      </c>
      <c r="B55" s="336"/>
      <c r="C55" s="336"/>
      <c r="D55" s="336"/>
      <c r="E55" s="336"/>
      <c r="F55" s="336"/>
      <c r="G55" s="68">
        <v>43</v>
      </c>
      <c r="H55" s="75">
        <v>0</v>
      </c>
      <c r="I55" s="75">
        <v>0</v>
      </c>
    </row>
    <row r="56" spans="1:9" x14ac:dyDescent="0.25">
      <c r="A56" s="336" t="s">
        <v>148</v>
      </c>
      <c r="B56" s="336"/>
      <c r="C56" s="336"/>
      <c r="D56" s="336"/>
      <c r="E56" s="336"/>
      <c r="F56" s="336"/>
      <c r="G56" s="68">
        <v>44</v>
      </c>
      <c r="H56" s="75">
        <v>0</v>
      </c>
      <c r="I56" s="75">
        <v>0</v>
      </c>
    </row>
    <row r="57" spans="1:9" x14ac:dyDescent="0.25">
      <c r="A57" s="336" t="s">
        <v>149</v>
      </c>
      <c r="B57" s="336"/>
      <c r="C57" s="336"/>
      <c r="D57" s="336"/>
      <c r="E57" s="336"/>
      <c r="F57" s="336"/>
      <c r="G57" s="68">
        <v>45</v>
      </c>
      <c r="H57" s="75">
        <v>0</v>
      </c>
      <c r="I57" s="75">
        <v>-48387179</v>
      </c>
    </row>
    <row r="58" spans="1:9" x14ac:dyDescent="0.25">
      <c r="A58" s="336" t="s">
        <v>150</v>
      </c>
      <c r="B58" s="336"/>
      <c r="C58" s="336"/>
      <c r="D58" s="336"/>
      <c r="E58" s="336"/>
      <c r="F58" s="336"/>
      <c r="G58" s="68">
        <v>46</v>
      </c>
      <c r="H58" s="75">
        <v>0</v>
      </c>
      <c r="I58" s="75">
        <v>0</v>
      </c>
    </row>
    <row r="59" spans="1:9" x14ac:dyDescent="0.25">
      <c r="A59" s="339" t="s">
        <v>152</v>
      </c>
      <c r="B59" s="336"/>
      <c r="C59" s="336"/>
      <c r="D59" s="336"/>
      <c r="E59" s="336"/>
      <c r="F59" s="336"/>
      <c r="G59" s="68">
        <v>47</v>
      </c>
      <c r="H59" s="76">
        <f>H53+H54+H55+H56+H57+H58</f>
        <v>-16953174</v>
      </c>
      <c r="I59" s="76">
        <f>I53+I54+I55+I56+I57+I58</f>
        <v>-75721979</v>
      </c>
    </row>
    <row r="60" spans="1:9" ht="25.5" customHeight="1" x14ac:dyDescent="0.25">
      <c r="A60" s="339" t="s">
        <v>151</v>
      </c>
      <c r="B60" s="339"/>
      <c r="C60" s="339"/>
      <c r="D60" s="339"/>
      <c r="E60" s="339"/>
      <c r="F60" s="339"/>
      <c r="G60" s="68">
        <v>48</v>
      </c>
      <c r="H60" s="76">
        <f>H44+H51+H59</f>
        <v>-169927763</v>
      </c>
      <c r="I60" s="76">
        <f>I44+I51+I59</f>
        <v>-1710445508</v>
      </c>
    </row>
    <row r="61" spans="1:9" x14ac:dyDescent="0.25">
      <c r="A61" s="339" t="s">
        <v>195</v>
      </c>
      <c r="B61" s="336"/>
      <c r="C61" s="336"/>
      <c r="D61" s="336"/>
      <c r="E61" s="336"/>
      <c r="F61" s="336"/>
      <c r="G61" s="68">
        <v>49</v>
      </c>
      <c r="H61" s="75">
        <v>3103800978</v>
      </c>
      <c r="I61" s="75">
        <v>3798726463</v>
      </c>
    </row>
    <row r="62" spans="1:9" x14ac:dyDescent="0.25">
      <c r="A62" s="336" t="s">
        <v>153</v>
      </c>
      <c r="B62" s="336"/>
      <c r="C62" s="336"/>
      <c r="D62" s="336"/>
      <c r="E62" s="336"/>
      <c r="F62" s="336"/>
      <c r="G62" s="68">
        <v>50</v>
      </c>
      <c r="H62" s="75">
        <v>6279</v>
      </c>
      <c r="I62" s="75">
        <v>0</v>
      </c>
    </row>
    <row r="63" spans="1:9" x14ac:dyDescent="0.25">
      <c r="A63" s="339" t="s">
        <v>196</v>
      </c>
      <c r="B63" s="336"/>
      <c r="C63" s="336"/>
      <c r="D63" s="336"/>
      <c r="E63" s="336"/>
      <c r="F63" s="336"/>
      <c r="G63" s="68">
        <v>51</v>
      </c>
      <c r="H63" s="76">
        <f>H60+H61+H62</f>
        <v>2933879494</v>
      </c>
      <c r="I63" s="76">
        <f>I60+I61+I62</f>
        <v>2088280955</v>
      </c>
    </row>
  </sheetData>
  <sheetProtection algorithmName="SHA-512" hashValue="XpHLhvZQWdWzJkx8XunZByjhnR65d/pvI2slsciME6NKSzw/POHA+IOaV5B1RCi7UDGG9AIiT9WYT8Edq5F9MQ==" saltValue="148wECD/PRvlIfL/nU59z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A8" zoomScale="98" zoomScaleNormal="100" zoomScaleSheetLayoutView="98" workbookViewId="0">
      <selection activeCell="H20" sqref="H20"/>
    </sheetView>
  </sheetViews>
  <sheetFormatPr defaultRowHeight="12.5" x14ac:dyDescent="0.25"/>
  <cols>
    <col min="1" max="2" width="9.08984375" style="65"/>
    <col min="3" max="3" width="20.90625" style="65" customWidth="1"/>
    <col min="4" max="4" width="9.08984375" style="65"/>
    <col min="5" max="5" width="9.08984375" style="64" customWidth="1"/>
    <col min="6" max="6" width="10.08984375" style="64" customWidth="1"/>
    <col min="7" max="7" width="9.08984375" style="64" customWidth="1"/>
    <col min="8" max="9" width="9.90625" style="64" customWidth="1"/>
    <col min="10" max="15" width="9.08984375" style="64" customWidth="1"/>
    <col min="16" max="16" width="10" style="64" customWidth="1"/>
    <col min="17" max="18" width="9.08984375" style="64" customWidth="1"/>
    <col min="19" max="264" width="9.08984375" style="65"/>
    <col min="265" max="265" width="10.08984375" style="65" bestFit="1" customWidth="1"/>
    <col min="266" max="269" width="9.08984375" style="65"/>
    <col min="270" max="271" width="9.90625" style="65" bestFit="1" customWidth="1"/>
    <col min="272" max="520" width="9.08984375" style="65"/>
    <col min="521" max="521" width="10.08984375" style="65" bestFit="1" customWidth="1"/>
    <col min="522" max="525" width="9.08984375" style="65"/>
    <col min="526" max="527" width="9.90625" style="65" bestFit="1" customWidth="1"/>
    <col min="528" max="776" width="9.08984375" style="65"/>
    <col min="777" max="777" width="10.08984375" style="65" bestFit="1" customWidth="1"/>
    <col min="778" max="781" width="9.08984375" style="65"/>
    <col min="782" max="783" width="9.90625" style="65" bestFit="1" customWidth="1"/>
    <col min="784" max="1032" width="9.08984375" style="65"/>
    <col min="1033" max="1033" width="10.08984375" style="65" bestFit="1" customWidth="1"/>
    <col min="1034" max="1037" width="9.08984375" style="65"/>
    <col min="1038" max="1039" width="9.90625" style="65" bestFit="1" customWidth="1"/>
    <col min="1040" max="1288" width="9.08984375" style="65"/>
    <col min="1289" max="1289" width="10.08984375" style="65" bestFit="1" customWidth="1"/>
    <col min="1290" max="1293" width="9.08984375" style="65"/>
    <col min="1294" max="1295" width="9.90625" style="65" bestFit="1" customWidth="1"/>
    <col min="1296" max="1544" width="9.08984375" style="65"/>
    <col min="1545" max="1545" width="10.08984375" style="65" bestFit="1" customWidth="1"/>
    <col min="1546" max="1549" width="9.08984375" style="65"/>
    <col min="1550" max="1551" width="9.90625" style="65" bestFit="1" customWidth="1"/>
    <col min="1552" max="1800" width="9.08984375" style="65"/>
    <col min="1801" max="1801" width="10.08984375" style="65" bestFit="1" customWidth="1"/>
    <col min="1802" max="1805" width="9.08984375" style="65"/>
    <col min="1806" max="1807" width="9.90625" style="65" bestFit="1" customWidth="1"/>
    <col min="1808" max="2056" width="9.08984375" style="65"/>
    <col min="2057" max="2057" width="10.08984375" style="65" bestFit="1" customWidth="1"/>
    <col min="2058" max="2061" width="9.08984375" style="65"/>
    <col min="2062" max="2063" width="9.90625" style="65" bestFit="1" customWidth="1"/>
    <col min="2064" max="2312" width="9.08984375" style="65"/>
    <col min="2313" max="2313" width="10.08984375" style="65" bestFit="1" customWidth="1"/>
    <col min="2314" max="2317" width="9.08984375" style="65"/>
    <col min="2318" max="2319" width="9.90625" style="65" bestFit="1" customWidth="1"/>
    <col min="2320" max="2568" width="9.08984375" style="65"/>
    <col min="2569" max="2569" width="10.08984375" style="65" bestFit="1" customWidth="1"/>
    <col min="2570" max="2573" width="9.08984375" style="65"/>
    <col min="2574" max="2575" width="9.90625" style="65" bestFit="1" customWidth="1"/>
    <col min="2576" max="2824" width="9.08984375" style="65"/>
    <col min="2825" max="2825" width="10.08984375" style="65" bestFit="1" customWidth="1"/>
    <col min="2826" max="2829" width="9.08984375" style="65"/>
    <col min="2830" max="2831" width="9.90625" style="65" bestFit="1" customWidth="1"/>
    <col min="2832" max="3080" width="9.08984375" style="65"/>
    <col min="3081" max="3081" width="10.08984375" style="65" bestFit="1" customWidth="1"/>
    <col min="3082" max="3085" width="9.08984375" style="65"/>
    <col min="3086" max="3087" width="9.90625" style="65" bestFit="1" customWidth="1"/>
    <col min="3088" max="3336" width="9.08984375" style="65"/>
    <col min="3337" max="3337" width="10.08984375" style="65" bestFit="1" customWidth="1"/>
    <col min="3338" max="3341" width="9.08984375" style="65"/>
    <col min="3342" max="3343" width="9.90625" style="65" bestFit="1" customWidth="1"/>
    <col min="3344" max="3592" width="9.08984375" style="65"/>
    <col min="3593" max="3593" width="10.08984375" style="65" bestFit="1" customWidth="1"/>
    <col min="3594" max="3597" width="9.08984375" style="65"/>
    <col min="3598" max="3599" width="9.90625" style="65" bestFit="1" customWidth="1"/>
    <col min="3600" max="3848" width="9.08984375" style="65"/>
    <col min="3849" max="3849" width="10.08984375" style="65" bestFit="1" customWidth="1"/>
    <col min="3850" max="3853" width="9.08984375" style="65"/>
    <col min="3854" max="3855" width="9.90625" style="65" bestFit="1" customWidth="1"/>
    <col min="3856" max="4104" width="9.08984375" style="65"/>
    <col min="4105" max="4105" width="10.08984375" style="65" bestFit="1" customWidth="1"/>
    <col min="4106" max="4109" width="9.08984375" style="65"/>
    <col min="4110" max="4111" width="9.90625" style="65" bestFit="1" customWidth="1"/>
    <col min="4112" max="4360" width="9.08984375" style="65"/>
    <col min="4361" max="4361" width="10.08984375" style="65" bestFit="1" customWidth="1"/>
    <col min="4362" max="4365" width="9.08984375" style="65"/>
    <col min="4366" max="4367" width="9.90625" style="65" bestFit="1" customWidth="1"/>
    <col min="4368" max="4616" width="9.08984375" style="65"/>
    <col min="4617" max="4617" width="10.08984375" style="65" bestFit="1" customWidth="1"/>
    <col min="4618" max="4621" width="9.08984375" style="65"/>
    <col min="4622" max="4623" width="9.90625" style="65" bestFit="1" customWidth="1"/>
    <col min="4624" max="4872" width="9.08984375" style="65"/>
    <col min="4873" max="4873" width="10.08984375" style="65" bestFit="1" customWidth="1"/>
    <col min="4874" max="4877" width="9.08984375" style="65"/>
    <col min="4878" max="4879" width="9.90625" style="65" bestFit="1" customWidth="1"/>
    <col min="4880" max="5128" width="9.08984375" style="65"/>
    <col min="5129" max="5129" width="10.08984375" style="65" bestFit="1" customWidth="1"/>
    <col min="5130" max="5133" width="9.08984375" style="65"/>
    <col min="5134" max="5135" width="9.90625" style="65" bestFit="1" customWidth="1"/>
    <col min="5136" max="5384" width="9.08984375" style="65"/>
    <col min="5385" max="5385" width="10.08984375" style="65" bestFit="1" customWidth="1"/>
    <col min="5386" max="5389" width="9.08984375" style="65"/>
    <col min="5390" max="5391" width="9.90625" style="65" bestFit="1" customWidth="1"/>
    <col min="5392" max="5640" width="9.08984375" style="65"/>
    <col min="5641" max="5641" width="10.08984375" style="65" bestFit="1" customWidth="1"/>
    <col min="5642" max="5645" width="9.08984375" style="65"/>
    <col min="5646" max="5647" width="9.90625" style="65" bestFit="1" customWidth="1"/>
    <col min="5648" max="5896" width="9.08984375" style="65"/>
    <col min="5897" max="5897" width="10.08984375" style="65" bestFit="1" customWidth="1"/>
    <col min="5898" max="5901" width="9.08984375" style="65"/>
    <col min="5902" max="5903" width="9.90625" style="65" bestFit="1" customWidth="1"/>
    <col min="5904" max="6152" width="9.08984375" style="65"/>
    <col min="6153" max="6153" width="10.08984375" style="65" bestFit="1" customWidth="1"/>
    <col min="6154" max="6157" width="9.08984375" style="65"/>
    <col min="6158" max="6159" width="9.90625" style="65" bestFit="1" customWidth="1"/>
    <col min="6160" max="6408" width="9.08984375" style="65"/>
    <col min="6409" max="6409" width="10.08984375" style="65" bestFit="1" customWidth="1"/>
    <col min="6410" max="6413" width="9.08984375" style="65"/>
    <col min="6414" max="6415" width="9.90625" style="65" bestFit="1" customWidth="1"/>
    <col min="6416" max="6664" width="9.08984375" style="65"/>
    <col min="6665" max="6665" width="10.08984375" style="65" bestFit="1" customWidth="1"/>
    <col min="6666" max="6669" width="9.08984375" style="65"/>
    <col min="6670" max="6671" width="9.90625" style="65" bestFit="1" customWidth="1"/>
    <col min="6672" max="6920" width="9.08984375" style="65"/>
    <col min="6921" max="6921" width="10.08984375" style="65" bestFit="1" customWidth="1"/>
    <col min="6922" max="6925" width="9.08984375" style="65"/>
    <col min="6926" max="6927" width="9.90625" style="65" bestFit="1" customWidth="1"/>
    <col min="6928" max="7176" width="9.08984375" style="65"/>
    <col min="7177" max="7177" width="10.08984375" style="65" bestFit="1" customWidth="1"/>
    <col min="7178" max="7181" width="9.08984375" style="65"/>
    <col min="7182" max="7183" width="9.90625" style="65" bestFit="1" customWidth="1"/>
    <col min="7184" max="7432" width="9.08984375" style="65"/>
    <col min="7433" max="7433" width="10.08984375" style="65" bestFit="1" customWidth="1"/>
    <col min="7434" max="7437" width="9.08984375" style="65"/>
    <col min="7438" max="7439" width="9.90625" style="65" bestFit="1" customWidth="1"/>
    <col min="7440" max="7688" width="9.08984375" style="65"/>
    <col min="7689" max="7689" width="10.08984375" style="65" bestFit="1" customWidth="1"/>
    <col min="7690" max="7693" width="9.08984375" style="65"/>
    <col min="7694" max="7695" width="9.90625" style="65" bestFit="1" customWidth="1"/>
    <col min="7696" max="7944" width="9.08984375" style="65"/>
    <col min="7945" max="7945" width="10.08984375" style="65" bestFit="1" customWidth="1"/>
    <col min="7946" max="7949" width="9.08984375" style="65"/>
    <col min="7950" max="7951" width="9.90625" style="65" bestFit="1" customWidth="1"/>
    <col min="7952" max="8200" width="9.08984375" style="65"/>
    <col min="8201" max="8201" width="10.08984375" style="65" bestFit="1" customWidth="1"/>
    <col min="8202" max="8205" width="9.08984375" style="65"/>
    <col min="8206" max="8207" width="9.90625" style="65" bestFit="1" customWidth="1"/>
    <col min="8208" max="8456" width="9.08984375" style="65"/>
    <col min="8457" max="8457" width="10.08984375" style="65" bestFit="1" customWidth="1"/>
    <col min="8458" max="8461" width="9.08984375" style="65"/>
    <col min="8462" max="8463" width="9.90625" style="65" bestFit="1" customWidth="1"/>
    <col min="8464" max="8712" width="9.08984375" style="65"/>
    <col min="8713" max="8713" width="10.08984375" style="65" bestFit="1" customWidth="1"/>
    <col min="8714" max="8717" width="9.08984375" style="65"/>
    <col min="8718" max="8719" width="9.90625" style="65" bestFit="1" customWidth="1"/>
    <col min="8720" max="8968" width="9.08984375" style="65"/>
    <col min="8969" max="8969" width="10.08984375" style="65" bestFit="1" customWidth="1"/>
    <col min="8970" max="8973" width="9.08984375" style="65"/>
    <col min="8974" max="8975" width="9.90625" style="65" bestFit="1" customWidth="1"/>
    <col min="8976" max="9224" width="9.08984375" style="65"/>
    <col min="9225" max="9225" width="10.08984375" style="65" bestFit="1" customWidth="1"/>
    <col min="9226" max="9229" width="9.08984375" style="65"/>
    <col min="9230" max="9231" width="9.90625" style="65" bestFit="1" customWidth="1"/>
    <col min="9232" max="9480" width="9.08984375" style="65"/>
    <col min="9481" max="9481" width="10.08984375" style="65" bestFit="1" customWidth="1"/>
    <col min="9482" max="9485" width="9.08984375" style="65"/>
    <col min="9486" max="9487" width="9.90625" style="65" bestFit="1" customWidth="1"/>
    <col min="9488" max="9736" width="9.08984375" style="65"/>
    <col min="9737" max="9737" width="10.08984375" style="65" bestFit="1" customWidth="1"/>
    <col min="9738" max="9741" width="9.08984375" style="65"/>
    <col min="9742" max="9743" width="9.90625" style="65" bestFit="1" customWidth="1"/>
    <col min="9744" max="9992" width="9.08984375" style="65"/>
    <col min="9993" max="9993" width="10.08984375" style="65" bestFit="1" customWidth="1"/>
    <col min="9994" max="9997" width="9.08984375" style="65"/>
    <col min="9998" max="9999" width="9.90625" style="65" bestFit="1" customWidth="1"/>
    <col min="10000" max="10248" width="9.08984375" style="65"/>
    <col min="10249" max="10249" width="10.08984375" style="65" bestFit="1" customWidth="1"/>
    <col min="10250" max="10253" width="9.08984375" style="65"/>
    <col min="10254" max="10255" width="9.90625" style="65" bestFit="1" customWidth="1"/>
    <col min="10256" max="10504" width="9.08984375" style="65"/>
    <col min="10505" max="10505" width="10.08984375" style="65" bestFit="1" customWidth="1"/>
    <col min="10506" max="10509" width="9.08984375" style="65"/>
    <col min="10510" max="10511" width="9.90625" style="65" bestFit="1" customWidth="1"/>
    <col min="10512" max="10760" width="9.08984375" style="65"/>
    <col min="10761" max="10761" width="10.08984375" style="65" bestFit="1" customWidth="1"/>
    <col min="10762" max="10765" width="9.08984375" style="65"/>
    <col min="10766" max="10767" width="9.90625" style="65" bestFit="1" customWidth="1"/>
    <col min="10768" max="11016" width="9.08984375" style="65"/>
    <col min="11017" max="11017" width="10.08984375" style="65" bestFit="1" customWidth="1"/>
    <col min="11018" max="11021" width="9.08984375" style="65"/>
    <col min="11022" max="11023" width="9.90625" style="65" bestFit="1" customWidth="1"/>
    <col min="11024" max="11272" width="9.08984375" style="65"/>
    <col min="11273" max="11273" width="10.08984375" style="65" bestFit="1" customWidth="1"/>
    <col min="11274" max="11277" width="9.08984375" style="65"/>
    <col min="11278" max="11279" width="9.90625" style="65" bestFit="1" customWidth="1"/>
    <col min="11280" max="11528" width="9.08984375" style="65"/>
    <col min="11529" max="11529" width="10.08984375" style="65" bestFit="1" customWidth="1"/>
    <col min="11530" max="11533" width="9.08984375" style="65"/>
    <col min="11534" max="11535" width="9.90625" style="65" bestFit="1" customWidth="1"/>
    <col min="11536" max="11784" width="9.08984375" style="65"/>
    <col min="11785" max="11785" width="10.08984375" style="65" bestFit="1" customWidth="1"/>
    <col min="11786" max="11789" width="9.08984375" style="65"/>
    <col min="11790" max="11791" width="9.90625" style="65" bestFit="1" customWidth="1"/>
    <col min="11792" max="12040" width="9.08984375" style="65"/>
    <col min="12041" max="12041" width="10.08984375" style="65" bestFit="1" customWidth="1"/>
    <col min="12042" max="12045" width="9.08984375" style="65"/>
    <col min="12046" max="12047" width="9.90625" style="65" bestFit="1" customWidth="1"/>
    <col min="12048" max="12296" width="9.08984375" style="65"/>
    <col min="12297" max="12297" width="10.08984375" style="65" bestFit="1" customWidth="1"/>
    <col min="12298" max="12301" width="9.08984375" style="65"/>
    <col min="12302" max="12303" width="9.90625" style="65" bestFit="1" customWidth="1"/>
    <col min="12304" max="12552" width="9.08984375" style="65"/>
    <col min="12553" max="12553" width="10.08984375" style="65" bestFit="1" customWidth="1"/>
    <col min="12554" max="12557" width="9.08984375" style="65"/>
    <col min="12558" max="12559" width="9.90625" style="65" bestFit="1" customWidth="1"/>
    <col min="12560" max="12808" width="9.08984375" style="65"/>
    <col min="12809" max="12809" width="10.08984375" style="65" bestFit="1" customWidth="1"/>
    <col min="12810" max="12813" width="9.08984375" style="65"/>
    <col min="12814" max="12815" width="9.90625" style="65" bestFit="1" customWidth="1"/>
    <col min="12816" max="13064" width="9.08984375" style="65"/>
    <col min="13065" max="13065" width="10.08984375" style="65" bestFit="1" customWidth="1"/>
    <col min="13066" max="13069" width="9.08984375" style="65"/>
    <col min="13070" max="13071" width="9.90625" style="65" bestFit="1" customWidth="1"/>
    <col min="13072" max="13320" width="9.08984375" style="65"/>
    <col min="13321" max="13321" width="10.08984375" style="65" bestFit="1" customWidth="1"/>
    <col min="13322" max="13325" width="9.08984375" style="65"/>
    <col min="13326" max="13327" width="9.90625" style="65" bestFit="1" customWidth="1"/>
    <col min="13328" max="13576" width="9.08984375" style="65"/>
    <col min="13577" max="13577" width="10.08984375" style="65" bestFit="1" customWidth="1"/>
    <col min="13578" max="13581" width="9.08984375" style="65"/>
    <col min="13582" max="13583" width="9.90625" style="65" bestFit="1" customWidth="1"/>
    <col min="13584" max="13832" width="9.08984375" style="65"/>
    <col min="13833" max="13833" width="10.08984375" style="65" bestFit="1" customWidth="1"/>
    <col min="13834" max="13837" width="9.08984375" style="65"/>
    <col min="13838" max="13839" width="9.90625" style="65" bestFit="1" customWidth="1"/>
    <col min="13840" max="14088" width="9.08984375" style="65"/>
    <col min="14089" max="14089" width="10.08984375" style="65" bestFit="1" customWidth="1"/>
    <col min="14090" max="14093" width="9.08984375" style="65"/>
    <col min="14094" max="14095" width="9.90625" style="65" bestFit="1" customWidth="1"/>
    <col min="14096" max="14344" width="9.08984375" style="65"/>
    <col min="14345" max="14345" width="10.08984375" style="65" bestFit="1" customWidth="1"/>
    <col min="14346" max="14349" width="9.08984375" style="65"/>
    <col min="14350" max="14351" width="9.90625" style="65" bestFit="1" customWidth="1"/>
    <col min="14352" max="14600" width="9.08984375" style="65"/>
    <col min="14601" max="14601" width="10.08984375" style="65" bestFit="1" customWidth="1"/>
    <col min="14602" max="14605" width="9.08984375" style="65"/>
    <col min="14606" max="14607" width="9.90625" style="65" bestFit="1" customWidth="1"/>
    <col min="14608" max="14856" width="9.08984375" style="65"/>
    <col min="14857" max="14857" width="10.08984375" style="65" bestFit="1" customWidth="1"/>
    <col min="14858" max="14861" width="9.08984375" style="65"/>
    <col min="14862" max="14863" width="9.90625" style="65" bestFit="1" customWidth="1"/>
    <col min="14864" max="15112" width="9.08984375" style="65"/>
    <col min="15113" max="15113" width="10.08984375" style="65" bestFit="1" customWidth="1"/>
    <col min="15114" max="15117" width="9.08984375" style="65"/>
    <col min="15118" max="15119" width="9.90625" style="65" bestFit="1" customWidth="1"/>
    <col min="15120" max="15368" width="9.08984375" style="65"/>
    <col min="15369" max="15369" width="10.08984375" style="65" bestFit="1" customWidth="1"/>
    <col min="15370" max="15373" width="9.08984375" style="65"/>
    <col min="15374" max="15375" width="9.90625" style="65" bestFit="1" customWidth="1"/>
    <col min="15376" max="15624" width="9.08984375" style="65"/>
    <col min="15625" max="15625" width="10.08984375" style="65" bestFit="1" customWidth="1"/>
    <col min="15626" max="15629" width="9.08984375" style="65"/>
    <col min="15630" max="15631" width="9.90625" style="65" bestFit="1" customWidth="1"/>
    <col min="15632" max="15880" width="9.08984375" style="65"/>
    <col min="15881" max="15881" width="10.08984375" style="65" bestFit="1" customWidth="1"/>
    <col min="15882" max="15885" width="9.08984375" style="65"/>
    <col min="15886" max="15887" width="9.90625" style="65" bestFit="1" customWidth="1"/>
    <col min="15888" max="16136" width="9.08984375" style="65"/>
    <col min="16137" max="16137" width="10.08984375" style="65" bestFit="1" customWidth="1"/>
    <col min="16138" max="16141" width="9.08984375" style="65"/>
    <col min="16142" max="16143" width="9.90625" style="65" bestFit="1" customWidth="1"/>
    <col min="16144" max="16384" width="9.08984375" style="65"/>
  </cols>
  <sheetData>
    <row r="1" spans="1:18" x14ac:dyDescent="0.25">
      <c r="A1" s="341" t="s">
        <v>8</v>
      </c>
      <c r="B1" s="303"/>
      <c r="C1" s="303"/>
      <c r="D1" s="303"/>
      <c r="E1" s="303"/>
      <c r="F1" s="303"/>
      <c r="G1" s="303"/>
      <c r="H1" s="303"/>
      <c r="I1" s="303"/>
      <c r="J1" s="77"/>
      <c r="K1" s="77"/>
      <c r="L1" s="77"/>
      <c r="M1" s="77"/>
      <c r="N1" s="77"/>
      <c r="O1" s="77"/>
    </row>
    <row r="2" spans="1:18" ht="15.5" x14ac:dyDescent="0.25">
      <c r="A2" s="50"/>
      <c r="B2" s="78"/>
      <c r="C2" s="342" t="s">
        <v>270</v>
      </c>
      <c r="D2" s="342"/>
      <c r="E2" s="1" t="s">
        <v>0</v>
      </c>
      <c r="F2" s="79">
        <v>45838</v>
      </c>
      <c r="G2" s="80"/>
      <c r="H2" s="80"/>
      <c r="I2" s="80"/>
      <c r="J2" s="77"/>
      <c r="K2" s="77"/>
      <c r="L2" s="77"/>
      <c r="M2" s="77"/>
      <c r="N2" s="77"/>
      <c r="O2" s="77"/>
      <c r="R2" s="64" t="s">
        <v>282</v>
      </c>
    </row>
    <row r="3" spans="1:18" ht="13.5" customHeight="1" x14ac:dyDescent="0.25">
      <c r="A3" s="343" t="s">
        <v>271</v>
      </c>
      <c r="B3" s="344"/>
      <c r="C3" s="344"/>
      <c r="D3" s="343" t="s">
        <v>272</v>
      </c>
      <c r="E3" s="346" t="s">
        <v>9</v>
      </c>
      <c r="F3" s="347"/>
      <c r="G3" s="347"/>
      <c r="H3" s="347"/>
      <c r="I3" s="347"/>
      <c r="J3" s="347"/>
      <c r="K3" s="347"/>
      <c r="L3" s="347"/>
      <c r="M3" s="347"/>
      <c r="N3" s="347"/>
      <c r="O3" s="347"/>
      <c r="P3" s="348" t="s">
        <v>17</v>
      </c>
      <c r="Q3" s="352"/>
      <c r="R3" s="348" t="s">
        <v>165</v>
      </c>
    </row>
    <row r="4" spans="1:18" ht="54" x14ac:dyDescent="0.25">
      <c r="A4" s="344"/>
      <c r="B4" s="344"/>
      <c r="C4" s="344"/>
      <c r="D4" s="345"/>
      <c r="E4" s="81" t="s">
        <v>13</v>
      </c>
      <c r="F4" s="81" t="s">
        <v>155</v>
      </c>
      <c r="G4" s="81" t="s">
        <v>156</v>
      </c>
      <c r="H4" s="81" t="s">
        <v>273</v>
      </c>
      <c r="I4" s="81" t="s">
        <v>157</v>
      </c>
      <c r="J4" s="82" t="s">
        <v>158</v>
      </c>
      <c r="K4" s="82" t="s">
        <v>159</v>
      </c>
      <c r="L4" s="82" t="s">
        <v>160</v>
      </c>
      <c r="M4" s="82" t="s">
        <v>161</v>
      </c>
      <c r="N4" s="82" t="s">
        <v>162</v>
      </c>
      <c r="O4" s="82" t="s">
        <v>163</v>
      </c>
      <c r="P4" s="83" t="s">
        <v>157</v>
      </c>
      <c r="Q4" s="83" t="s">
        <v>164</v>
      </c>
      <c r="R4" s="348"/>
    </row>
    <row r="5" spans="1:18" x14ac:dyDescent="0.25">
      <c r="A5" s="349">
        <v>1</v>
      </c>
      <c r="B5" s="349"/>
      <c r="C5" s="349"/>
      <c r="D5" s="84">
        <v>2</v>
      </c>
      <c r="E5" s="83" t="s">
        <v>6</v>
      </c>
      <c r="F5" s="85" t="s">
        <v>7</v>
      </c>
      <c r="G5" s="83" t="s">
        <v>179</v>
      </c>
      <c r="H5" s="85" t="s">
        <v>180</v>
      </c>
      <c r="I5" s="83" t="s">
        <v>181</v>
      </c>
      <c r="J5" s="85" t="s">
        <v>182</v>
      </c>
      <c r="K5" s="85" t="s">
        <v>183</v>
      </c>
      <c r="L5" s="85" t="s">
        <v>10</v>
      </c>
      <c r="M5" s="85" t="s">
        <v>184</v>
      </c>
      <c r="N5" s="85" t="s">
        <v>185</v>
      </c>
      <c r="O5" s="85" t="s">
        <v>186</v>
      </c>
      <c r="P5" s="83" t="s">
        <v>187</v>
      </c>
      <c r="Q5" s="83" t="s">
        <v>188</v>
      </c>
      <c r="R5" s="85" t="s">
        <v>189</v>
      </c>
    </row>
    <row r="6" spans="1:18" ht="12.75" customHeight="1" x14ac:dyDescent="0.25">
      <c r="A6" s="350" t="s">
        <v>166</v>
      </c>
      <c r="B6" s="350"/>
      <c r="C6" s="350"/>
      <c r="D6" s="68">
        <v>1</v>
      </c>
      <c r="E6" s="86">
        <v>161970000</v>
      </c>
      <c r="F6" s="86">
        <v>0</v>
      </c>
      <c r="G6" s="86">
        <v>0</v>
      </c>
      <c r="H6" s="86">
        <v>0</v>
      </c>
      <c r="I6" s="86">
        <v>9482965</v>
      </c>
      <c r="J6" s="86">
        <v>225218228</v>
      </c>
      <c r="K6" s="86">
        <v>0</v>
      </c>
      <c r="L6" s="86">
        <v>89306891</v>
      </c>
      <c r="M6" s="86">
        <v>0</v>
      </c>
      <c r="N6" s="86">
        <v>73535269</v>
      </c>
      <c r="O6" s="86">
        <v>0</v>
      </c>
      <c r="P6" s="86">
        <v>0</v>
      </c>
      <c r="Q6" s="86">
        <v>0</v>
      </c>
      <c r="R6" s="87">
        <f>SUM(E6:Q6)</f>
        <v>559513353</v>
      </c>
    </row>
    <row r="7" spans="1:18" ht="30" customHeight="1" x14ac:dyDescent="0.25">
      <c r="A7" s="351" t="s">
        <v>167</v>
      </c>
      <c r="B7" s="351"/>
      <c r="C7" s="351"/>
      <c r="D7" s="68">
        <v>2</v>
      </c>
      <c r="E7" s="86">
        <v>0</v>
      </c>
      <c r="F7" s="86">
        <v>0</v>
      </c>
      <c r="G7" s="86">
        <v>0</v>
      </c>
      <c r="H7" s="86">
        <v>0</v>
      </c>
      <c r="I7" s="86">
        <v>0</v>
      </c>
      <c r="J7" s="86">
        <v>1</v>
      </c>
      <c r="K7" s="86">
        <v>0</v>
      </c>
      <c r="L7" s="86">
        <v>0</v>
      </c>
      <c r="M7" s="86">
        <v>0</v>
      </c>
      <c r="N7" s="86">
        <v>0</v>
      </c>
      <c r="O7" s="86">
        <v>0</v>
      </c>
      <c r="P7" s="86">
        <v>0</v>
      </c>
      <c r="Q7" s="86">
        <v>0</v>
      </c>
      <c r="R7" s="87">
        <f t="shared" ref="R7:R26" si="0">SUM(E7:Q7)</f>
        <v>1</v>
      </c>
    </row>
    <row r="8" spans="1:18" ht="27" customHeight="1" x14ac:dyDescent="0.25">
      <c r="A8" s="350" t="s">
        <v>168</v>
      </c>
      <c r="B8" s="350"/>
      <c r="C8" s="350"/>
      <c r="D8" s="68">
        <v>3</v>
      </c>
      <c r="E8" s="86">
        <v>0</v>
      </c>
      <c r="F8" s="86">
        <v>0</v>
      </c>
      <c r="G8" s="86">
        <v>0</v>
      </c>
      <c r="H8" s="86">
        <v>0</v>
      </c>
      <c r="I8" s="86">
        <v>0</v>
      </c>
      <c r="J8" s="86">
        <v>0</v>
      </c>
      <c r="K8" s="86">
        <v>0</v>
      </c>
      <c r="L8" s="86">
        <v>0</v>
      </c>
      <c r="M8" s="86">
        <v>0</v>
      </c>
      <c r="N8" s="86">
        <v>0</v>
      </c>
      <c r="O8" s="86">
        <v>0</v>
      </c>
      <c r="P8" s="86">
        <v>0</v>
      </c>
      <c r="Q8" s="86">
        <v>0</v>
      </c>
      <c r="R8" s="87">
        <f t="shared" si="0"/>
        <v>0</v>
      </c>
    </row>
    <row r="9" spans="1:18" ht="18" customHeight="1" x14ac:dyDescent="0.25">
      <c r="A9" s="340" t="s">
        <v>169</v>
      </c>
      <c r="B9" s="340"/>
      <c r="C9" s="340"/>
      <c r="D9" s="70">
        <v>4</v>
      </c>
      <c r="E9" s="88">
        <f>E6+E7+E8</f>
        <v>161970000</v>
      </c>
      <c r="F9" s="88">
        <f t="shared" ref="F9:Q9" si="1">F6+F7+F8</f>
        <v>0</v>
      </c>
      <c r="G9" s="88">
        <f t="shared" si="1"/>
        <v>0</v>
      </c>
      <c r="H9" s="88">
        <f t="shared" si="1"/>
        <v>0</v>
      </c>
      <c r="I9" s="88">
        <f t="shared" si="1"/>
        <v>9482965</v>
      </c>
      <c r="J9" s="88">
        <f t="shared" si="1"/>
        <v>225218229</v>
      </c>
      <c r="K9" s="88">
        <f t="shared" si="1"/>
        <v>0</v>
      </c>
      <c r="L9" s="88">
        <f t="shared" si="1"/>
        <v>89306891</v>
      </c>
      <c r="M9" s="88">
        <f t="shared" si="1"/>
        <v>0</v>
      </c>
      <c r="N9" s="88">
        <f t="shared" si="1"/>
        <v>73535269</v>
      </c>
      <c r="O9" s="88">
        <f t="shared" si="1"/>
        <v>0</v>
      </c>
      <c r="P9" s="88">
        <f t="shared" si="1"/>
        <v>0</v>
      </c>
      <c r="Q9" s="88">
        <f t="shared" si="1"/>
        <v>0</v>
      </c>
      <c r="R9" s="87">
        <f t="shared" si="0"/>
        <v>559513354</v>
      </c>
    </row>
    <row r="10" spans="1:18" ht="33" customHeight="1" x14ac:dyDescent="0.25">
      <c r="A10" s="351" t="s">
        <v>170</v>
      </c>
      <c r="B10" s="351"/>
      <c r="C10" s="351"/>
      <c r="D10" s="68">
        <v>5</v>
      </c>
      <c r="E10" s="86">
        <v>0</v>
      </c>
      <c r="F10" s="86">
        <v>0</v>
      </c>
      <c r="G10" s="86">
        <v>0</v>
      </c>
      <c r="H10" s="86">
        <v>0</v>
      </c>
      <c r="I10" s="86">
        <v>0</v>
      </c>
      <c r="J10" s="86">
        <v>0</v>
      </c>
      <c r="K10" s="86">
        <v>0</v>
      </c>
      <c r="L10" s="86">
        <v>0</v>
      </c>
      <c r="M10" s="86">
        <v>0</v>
      </c>
      <c r="N10" s="86">
        <v>0</v>
      </c>
      <c r="O10" s="86">
        <v>0</v>
      </c>
      <c r="P10" s="86">
        <v>0</v>
      </c>
      <c r="Q10" s="86">
        <v>0</v>
      </c>
      <c r="R10" s="87">
        <f t="shared" si="0"/>
        <v>0</v>
      </c>
    </row>
    <row r="11" spans="1:18" ht="23.25" customHeight="1" x14ac:dyDescent="0.25">
      <c r="A11" s="351" t="s">
        <v>171</v>
      </c>
      <c r="B11" s="351"/>
      <c r="C11" s="351"/>
      <c r="D11" s="68">
        <v>6</v>
      </c>
      <c r="E11" s="86">
        <v>0</v>
      </c>
      <c r="F11" s="86">
        <v>0</v>
      </c>
      <c r="G11" s="86">
        <v>0</v>
      </c>
      <c r="H11" s="86">
        <v>0</v>
      </c>
      <c r="I11" s="86">
        <v>0</v>
      </c>
      <c r="J11" s="86">
        <v>0</v>
      </c>
      <c r="K11" s="86">
        <v>0</v>
      </c>
      <c r="L11" s="86">
        <v>0</v>
      </c>
      <c r="M11" s="86">
        <v>0</v>
      </c>
      <c r="N11" s="86">
        <v>0</v>
      </c>
      <c r="O11" s="86">
        <v>0</v>
      </c>
      <c r="P11" s="86">
        <v>0</v>
      </c>
      <c r="Q11" s="86">
        <v>0</v>
      </c>
      <c r="R11" s="87">
        <f t="shared" si="0"/>
        <v>0</v>
      </c>
    </row>
    <row r="12" spans="1:18" ht="27" customHeight="1" x14ac:dyDescent="0.25">
      <c r="A12" s="351" t="s">
        <v>274</v>
      </c>
      <c r="B12" s="351"/>
      <c r="C12" s="351"/>
      <c r="D12" s="68">
        <v>7</v>
      </c>
      <c r="E12" s="86">
        <v>0</v>
      </c>
      <c r="F12" s="86">
        <v>0</v>
      </c>
      <c r="G12" s="86">
        <v>0</v>
      </c>
      <c r="H12" s="86">
        <v>0</v>
      </c>
      <c r="I12" s="86">
        <v>0</v>
      </c>
      <c r="J12" s="86">
        <v>0</v>
      </c>
      <c r="K12" s="86">
        <v>0</v>
      </c>
      <c r="L12" s="86">
        <v>0</v>
      </c>
      <c r="M12" s="86">
        <v>0</v>
      </c>
      <c r="N12" s="86">
        <v>0</v>
      </c>
      <c r="O12" s="86">
        <v>0</v>
      </c>
      <c r="P12" s="86">
        <v>0</v>
      </c>
      <c r="Q12" s="86">
        <v>0</v>
      </c>
      <c r="R12" s="87">
        <f t="shared" si="0"/>
        <v>0</v>
      </c>
    </row>
    <row r="13" spans="1:18" ht="24.75" customHeight="1" x14ac:dyDescent="0.25">
      <c r="A13" s="351" t="s">
        <v>172</v>
      </c>
      <c r="B13" s="351"/>
      <c r="C13" s="351"/>
      <c r="D13" s="68">
        <v>8</v>
      </c>
      <c r="E13" s="86">
        <v>0</v>
      </c>
      <c r="F13" s="86">
        <v>0</v>
      </c>
      <c r="G13" s="86">
        <v>0</v>
      </c>
      <c r="H13" s="86">
        <v>0</v>
      </c>
      <c r="I13" s="86">
        <v>0</v>
      </c>
      <c r="J13" s="86">
        <v>0</v>
      </c>
      <c r="K13" s="86">
        <v>0</v>
      </c>
      <c r="L13" s="86">
        <v>0</v>
      </c>
      <c r="M13" s="86">
        <v>0</v>
      </c>
      <c r="N13" s="86">
        <v>0</v>
      </c>
      <c r="O13" s="86">
        <v>0</v>
      </c>
      <c r="P13" s="86">
        <v>0</v>
      </c>
      <c r="Q13" s="86">
        <v>0</v>
      </c>
      <c r="R13" s="87">
        <f t="shared" si="0"/>
        <v>0</v>
      </c>
    </row>
    <row r="14" spans="1:18" ht="12.75" customHeight="1" x14ac:dyDescent="0.25">
      <c r="A14" s="351" t="s">
        <v>275</v>
      </c>
      <c r="B14" s="351"/>
      <c r="C14" s="351"/>
      <c r="D14" s="68">
        <v>9</v>
      </c>
      <c r="E14" s="86">
        <v>0</v>
      </c>
      <c r="F14" s="86">
        <v>0</v>
      </c>
      <c r="G14" s="86">
        <v>0</v>
      </c>
      <c r="H14" s="86">
        <v>0</v>
      </c>
      <c r="I14" s="86">
        <v>0</v>
      </c>
      <c r="J14" s="86">
        <v>0</v>
      </c>
      <c r="K14" s="86">
        <v>0</v>
      </c>
      <c r="L14" s="86">
        <v>0</v>
      </c>
      <c r="M14" s="86">
        <v>0</v>
      </c>
      <c r="N14" s="86">
        <v>0</v>
      </c>
      <c r="O14" s="86">
        <v>0</v>
      </c>
      <c r="P14" s="86">
        <v>0</v>
      </c>
      <c r="Q14" s="86">
        <v>0</v>
      </c>
      <c r="R14" s="87">
        <f t="shared" si="0"/>
        <v>0</v>
      </c>
    </row>
    <row r="15" spans="1:18" ht="24" customHeight="1" x14ac:dyDescent="0.25">
      <c r="A15" s="351" t="s">
        <v>173</v>
      </c>
      <c r="B15" s="351"/>
      <c r="C15" s="351"/>
      <c r="D15" s="68">
        <v>10</v>
      </c>
      <c r="E15" s="86">
        <v>0</v>
      </c>
      <c r="F15" s="86">
        <v>0</v>
      </c>
      <c r="G15" s="86">
        <v>0</v>
      </c>
      <c r="H15" s="86">
        <v>0</v>
      </c>
      <c r="I15" s="86">
        <v>0</v>
      </c>
      <c r="J15" s="86">
        <v>0</v>
      </c>
      <c r="K15" s="86">
        <v>0</v>
      </c>
      <c r="L15" s="86">
        <v>0</v>
      </c>
      <c r="M15" s="86">
        <v>0</v>
      </c>
      <c r="N15" s="86">
        <v>0</v>
      </c>
      <c r="O15" s="86">
        <v>0</v>
      </c>
      <c r="P15" s="86">
        <v>0</v>
      </c>
      <c r="Q15" s="86">
        <v>0</v>
      </c>
      <c r="R15" s="87">
        <f t="shared" si="0"/>
        <v>0</v>
      </c>
    </row>
    <row r="16" spans="1:18" ht="12.75" customHeight="1" x14ac:dyDescent="0.25">
      <c r="A16" s="351" t="s">
        <v>174</v>
      </c>
      <c r="B16" s="351"/>
      <c r="C16" s="351"/>
      <c r="D16" s="68">
        <v>11</v>
      </c>
      <c r="E16" s="86">
        <v>0</v>
      </c>
      <c r="F16" s="86">
        <v>0</v>
      </c>
      <c r="G16" s="86">
        <v>0</v>
      </c>
      <c r="H16" s="86">
        <v>0</v>
      </c>
      <c r="I16" s="86">
        <v>0</v>
      </c>
      <c r="J16" s="86">
        <v>0</v>
      </c>
      <c r="K16" s="86">
        <v>0</v>
      </c>
      <c r="L16" s="86">
        <v>0</v>
      </c>
      <c r="M16" s="86">
        <v>0</v>
      </c>
      <c r="N16" s="86">
        <v>0</v>
      </c>
      <c r="O16" s="86">
        <v>0</v>
      </c>
      <c r="P16" s="86">
        <v>0</v>
      </c>
      <c r="Q16" s="86">
        <v>0</v>
      </c>
      <c r="R16" s="87">
        <f t="shared" si="0"/>
        <v>0</v>
      </c>
    </row>
    <row r="17" spans="1:18" ht="12.75" customHeight="1" x14ac:dyDescent="0.25">
      <c r="A17" s="351" t="s">
        <v>276</v>
      </c>
      <c r="B17" s="351"/>
      <c r="C17" s="351"/>
      <c r="D17" s="68">
        <v>12</v>
      </c>
      <c r="E17" s="86">
        <v>0</v>
      </c>
      <c r="F17" s="86">
        <v>0</v>
      </c>
      <c r="G17" s="86">
        <v>0</v>
      </c>
      <c r="H17" s="86">
        <v>0</v>
      </c>
      <c r="I17" s="86">
        <v>0</v>
      </c>
      <c r="J17" s="86">
        <v>0</v>
      </c>
      <c r="K17" s="86">
        <v>0</v>
      </c>
      <c r="L17" s="86">
        <v>0</v>
      </c>
      <c r="M17" s="86">
        <v>0</v>
      </c>
      <c r="N17" s="86">
        <v>0</v>
      </c>
      <c r="O17" s="86">
        <v>0</v>
      </c>
      <c r="P17" s="86">
        <v>0</v>
      </c>
      <c r="Q17" s="86">
        <v>0</v>
      </c>
      <c r="R17" s="87">
        <f t="shared" si="0"/>
        <v>0</v>
      </c>
    </row>
    <row r="18" spans="1:18" ht="12.75" customHeight="1" x14ac:dyDescent="0.25">
      <c r="A18" s="351" t="s">
        <v>175</v>
      </c>
      <c r="B18" s="351"/>
      <c r="C18" s="351"/>
      <c r="D18" s="68">
        <v>13</v>
      </c>
      <c r="E18" s="86">
        <v>0</v>
      </c>
      <c r="F18" s="86">
        <v>0</v>
      </c>
      <c r="G18" s="86">
        <v>0</v>
      </c>
      <c r="H18" s="86">
        <v>0</v>
      </c>
      <c r="I18" s="86">
        <v>0</v>
      </c>
      <c r="J18" s="86">
        <v>0</v>
      </c>
      <c r="K18" s="86">
        <v>0</v>
      </c>
      <c r="L18" s="86">
        <v>0</v>
      </c>
      <c r="M18" s="86">
        <v>0</v>
      </c>
      <c r="N18" s="86">
        <v>0</v>
      </c>
      <c r="O18" s="86">
        <v>0</v>
      </c>
      <c r="P18" s="86">
        <v>0</v>
      </c>
      <c r="Q18" s="86">
        <v>0</v>
      </c>
      <c r="R18" s="87">
        <f t="shared" si="0"/>
        <v>0</v>
      </c>
    </row>
    <row r="19" spans="1:18" ht="24" customHeight="1" x14ac:dyDescent="0.25">
      <c r="A19" s="351" t="s">
        <v>277</v>
      </c>
      <c r="B19" s="351"/>
      <c r="C19" s="351"/>
      <c r="D19" s="68">
        <v>14</v>
      </c>
      <c r="E19" s="86">
        <v>0</v>
      </c>
      <c r="F19" s="86">
        <v>0</v>
      </c>
      <c r="G19" s="86">
        <v>0</v>
      </c>
      <c r="H19" s="86">
        <v>0</v>
      </c>
      <c r="I19" s="86">
        <v>0</v>
      </c>
      <c r="J19" s="86">
        <v>0</v>
      </c>
      <c r="K19" s="86">
        <v>0</v>
      </c>
      <c r="L19" s="86">
        <v>0</v>
      </c>
      <c r="M19" s="86">
        <v>0</v>
      </c>
      <c r="N19" s="86">
        <v>0</v>
      </c>
      <c r="O19" s="86">
        <v>0</v>
      </c>
      <c r="P19" s="86">
        <v>0</v>
      </c>
      <c r="Q19" s="86">
        <v>0</v>
      </c>
      <c r="R19" s="87">
        <f t="shared" si="0"/>
        <v>0</v>
      </c>
    </row>
    <row r="20" spans="1:18" ht="24" customHeight="1" x14ac:dyDescent="0.25">
      <c r="A20" s="351" t="s">
        <v>278</v>
      </c>
      <c r="B20" s="351"/>
      <c r="C20" s="351"/>
      <c r="D20" s="68">
        <v>15</v>
      </c>
      <c r="E20" s="86">
        <v>0</v>
      </c>
      <c r="F20" s="86">
        <v>0</v>
      </c>
      <c r="G20" s="86">
        <v>0</v>
      </c>
      <c r="H20" s="86">
        <v>0</v>
      </c>
      <c r="I20" s="86">
        <v>0</v>
      </c>
      <c r="J20" s="86">
        <v>0</v>
      </c>
      <c r="K20" s="86">
        <v>0</v>
      </c>
      <c r="L20" s="86">
        <v>0</v>
      </c>
      <c r="M20" s="86">
        <v>0</v>
      </c>
      <c r="N20" s="86">
        <v>0</v>
      </c>
      <c r="O20" s="86">
        <v>0</v>
      </c>
      <c r="P20" s="86">
        <v>0</v>
      </c>
      <c r="Q20" s="86">
        <v>0</v>
      </c>
      <c r="R20" s="87">
        <f t="shared" si="0"/>
        <v>0</v>
      </c>
    </row>
    <row r="21" spans="1:18" ht="20.25" customHeight="1" x14ac:dyDescent="0.25">
      <c r="A21" s="350" t="s">
        <v>279</v>
      </c>
      <c r="B21" s="350"/>
      <c r="C21" s="350"/>
      <c r="D21" s="68">
        <v>16</v>
      </c>
      <c r="E21" s="86">
        <v>0</v>
      </c>
      <c r="F21" s="86">
        <v>0</v>
      </c>
      <c r="G21" s="86">
        <v>0</v>
      </c>
      <c r="H21" s="86">
        <v>0</v>
      </c>
      <c r="I21" s="86">
        <v>0</v>
      </c>
      <c r="J21" s="86">
        <v>73164444</v>
      </c>
      <c r="K21" s="86">
        <v>0</v>
      </c>
      <c r="L21" s="86">
        <v>0</v>
      </c>
      <c r="M21" s="86">
        <v>0</v>
      </c>
      <c r="N21" s="86">
        <v>-73164444</v>
      </c>
      <c r="O21" s="86">
        <v>0</v>
      </c>
      <c r="P21" s="86">
        <v>0</v>
      </c>
      <c r="Q21" s="86">
        <v>0</v>
      </c>
      <c r="R21" s="87">
        <f t="shared" si="0"/>
        <v>0</v>
      </c>
    </row>
    <row r="22" spans="1:18" ht="20.25" customHeight="1" x14ac:dyDescent="0.25">
      <c r="A22" s="350" t="s">
        <v>280</v>
      </c>
      <c r="B22" s="350"/>
      <c r="C22" s="350"/>
      <c r="D22" s="68">
        <v>17</v>
      </c>
      <c r="E22" s="86">
        <v>0</v>
      </c>
      <c r="F22" s="86">
        <v>0</v>
      </c>
      <c r="G22" s="86">
        <v>0</v>
      </c>
      <c r="H22" s="86">
        <v>0</v>
      </c>
      <c r="I22" s="86">
        <v>0</v>
      </c>
      <c r="J22" s="86">
        <v>0</v>
      </c>
      <c r="K22" s="86">
        <v>0</v>
      </c>
      <c r="L22" s="86">
        <v>0</v>
      </c>
      <c r="M22" s="86">
        <v>0</v>
      </c>
      <c r="N22" s="86">
        <v>0</v>
      </c>
      <c r="O22" s="86">
        <v>0</v>
      </c>
      <c r="P22" s="86">
        <v>0</v>
      </c>
      <c r="Q22" s="86">
        <v>0</v>
      </c>
      <c r="R22" s="87">
        <f t="shared" si="0"/>
        <v>0</v>
      </c>
    </row>
    <row r="23" spans="1:18" ht="20.25" customHeight="1" x14ac:dyDescent="0.25">
      <c r="A23" s="350" t="s">
        <v>176</v>
      </c>
      <c r="B23" s="350"/>
      <c r="C23" s="350"/>
      <c r="D23" s="68">
        <v>18</v>
      </c>
      <c r="E23" s="86">
        <v>0</v>
      </c>
      <c r="F23" s="86">
        <v>0</v>
      </c>
      <c r="G23" s="86">
        <v>0</v>
      </c>
      <c r="H23" s="86">
        <v>0</v>
      </c>
      <c r="I23" s="86">
        <v>0</v>
      </c>
      <c r="J23" s="86">
        <v>0</v>
      </c>
      <c r="K23" s="86">
        <v>0</v>
      </c>
      <c r="L23" s="86">
        <v>0</v>
      </c>
      <c r="M23" s="86">
        <v>0</v>
      </c>
      <c r="N23" s="86">
        <v>0</v>
      </c>
      <c r="O23" s="86">
        <v>0</v>
      </c>
      <c r="P23" s="86">
        <v>0</v>
      </c>
      <c r="Q23" s="86">
        <v>0</v>
      </c>
      <c r="R23" s="87">
        <f t="shared" si="0"/>
        <v>0</v>
      </c>
    </row>
    <row r="24" spans="1:18" ht="20.25" customHeight="1" x14ac:dyDescent="0.25">
      <c r="A24" s="350" t="s">
        <v>281</v>
      </c>
      <c r="B24" s="350"/>
      <c r="C24" s="350"/>
      <c r="D24" s="68">
        <v>19</v>
      </c>
      <c r="E24" s="86">
        <v>0</v>
      </c>
      <c r="F24" s="86">
        <v>0</v>
      </c>
      <c r="G24" s="86">
        <v>0</v>
      </c>
      <c r="H24" s="86">
        <v>0</v>
      </c>
      <c r="I24" s="86">
        <v>0</v>
      </c>
      <c r="J24" s="86">
        <v>-485</v>
      </c>
      <c r="K24" s="86">
        <v>0</v>
      </c>
      <c r="L24" s="86">
        <v>370825</v>
      </c>
      <c r="M24" s="86">
        <v>0</v>
      </c>
      <c r="N24" s="86">
        <v>-370825</v>
      </c>
      <c r="O24" s="86">
        <v>0</v>
      </c>
      <c r="P24" s="86">
        <v>0</v>
      </c>
      <c r="Q24" s="86">
        <v>0</v>
      </c>
      <c r="R24" s="87">
        <f t="shared" si="0"/>
        <v>-485</v>
      </c>
    </row>
    <row r="25" spans="1:18" ht="20.25" customHeight="1" x14ac:dyDescent="0.25">
      <c r="A25" s="350" t="s">
        <v>177</v>
      </c>
      <c r="B25" s="350"/>
      <c r="C25" s="350"/>
      <c r="D25" s="68">
        <v>20</v>
      </c>
      <c r="E25" s="86">
        <v>0</v>
      </c>
      <c r="F25" s="86">
        <v>0</v>
      </c>
      <c r="G25" s="86">
        <v>0</v>
      </c>
      <c r="H25" s="86">
        <v>0</v>
      </c>
      <c r="I25" s="86">
        <v>90214</v>
      </c>
      <c r="J25" s="86">
        <v>0</v>
      </c>
      <c r="K25" s="86">
        <v>0</v>
      </c>
      <c r="L25" s="86">
        <v>0</v>
      </c>
      <c r="M25" s="86">
        <v>0</v>
      </c>
      <c r="N25" s="86">
        <v>36272520</v>
      </c>
      <c r="O25" s="86">
        <v>0</v>
      </c>
      <c r="P25" s="86">
        <v>0</v>
      </c>
      <c r="Q25" s="86">
        <v>0</v>
      </c>
      <c r="R25" s="87">
        <f t="shared" si="0"/>
        <v>36362734</v>
      </c>
    </row>
    <row r="26" spans="1:18" ht="21" customHeight="1" x14ac:dyDescent="0.25">
      <c r="A26" s="353" t="s">
        <v>178</v>
      </c>
      <c r="B26" s="353"/>
      <c r="C26" s="353"/>
      <c r="D26" s="70">
        <v>21</v>
      </c>
      <c r="E26" s="87">
        <f>SUM(E9:E25)</f>
        <v>161970000</v>
      </c>
      <c r="F26" s="87">
        <f t="shared" ref="F26:Q26" si="2">SUM(F9:F25)</f>
        <v>0</v>
      </c>
      <c r="G26" s="87">
        <f t="shared" si="2"/>
        <v>0</v>
      </c>
      <c r="H26" s="87">
        <f t="shared" si="2"/>
        <v>0</v>
      </c>
      <c r="I26" s="87">
        <f t="shared" si="2"/>
        <v>9573179</v>
      </c>
      <c r="J26" s="87">
        <f t="shared" si="2"/>
        <v>298382188</v>
      </c>
      <c r="K26" s="87">
        <f t="shared" si="2"/>
        <v>0</v>
      </c>
      <c r="L26" s="87">
        <f t="shared" si="2"/>
        <v>89677716</v>
      </c>
      <c r="M26" s="87">
        <f t="shared" si="2"/>
        <v>0</v>
      </c>
      <c r="N26" s="87">
        <f t="shared" si="2"/>
        <v>36272520</v>
      </c>
      <c r="O26" s="87">
        <f t="shared" si="2"/>
        <v>0</v>
      </c>
      <c r="P26" s="87">
        <f t="shared" si="2"/>
        <v>0</v>
      </c>
      <c r="Q26" s="87">
        <f t="shared" si="2"/>
        <v>0</v>
      </c>
      <c r="R26" s="87">
        <f t="shared" si="0"/>
        <v>595875603</v>
      </c>
    </row>
    <row r="27" spans="1:18" ht="21" customHeight="1" x14ac:dyDescent="0.25">
      <c r="A27" s="89"/>
      <c r="B27" s="89"/>
      <c r="C27" s="89"/>
      <c r="D27" s="90"/>
      <c r="E27" s="91"/>
      <c r="F27" s="91"/>
      <c r="G27" s="91"/>
      <c r="H27" s="91"/>
      <c r="I27" s="91"/>
      <c r="J27" s="91"/>
      <c r="K27" s="91"/>
      <c r="L27" s="91"/>
      <c r="M27" s="91"/>
      <c r="N27" s="91"/>
      <c r="O27" s="91"/>
      <c r="P27" s="91"/>
      <c r="Q27" s="91"/>
      <c r="R27" s="91"/>
    </row>
  </sheetData>
  <sheetProtection algorithmName="SHA-512" hashValue="kChw9Hr0OETIgNiWlpBZSYrmScLqq+BUzEwSW2W0cjGI939R5eM1Wue/wxMSIxWfq6qQltUvO4XIsu4BQrHZpA==" saltValue="LavDM1LKSHRj9xbFWY9ya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8"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4"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S150"/>
  <sheetViews>
    <sheetView showGridLines="0" topLeftCell="A39" zoomScale="90" zoomScaleNormal="90" workbookViewId="0">
      <selection activeCell="Q61" sqref="Q61"/>
    </sheetView>
  </sheetViews>
  <sheetFormatPr defaultColWidth="9.08984375" defaultRowHeight="11.5" x14ac:dyDescent="0.25"/>
  <cols>
    <col min="1" max="1" width="73.36328125" style="94" customWidth="1"/>
    <col min="2" max="2" width="16.54296875" style="94" customWidth="1"/>
    <col min="3" max="3" width="1.54296875" style="94" customWidth="1"/>
    <col min="4" max="4" width="16.54296875" style="94" customWidth="1"/>
    <col min="5" max="5" width="1.54296875" style="94" customWidth="1"/>
    <col min="6" max="6" width="16.54296875" style="94" customWidth="1"/>
    <col min="7" max="7" width="1.54296875" style="94" customWidth="1"/>
    <col min="8" max="8" width="16.54296875" style="94" customWidth="1"/>
    <col min="9" max="9" width="1.54296875" style="94" customWidth="1"/>
    <col min="10" max="10" width="16.54296875" style="94" customWidth="1"/>
    <col min="11" max="11" width="1.54296875" style="94" customWidth="1"/>
    <col min="12" max="12" width="16.54296875" style="94" customWidth="1"/>
    <col min="13" max="13" width="17.08984375" style="94" customWidth="1"/>
    <col min="14" max="14" width="2.54296875" style="94" customWidth="1"/>
    <col min="15" max="15" width="17.08984375" style="94" customWidth="1"/>
    <col min="16" max="16" width="2.54296875" style="94" customWidth="1"/>
    <col min="17" max="17" width="17.08984375" style="94" customWidth="1"/>
    <col min="18" max="18" width="2.54296875" style="94" customWidth="1"/>
    <col min="19" max="19" width="17.08984375" style="94" customWidth="1"/>
    <col min="20" max="20" width="9.08984375" style="94"/>
    <col min="21" max="21" width="17.453125" style="94" customWidth="1"/>
    <col min="22" max="16384" width="9.08984375" style="94"/>
  </cols>
  <sheetData>
    <row r="2" spans="1:18" x14ac:dyDescent="0.25">
      <c r="A2" s="95" t="s">
        <v>300</v>
      </c>
      <c r="B2" s="95"/>
      <c r="C2" s="95"/>
      <c r="D2" s="95"/>
      <c r="E2" s="95"/>
      <c r="F2" s="95"/>
      <c r="G2" s="95"/>
      <c r="H2" s="95"/>
      <c r="I2" s="167"/>
    </row>
    <row r="3" spans="1:18" x14ac:dyDescent="0.25">
      <c r="A3" s="96"/>
      <c r="B3" s="97"/>
      <c r="C3" s="97"/>
      <c r="D3" s="97"/>
      <c r="E3" s="97"/>
      <c r="F3" s="97"/>
      <c r="G3" s="97"/>
      <c r="H3" s="97"/>
      <c r="I3" s="97"/>
    </row>
    <row r="4" spans="1:18" ht="12" x14ac:dyDescent="0.3">
      <c r="A4" s="98" t="s">
        <v>301</v>
      </c>
      <c r="B4" s="99"/>
      <c r="C4" s="99"/>
      <c r="D4" s="99"/>
      <c r="E4" s="99"/>
      <c r="F4" s="99"/>
      <c r="G4" s="99"/>
      <c r="H4" s="99" t="s">
        <v>302</v>
      </c>
      <c r="I4" s="166"/>
    </row>
    <row r="5" spans="1:18" x14ac:dyDescent="0.25">
      <c r="A5" s="100" t="s">
        <v>303</v>
      </c>
      <c r="B5" s="356" t="s">
        <v>393</v>
      </c>
      <c r="C5" s="356"/>
      <c r="D5" s="356"/>
      <c r="E5" s="101"/>
      <c r="F5" s="357" t="s">
        <v>394</v>
      </c>
      <c r="G5" s="357"/>
      <c r="H5" s="357"/>
      <c r="I5" s="168"/>
    </row>
    <row r="6" spans="1:18" x14ac:dyDescent="0.25">
      <c r="A6" s="100"/>
      <c r="B6" s="102" t="s">
        <v>304</v>
      </c>
      <c r="C6" s="102"/>
      <c r="D6" s="102" t="s">
        <v>192</v>
      </c>
      <c r="E6" s="101"/>
      <c r="F6" s="103" t="s">
        <v>304</v>
      </c>
      <c r="G6" s="103"/>
      <c r="H6" s="102" t="s">
        <v>192</v>
      </c>
      <c r="I6" s="101"/>
    </row>
    <row r="7" spans="1:18" x14ac:dyDescent="0.25">
      <c r="A7" s="104" t="s">
        <v>305</v>
      </c>
      <c r="B7" s="169">
        <v>10674095</v>
      </c>
      <c r="C7" s="170"/>
      <c r="D7" s="169">
        <v>5138827.9399999995</v>
      </c>
      <c r="E7" s="105"/>
      <c r="F7" s="110">
        <v>20862908</v>
      </c>
      <c r="G7" s="107"/>
      <c r="H7" s="106">
        <v>12224625</v>
      </c>
      <c r="I7" s="106"/>
      <c r="J7" s="108"/>
      <c r="K7" s="108"/>
      <c r="L7" s="108"/>
    </row>
    <row r="8" spans="1:18" x14ac:dyDescent="0.25">
      <c r="A8" s="104" t="s">
        <v>306</v>
      </c>
      <c r="B8" s="169">
        <v>63191869</v>
      </c>
      <c r="C8" s="170"/>
      <c r="D8" s="169">
        <v>31625396.300000124</v>
      </c>
      <c r="E8" s="105"/>
      <c r="F8" s="110">
        <v>61650933</v>
      </c>
      <c r="G8" s="107"/>
      <c r="H8" s="106">
        <v>31258033</v>
      </c>
      <c r="I8" s="106"/>
      <c r="J8" s="108"/>
      <c r="K8" s="108"/>
      <c r="L8" s="108"/>
    </row>
    <row r="9" spans="1:18" x14ac:dyDescent="0.25">
      <c r="A9" s="104" t="s">
        <v>307</v>
      </c>
      <c r="B9" s="169">
        <v>55747160</v>
      </c>
      <c r="C9" s="170"/>
      <c r="D9" s="169">
        <v>27632840.649999999</v>
      </c>
      <c r="E9" s="105"/>
      <c r="F9" s="110">
        <v>31680613</v>
      </c>
      <c r="G9" s="107"/>
      <c r="H9" s="106">
        <v>11003100</v>
      </c>
      <c r="I9" s="106"/>
      <c r="J9" s="108"/>
      <c r="K9" s="108"/>
      <c r="L9" s="108"/>
    </row>
    <row r="10" spans="1:18" x14ac:dyDescent="0.25">
      <c r="A10" s="104" t="s">
        <v>308</v>
      </c>
      <c r="B10" s="169">
        <v>3814</v>
      </c>
      <c r="C10" s="170"/>
      <c r="D10" s="169">
        <v>1917</v>
      </c>
      <c r="E10" s="110"/>
      <c r="F10" s="110">
        <v>2637</v>
      </c>
      <c r="G10" s="110"/>
      <c r="H10" s="110">
        <v>763</v>
      </c>
      <c r="I10" s="110"/>
      <c r="J10" s="108"/>
      <c r="K10" s="108"/>
      <c r="L10" s="108"/>
    </row>
    <row r="11" spans="1:18" ht="12" thickBot="1" x14ac:dyDescent="0.3">
      <c r="A11" s="104" t="s">
        <v>309</v>
      </c>
      <c r="B11" s="171">
        <v>0</v>
      </c>
      <c r="C11" s="172"/>
      <c r="D11" s="171">
        <v>0</v>
      </c>
      <c r="E11" s="113"/>
      <c r="F11" s="128">
        <v>0</v>
      </c>
      <c r="G11" s="114"/>
      <c r="H11" s="112">
        <v>0</v>
      </c>
      <c r="I11" s="113"/>
      <c r="J11" s="108"/>
      <c r="K11" s="108"/>
      <c r="L11" s="108"/>
    </row>
    <row r="12" spans="1:18" s="118" customFormat="1" ht="12" thickBot="1" x14ac:dyDescent="0.3">
      <c r="A12" s="115" t="s">
        <v>310</v>
      </c>
      <c r="B12" s="173">
        <v>129616938</v>
      </c>
      <c r="C12" s="173"/>
      <c r="D12" s="173">
        <v>64398981.89000012</v>
      </c>
      <c r="E12" s="117"/>
      <c r="F12" s="116">
        <v>114197091</v>
      </c>
      <c r="G12" s="116"/>
      <c r="H12" s="116">
        <v>54486521</v>
      </c>
      <c r="I12" s="117"/>
      <c r="J12" s="108"/>
      <c r="K12" s="108"/>
      <c r="L12" s="108"/>
      <c r="M12" s="199"/>
      <c r="O12" s="199"/>
    </row>
    <row r="13" spans="1:18" x14ac:dyDescent="0.25">
      <c r="A13" s="119"/>
      <c r="B13" s="120"/>
      <c r="C13" s="120"/>
      <c r="D13" s="120"/>
      <c r="E13" s="120"/>
      <c r="F13" s="120"/>
      <c r="G13" s="120"/>
      <c r="H13" s="120"/>
      <c r="I13" s="120"/>
      <c r="J13" s="108"/>
      <c r="K13" s="108"/>
      <c r="L13" s="108"/>
      <c r="P13" s="108"/>
      <c r="Q13" s="108"/>
      <c r="R13" s="108"/>
    </row>
    <row r="14" spans="1:18" ht="12" x14ac:dyDescent="0.3">
      <c r="A14" s="98" t="s">
        <v>311</v>
      </c>
      <c r="B14" s="121"/>
      <c r="C14" s="121"/>
      <c r="D14" s="121"/>
      <c r="E14" s="121"/>
      <c r="F14" s="121"/>
      <c r="G14" s="121"/>
      <c r="H14" s="99" t="s">
        <v>302</v>
      </c>
      <c r="I14" s="166"/>
      <c r="J14" s="108"/>
      <c r="K14" s="108"/>
      <c r="L14" s="108"/>
    </row>
    <row r="15" spans="1:18" x14ac:dyDescent="0.25">
      <c r="A15" s="100" t="s">
        <v>312</v>
      </c>
      <c r="B15" s="356" t="str">
        <f>+$B$5</f>
        <v>Prethodno razdoblje 01.01. - 30.06.2024.</v>
      </c>
      <c r="C15" s="356"/>
      <c r="D15" s="356"/>
      <c r="E15" s="101"/>
      <c r="F15" s="357" t="str">
        <f>+$F$5</f>
        <v>Tekuće razdoblje 01.01. - 30.06.2025.</v>
      </c>
      <c r="G15" s="357"/>
      <c r="H15" s="357"/>
      <c r="I15" s="168"/>
      <c r="J15" s="108"/>
      <c r="K15" s="108"/>
      <c r="L15" s="108"/>
    </row>
    <row r="16" spans="1:18" x14ac:dyDescent="0.25">
      <c r="A16" s="100"/>
      <c r="B16" s="102" t="s">
        <v>304</v>
      </c>
      <c r="C16" s="102"/>
      <c r="D16" s="102" t="s">
        <v>192</v>
      </c>
      <c r="E16" s="101"/>
      <c r="F16" s="103" t="s">
        <v>304</v>
      </c>
      <c r="G16" s="103"/>
      <c r="H16" s="102" t="s">
        <v>192</v>
      </c>
      <c r="I16" s="101"/>
      <c r="J16" s="108"/>
      <c r="K16" s="108"/>
      <c r="L16" s="108"/>
    </row>
    <row r="17" spans="1:19" x14ac:dyDescent="0.25">
      <c r="A17" s="104" t="s">
        <v>305</v>
      </c>
      <c r="B17" s="174">
        <v>0</v>
      </c>
      <c r="C17" s="175"/>
      <c r="D17" s="174">
        <v>0</v>
      </c>
      <c r="E17" s="113"/>
      <c r="F17" s="110">
        <v>0</v>
      </c>
      <c r="G17" s="122"/>
      <c r="H17" s="113">
        <v>0</v>
      </c>
      <c r="I17" s="113"/>
      <c r="J17" s="108"/>
      <c r="K17" s="108"/>
      <c r="L17" s="108"/>
    </row>
    <row r="18" spans="1:19" x14ac:dyDescent="0.25">
      <c r="A18" s="104" t="s">
        <v>306</v>
      </c>
      <c r="B18" s="106">
        <v>150</v>
      </c>
      <c r="C18" s="107"/>
      <c r="D18" s="106">
        <v>43.769999999999996</v>
      </c>
      <c r="E18" s="106"/>
      <c r="F18" s="110">
        <v>1350</v>
      </c>
      <c r="G18" s="107"/>
      <c r="H18" s="106">
        <v>50</v>
      </c>
      <c r="I18" s="106"/>
      <c r="J18" s="108"/>
      <c r="K18" s="108"/>
      <c r="L18" s="108"/>
    </row>
    <row r="19" spans="1:19" x14ac:dyDescent="0.25">
      <c r="A19" s="104" t="s">
        <v>307</v>
      </c>
      <c r="B19" s="174">
        <v>0</v>
      </c>
      <c r="C19" s="175"/>
      <c r="D19" s="174">
        <v>0</v>
      </c>
      <c r="E19" s="113"/>
      <c r="F19" s="110">
        <v>0</v>
      </c>
      <c r="G19" s="122"/>
      <c r="H19" s="113">
        <v>0</v>
      </c>
      <c r="I19" s="113"/>
      <c r="J19" s="108"/>
      <c r="K19" s="108"/>
      <c r="L19" s="108"/>
    </row>
    <row r="20" spans="1:19" x14ac:dyDescent="0.25">
      <c r="A20" s="104" t="s">
        <v>308</v>
      </c>
      <c r="B20" s="106">
        <v>38495956</v>
      </c>
      <c r="C20" s="107"/>
      <c r="D20" s="106">
        <v>19943925.919999994</v>
      </c>
      <c r="E20" s="106"/>
      <c r="F20" s="110">
        <v>36643633</v>
      </c>
      <c r="G20" s="107"/>
      <c r="H20" s="106">
        <v>17268973</v>
      </c>
      <c r="I20" s="106"/>
      <c r="J20" s="108"/>
      <c r="K20" s="108"/>
      <c r="L20" s="108"/>
    </row>
    <row r="21" spans="1:19" ht="12" thickBot="1" x14ac:dyDescent="0.3">
      <c r="A21" s="104" t="s">
        <v>309</v>
      </c>
      <c r="B21" s="123">
        <v>207819</v>
      </c>
      <c r="C21" s="124"/>
      <c r="D21" s="123">
        <v>14294.350000000035</v>
      </c>
      <c r="E21" s="106"/>
      <c r="F21" s="123">
        <v>6802</v>
      </c>
      <c r="G21" s="124"/>
      <c r="H21" s="123">
        <v>4326</v>
      </c>
      <c r="I21" s="106"/>
      <c r="J21" s="108"/>
      <c r="K21" s="108"/>
      <c r="L21" s="108"/>
    </row>
    <row r="22" spans="1:19" s="118" customFormat="1" ht="12" thickBot="1" x14ac:dyDescent="0.3">
      <c r="A22" s="115" t="s">
        <v>310</v>
      </c>
      <c r="B22" s="116">
        <v>38703925</v>
      </c>
      <c r="C22" s="116"/>
      <c r="D22" s="116">
        <v>19958264.039999995</v>
      </c>
      <c r="E22" s="117"/>
      <c r="F22" s="116">
        <v>36651785</v>
      </c>
      <c r="G22" s="116"/>
      <c r="H22" s="116">
        <v>17273349</v>
      </c>
      <c r="I22" s="117"/>
      <c r="J22" s="108"/>
      <c r="K22" s="108"/>
      <c r="L22" s="108"/>
      <c r="M22" s="199"/>
      <c r="O22" s="199"/>
    </row>
    <row r="23" spans="1:19" x14ac:dyDescent="0.25">
      <c r="A23" s="188"/>
      <c r="B23" s="120"/>
      <c r="C23" s="120"/>
      <c r="D23" s="120"/>
      <c r="E23" s="120"/>
      <c r="F23" s="120"/>
      <c r="G23" s="120"/>
      <c r="H23" s="120"/>
      <c r="I23" s="120"/>
      <c r="J23" s="108"/>
      <c r="K23" s="108"/>
      <c r="L23" s="190"/>
    </row>
    <row r="24" spans="1:19" ht="12" x14ac:dyDescent="0.3">
      <c r="A24" s="98" t="s">
        <v>313</v>
      </c>
      <c r="B24" s="121"/>
      <c r="C24" s="121"/>
      <c r="D24" s="121"/>
      <c r="E24" s="121"/>
      <c r="F24" s="121"/>
      <c r="G24" s="121"/>
      <c r="H24" s="99" t="s">
        <v>302</v>
      </c>
      <c r="I24" s="166"/>
      <c r="K24" s="108"/>
      <c r="L24" s="191"/>
      <c r="M24" s="97"/>
      <c r="N24" s="97"/>
      <c r="O24" s="97"/>
      <c r="P24" s="97"/>
      <c r="Q24" s="97"/>
      <c r="R24" s="97"/>
      <c r="S24" s="166"/>
    </row>
    <row r="25" spans="1:19" x14ac:dyDescent="0.25">
      <c r="A25" s="100" t="s">
        <v>314</v>
      </c>
      <c r="B25" s="356" t="str">
        <f>+$B$5</f>
        <v>Prethodno razdoblje 01.01. - 30.06.2024.</v>
      </c>
      <c r="C25" s="356"/>
      <c r="D25" s="356"/>
      <c r="E25" s="101"/>
      <c r="F25" s="357" t="str">
        <f>+$F$5</f>
        <v>Tekuće razdoblje 01.01. - 30.06.2025.</v>
      </c>
      <c r="G25" s="357"/>
      <c r="H25" s="357"/>
      <c r="I25" s="168"/>
      <c r="K25" s="108"/>
      <c r="L25" s="100"/>
      <c r="M25" s="354"/>
      <c r="N25" s="354"/>
      <c r="O25" s="354"/>
      <c r="P25" s="101"/>
      <c r="Q25" s="355"/>
      <c r="R25" s="355"/>
      <c r="S25" s="355"/>
    </row>
    <row r="26" spans="1:19" x14ac:dyDescent="0.25">
      <c r="A26" s="100"/>
      <c r="B26" s="102" t="s">
        <v>304</v>
      </c>
      <c r="C26" s="102"/>
      <c r="D26" s="102" t="s">
        <v>192</v>
      </c>
      <c r="E26" s="101"/>
      <c r="F26" s="103" t="s">
        <v>304</v>
      </c>
      <c r="G26" s="103"/>
      <c r="H26" s="102" t="s">
        <v>192</v>
      </c>
      <c r="I26" s="101"/>
      <c r="K26" s="108"/>
      <c r="L26" s="100"/>
      <c r="M26" s="101"/>
      <c r="N26" s="101"/>
      <c r="O26" s="101"/>
      <c r="P26" s="101"/>
      <c r="Q26" s="168"/>
      <c r="R26" s="168"/>
      <c r="S26" s="101"/>
    </row>
    <row r="27" spans="1:19" x14ac:dyDescent="0.25">
      <c r="A27" s="181" t="s">
        <v>376</v>
      </c>
      <c r="B27" s="106">
        <v>19905399.399999991</v>
      </c>
      <c r="C27" s="107"/>
      <c r="D27" s="106">
        <v>10284167.199999958</v>
      </c>
      <c r="E27" s="106"/>
      <c r="F27" s="110">
        <v>21712856.220000003</v>
      </c>
      <c r="G27" s="107"/>
      <c r="H27" s="106">
        <v>11243989.369999982</v>
      </c>
      <c r="I27" s="106"/>
      <c r="K27" s="108"/>
      <c r="L27" s="181"/>
      <c r="M27" s="106"/>
      <c r="N27" s="107"/>
      <c r="O27" s="106"/>
      <c r="P27" s="106"/>
      <c r="Q27" s="110"/>
      <c r="R27" s="107"/>
      <c r="S27" s="106"/>
    </row>
    <row r="28" spans="1:19" x14ac:dyDescent="0.25">
      <c r="A28" s="181" t="s">
        <v>377</v>
      </c>
      <c r="B28" s="106">
        <v>6011631.7800000105</v>
      </c>
      <c r="C28" s="107"/>
      <c r="D28" s="106">
        <v>3073505.1700000134</v>
      </c>
      <c r="E28" s="106"/>
      <c r="F28" s="110">
        <v>5954348.5799999936</v>
      </c>
      <c r="G28" s="107"/>
      <c r="H28" s="106">
        <v>2999381.2299999902</v>
      </c>
      <c r="I28" s="106"/>
      <c r="K28" s="108"/>
      <c r="L28" s="181"/>
      <c r="M28" s="106"/>
      <c r="N28" s="107"/>
      <c r="O28" s="106"/>
      <c r="P28" s="106"/>
      <c r="Q28" s="110"/>
      <c r="R28" s="107"/>
      <c r="S28" s="106"/>
    </row>
    <row r="29" spans="1:19" x14ac:dyDescent="0.25">
      <c r="A29" s="181" t="s">
        <v>378</v>
      </c>
      <c r="B29" s="106">
        <v>2469503.0399999972</v>
      </c>
      <c r="C29" s="107"/>
      <c r="D29" s="106">
        <v>1280274.0799999973</v>
      </c>
      <c r="E29" s="106"/>
      <c r="F29" s="110">
        <v>2339812.4099999988</v>
      </c>
      <c r="G29" s="107"/>
      <c r="H29" s="106">
        <v>1240495.3400000038</v>
      </c>
      <c r="I29" s="106"/>
      <c r="K29" s="108"/>
      <c r="L29" s="181"/>
      <c r="M29" s="106"/>
      <c r="N29" s="107"/>
      <c r="O29" s="106"/>
      <c r="P29" s="106"/>
      <c r="Q29" s="110"/>
      <c r="R29" s="107"/>
      <c r="S29" s="106"/>
    </row>
    <row r="30" spans="1:19" x14ac:dyDescent="0.25">
      <c r="A30" s="181" t="s">
        <v>379</v>
      </c>
      <c r="B30" s="106">
        <v>1248334.0499999966</v>
      </c>
      <c r="C30" s="107"/>
      <c r="D30" s="106">
        <v>617154.16999999841</v>
      </c>
      <c r="E30" s="106"/>
      <c r="F30" s="110">
        <v>1211636.98</v>
      </c>
      <c r="G30" s="107"/>
      <c r="H30" s="106">
        <v>616505.58000000054</v>
      </c>
      <c r="I30" s="106"/>
      <c r="K30" s="108"/>
      <c r="L30" s="181"/>
      <c r="M30" s="106"/>
      <c r="N30" s="107"/>
      <c r="O30" s="106"/>
      <c r="P30" s="106"/>
      <c r="Q30" s="110"/>
      <c r="R30" s="107"/>
      <c r="S30" s="106"/>
    </row>
    <row r="31" spans="1:19" ht="12" thickBot="1" x14ac:dyDescent="0.3">
      <c r="A31" s="181" t="s">
        <v>315</v>
      </c>
      <c r="B31" s="123">
        <v>6898300.730000006</v>
      </c>
      <c r="C31" s="124"/>
      <c r="D31" s="123">
        <v>4231285.2199999541</v>
      </c>
      <c r="E31" s="106"/>
      <c r="F31" s="123">
        <v>6953422.8100000052</v>
      </c>
      <c r="G31" s="124"/>
      <c r="H31" s="123">
        <v>3593324.4200000074</v>
      </c>
      <c r="I31" s="106"/>
      <c r="K31" s="108"/>
      <c r="L31" s="181"/>
      <c r="M31" s="106"/>
      <c r="N31" s="107"/>
      <c r="O31" s="106"/>
      <c r="P31" s="106"/>
      <c r="Q31" s="106"/>
      <c r="R31" s="107"/>
      <c r="S31" s="106"/>
    </row>
    <row r="32" spans="1:19" s="118" customFormat="1" ht="12" thickBot="1" x14ac:dyDescent="0.3">
      <c r="A32" s="115" t="s">
        <v>310</v>
      </c>
      <c r="B32" s="116">
        <v>36533169</v>
      </c>
      <c r="C32" s="116"/>
      <c r="D32" s="116">
        <v>19486385.839999922</v>
      </c>
      <c r="E32" s="117"/>
      <c r="F32" s="116">
        <v>38172077</v>
      </c>
      <c r="G32" s="116"/>
      <c r="H32" s="116">
        <v>19693695.939999983</v>
      </c>
      <c r="I32" s="117"/>
      <c r="J32" s="108"/>
      <c r="K32" s="108"/>
      <c r="L32" s="108"/>
      <c r="M32" s="199"/>
      <c r="O32" s="199"/>
      <c r="P32" s="117"/>
      <c r="Q32" s="117"/>
      <c r="R32" s="117"/>
      <c r="S32" s="117"/>
    </row>
    <row r="33" spans="1:19" x14ac:dyDescent="0.25">
      <c r="A33" s="119"/>
      <c r="B33" s="120"/>
      <c r="C33" s="120"/>
      <c r="D33" s="120"/>
      <c r="E33" s="120"/>
      <c r="F33" s="120"/>
      <c r="G33" s="120"/>
      <c r="H33" s="120"/>
      <c r="I33" s="120"/>
      <c r="K33" s="108"/>
      <c r="L33" s="119"/>
      <c r="M33" s="120"/>
      <c r="N33" s="120"/>
      <c r="O33" s="120"/>
      <c r="P33" s="120"/>
      <c r="Q33" s="120"/>
      <c r="R33" s="120"/>
      <c r="S33" s="120"/>
    </row>
    <row r="34" spans="1:19" ht="12" x14ac:dyDescent="0.3">
      <c r="A34" s="98" t="s">
        <v>316</v>
      </c>
      <c r="B34" s="121"/>
      <c r="C34" s="121"/>
      <c r="D34" s="121"/>
      <c r="E34" s="121"/>
      <c r="F34" s="121"/>
      <c r="G34" s="121"/>
      <c r="H34" s="99" t="s">
        <v>302</v>
      </c>
      <c r="I34" s="166"/>
      <c r="K34" s="108"/>
      <c r="L34" s="191"/>
      <c r="M34" s="97"/>
      <c r="N34" s="97"/>
      <c r="O34" s="97"/>
      <c r="P34" s="97"/>
      <c r="Q34" s="97"/>
      <c r="R34" s="97"/>
      <c r="S34" s="166"/>
    </row>
    <row r="35" spans="1:19" x14ac:dyDescent="0.25">
      <c r="A35" s="100" t="s">
        <v>317</v>
      </c>
      <c r="B35" s="356" t="str">
        <f>+$B$5</f>
        <v>Prethodno razdoblje 01.01. - 30.06.2024.</v>
      </c>
      <c r="C35" s="356"/>
      <c r="D35" s="356"/>
      <c r="E35" s="101"/>
      <c r="F35" s="357" t="str">
        <f>+$F$5</f>
        <v>Tekuće razdoblje 01.01. - 30.06.2025.</v>
      </c>
      <c r="G35" s="357"/>
      <c r="H35" s="357"/>
      <c r="I35" s="168"/>
      <c r="K35" s="108"/>
      <c r="L35" s="100"/>
      <c r="M35" s="354"/>
      <c r="N35" s="354"/>
      <c r="O35" s="354"/>
      <c r="P35" s="101"/>
      <c r="Q35" s="355"/>
      <c r="R35" s="355"/>
      <c r="S35" s="355"/>
    </row>
    <row r="36" spans="1:19" x14ac:dyDescent="0.25">
      <c r="A36" s="100"/>
      <c r="B36" s="102" t="s">
        <v>304</v>
      </c>
      <c r="C36" s="102"/>
      <c r="D36" s="102" t="s">
        <v>192</v>
      </c>
      <c r="E36" s="101"/>
      <c r="F36" s="103" t="s">
        <v>304</v>
      </c>
      <c r="G36" s="103"/>
      <c r="H36" s="102" t="s">
        <v>192</v>
      </c>
      <c r="I36" s="101"/>
      <c r="K36" s="108"/>
      <c r="L36" s="100"/>
      <c r="M36" s="101"/>
      <c r="N36" s="101"/>
      <c r="O36" s="101"/>
      <c r="P36" s="101"/>
      <c r="Q36" s="168"/>
      <c r="R36" s="168"/>
      <c r="S36" s="101"/>
    </row>
    <row r="37" spans="1:19" x14ac:dyDescent="0.25">
      <c r="A37" s="125" t="s">
        <v>380</v>
      </c>
      <c r="B37" s="106">
        <v>12590839.210000001</v>
      </c>
      <c r="C37" s="107"/>
      <c r="D37" s="106">
        <v>6399878.580000001</v>
      </c>
      <c r="E37" s="106"/>
      <c r="F37" s="110">
        <v>13243407.549999999</v>
      </c>
      <c r="G37" s="107"/>
      <c r="H37" s="106">
        <v>6817751.2399999984</v>
      </c>
      <c r="I37" s="106"/>
      <c r="K37" s="108"/>
      <c r="L37" s="125"/>
      <c r="M37" s="106"/>
      <c r="N37" s="107"/>
      <c r="O37" s="106"/>
      <c r="P37" s="106"/>
      <c r="Q37" s="110"/>
      <c r="R37" s="107"/>
      <c r="S37" s="106"/>
    </row>
    <row r="38" spans="1:19" ht="12" thickBot="1" x14ac:dyDescent="0.3">
      <c r="A38" s="125" t="s">
        <v>315</v>
      </c>
      <c r="B38" s="123">
        <v>6919766.7899999972</v>
      </c>
      <c r="C38" s="124"/>
      <c r="D38" s="123">
        <v>3829320.8699999973</v>
      </c>
      <c r="E38" s="106"/>
      <c r="F38" s="123">
        <v>6347059.4499999993</v>
      </c>
      <c r="G38" s="124"/>
      <c r="H38" s="123">
        <v>3428290.8399999989</v>
      </c>
      <c r="I38" s="106"/>
      <c r="K38" s="108"/>
      <c r="L38" s="125"/>
      <c r="M38" s="106"/>
      <c r="N38" s="107"/>
      <c r="O38" s="106"/>
      <c r="P38" s="106"/>
      <c r="Q38" s="106"/>
      <c r="R38" s="107"/>
      <c r="S38" s="106"/>
    </row>
    <row r="39" spans="1:19" s="118" customFormat="1" ht="12" thickBot="1" x14ac:dyDescent="0.3">
      <c r="A39" s="115" t="s">
        <v>310</v>
      </c>
      <c r="B39" s="116">
        <v>19510606</v>
      </c>
      <c r="C39" s="116"/>
      <c r="D39" s="116">
        <v>10229199.449999999</v>
      </c>
      <c r="E39" s="117"/>
      <c r="F39" s="116">
        <v>19590467</v>
      </c>
      <c r="G39" s="116"/>
      <c r="H39" s="116">
        <v>10246042.079999998</v>
      </c>
      <c r="I39" s="117"/>
      <c r="J39" s="108"/>
      <c r="K39" s="108"/>
      <c r="L39" s="108"/>
      <c r="M39" s="199"/>
      <c r="O39" s="199"/>
      <c r="P39" s="117"/>
      <c r="Q39" s="117"/>
      <c r="R39" s="117"/>
      <c r="S39" s="117"/>
    </row>
    <row r="40" spans="1:19" x14ac:dyDescent="0.25">
      <c r="A40" s="119" t="s">
        <v>318</v>
      </c>
      <c r="B40" s="120"/>
      <c r="C40" s="120"/>
      <c r="D40" s="120"/>
      <c r="E40" s="120"/>
      <c r="F40" s="120"/>
      <c r="G40" s="120"/>
      <c r="H40" s="120"/>
      <c r="I40" s="120"/>
      <c r="K40" s="108"/>
      <c r="L40" s="108"/>
    </row>
    <row r="41" spans="1:19" ht="12" x14ac:dyDescent="0.3">
      <c r="A41" s="98" t="s">
        <v>319</v>
      </c>
      <c r="B41" s="121"/>
      <c r="C41" s="121"/>
      <c r="D41" s="121"/>
      <c r="E41" s="121"/>
      <c r="F41" s="121"/>
      <c r="G41" s="121"/>
      <c r="H41" s="99" t="s">
        <v>302</v>
      </c>
      <c r="I41" s="166"/>
      <c r="J41" s="108"/>
      <c r="K41" s="108"/>
      <c r="L41" s="108"/>
    </row>
    <row r="42" spans="1:19" x14ac:dyDescent="0.25">
      <c r="A42" s="100" t="s">
        <v>320</v>
      </c>
      <c r="B42" s="356" t="str">
        <f>+$B$5</f>
        <v>Prethodno razdoblje 01.01. - 30.06.2024.</v>
      </c>
      <c r="C42" s="356"/>
      <c r="D42" s="356"/>
      <c r="E42" s="101"/>
      <c r="F42" s="357" t="str">
        <f>+$F$5</f>
        <v>Tekuće razdoblje 01.01. - 30.06.2025.</v>
      </c>
      <c r="G42" s="357"/>
      <c r="H42" s="357"/>
      <c r="I42" s="168"/>
      <c r="J42" s="108"/>
      <c r="K42" s="108"/>
      <c r="L42" s="108"/>
    </row>
    <row r="43" spans="1:19" x14ac:dyDescent="0.25">
      <c r="A43" s="100"/>
      <c r="B43" s="102" t="s">
        <v>304</v>
      </c>
      <c r="C43" s="102"/>
      <c r="D43" s="102" t="s">
        <v>192</v>
      </c>
      <c r="E43" s="101"/>
      <c r="F43" s="103" t="s">
        <v>304</v>
      </c>
      <c r="G43" s="103"/>
      <c r="H43" s="102" t="s">
        <v>192</v>
      </c>
      <c r="I43" s="101"/>
      <c r="J43" s="108"/>
      <c r="K43" s="108"/>
      <c r="L43" s="108"/>
    </row>
    <row r="44" spans="1:19" x14ac:dyDescent="0.25">
      <c r="A44" s="126" t="s">
        <v>305</v>
      </c>
      <c r="B44" s="109">
        <v>0</v>
      </c>
      <c r="C44" s="109"/>
      <c r="D44" s="127">
        <v>0</v>
      </c>
      <c r="E44" s="106"/>
      <c r="F44" s="113">
        <v>0</v>
      </c>
      <c r="G44" s="107"/>
      <c r="H44" s="113">
        <v>0</v>
      </c>
      <c r="I44" s="113"/>
      <c r="J44" s="108"/>
      <c r="K44" s="108"/>
      <c r="L44" s="108"/>
    </row>
    <row r="45" spans="1:19" x14ac:dyDescent="0.25">
      <c r="A45" s="126" t="s">
        <v>306</v>
      </c>
      <c r="B45" s="109">
        <v>0</v>
      </c>
      <c r="C45" s="109"/>
      <c r="D45" s="127">
        <v>0</v>
      </c>
      <c r="E45" s="113"/>
      <c r="F45" s="122">
        <v>0</v>
      </c>
      <c r="G45" s="122"/>
      <c r="H45" s="113">
        <v>0</v>
      </c>
      <c r="I45" s="113"/>
      <c r="J45" s="108"/>
      <c r="K45" s="108"/>
      <c r="L45" s="108"/>
    </row>
    <row r="46" spans="1:19" x14ac:dyDescent="0.25">
      <c r="A46" s="126" t="s">
        <v>308</v>
      </c>
      <c r="B46" s="109">
        <v>0</v>
      </c>
      <c r="C46" s="109"/>
      <c r="D46" s="127">
        <v>0</v>
      </c>
      <c r="E46" s="113"/>
      <c r="F46" s="122">
        <v>0</v>
      </c>
      <c r="G46" s="122"/>
      <c r="H46" s="113">
        <v>0</v>
      </c>
      <c r="I46" s="113"/>
      <c r="J46" s="108"/>
      <c r="K46" s="108"/>
      <c r="L46" s="108"/>
    </row>
    <row r="47" spans="1:19" x14ac:dyDescent="0.25">
      <c r="A47" s="126" t="s">
        <v>321</v>
      </c>
      <c r="B47" s="109">
        <v>0</v>
      </c>
      <c r="C47" s="109"/>
      <c r="D47" s="127">
        <v>0</v>
      </c>
      <c r="E47" s="113"/>
      <c r="F47" s="122">
        <v>0</v>
      </c>
      <c r="G47" s="122"/>
      <c r="H47" s="113">
        <v>0</v>
      </c>
      <c r="I47" s="113"/>
      <c r="J47" s="108"/>
      <c r="K47" s="108"/>
      <c r="L47" s="108"/>
    </row>
    <row r="48" spans="1:19" ht="12" thickBot="1" x14ac:dyDescent="0.3">
      <c r="A48" s="126" t="s">
        <v>322</v>
      </c>
      <c r="B48" s="128">
        <v>0</v>
      </c>
      <c r="C48" s="111"/>
      <c r="D48" s="127">
        <v>0</v>
      </c>
      <c r="E48" s="113"/>
      <c r="F48" s="128">
        <v>0</v>
      </c>
      <c r="G48" s="128"/>
      <c r="H48" s="127">
        <v>0</v>
      </c>
      <c r="I48" s="127"/>
      <c r="J48" s="108"/>
      <c r="K48" s="108"/>
      <c r="L48" s="108"/>
    </row>
    <row r="49" spans="1:15" s="118" customFormat="1" ht="12" thickBot="1" x14ac:dyDescent="0.3">
      <c r="A49" s="115" t="s">
        <v>310</v>
      </c>
      <c r="B49" s="189">
        <v>0</v>
      </c>
      <c r="C49" s="196"/>
      <c r="D49" s="189">
        <v>0</v>
      </c>
      <c r="E49" s="197"/>
      <c r="F49" s="189">
        <f t="shared" ref="F49:H49" si="0">SUM(F44:F48)</f>
        <v>0</v>
      </c>
      <c r="G49" s="196"/>
      <c r="H49" s="189">
        <f t="shared" si="0"/>
        <v>0</v>
      </c>
      <c r="I49" s="149"/>
      <c r="J49" s="108"/>
      <c r="K49" s="108"/>
      <c r="L49" s="108"/>
      <c r="M49" s="199"/>
      <c r="O49" s="199"/>
    </row>
    <row r="50" spans="1:15" x14ac:dyDescent="0.25">
      <c r="A50" s="129"/>
      <c r="B50" s="97"/>
      <c r="C50" s="97"/>
      <c r="D50" s="97"/>
      <c r="E50" s="97"/>
      <c r="F50" s="97"/>
      <c r="G50" s="97"/>
      <c r="J50" s="108"/>
      <c r="K50" s="108"/>
      <c r="L50" s="108"/>
    </row>
    <row r="51" spans="1:15" ht="12" x14ac:dyDescent="0.3">
      <c r="A51" s="130" t="s">
        <v>323</v>
      </c>
      <c r="B51" s="121"/>
      <c r="C51" s="121"/>
      <c r="D51" s="121"/>
      <c r="E51" s="121"/>
      <c r="F51" s="121"/>
      <c r="G51" s="121"/>
      <c r="H51" s="99" t="s">
        <v>302</v>
      </c>
      <c r="I51" s="166"/>
      <c r="J51" s="108"/>
      <c r="K51" s="108"/>
      <c r="L51" s="108"/>
    </row>
    <row r="52" spans="1:15" x14ac:dyDescent="0.25">
      <c r="A52" s="100" t="s">
        <v>324</v>
      </c>
      <c r="B52" s="356" t="str">
        <f>+$B$5</f>
        <v>Prethodno razdoblje 01.01. - 30.06.2024.</v>
      </c>
      <c r="C52" s="356"/>
      <c r="D52" s="356"/>
      <c r="E52" s="101"/>
      <c r="F52" s="357" t="str">
        <f>+$F$5</f>
        <v>Tekuće razdoblje 01.01. - 30.06.2025.</v>
      </c>
      <c r="G52" s="357"/>
      <c r="H52" s="357"/>
      <c r="I52" s="168"/>
      <c r="J52" s="108"/>
      <c r="K52" s="108"/>
      <c r="L52" s="108"/>
    </row>
    <row r="53" spans="1:15" x14ac:dyDescent="0.25">
      <c r="A53" s="105"/>
      <c r="B53" s="102" t="s">
        <v>304</v>
      </c>
      <c r="C53" s="102"/>
      <c r="D53" s="102" t="s">
        <v>192</v>
      </c>
      <c r="E53" s="101"/>
      <c r="F53" s="103" t="s">
        <v>304</v>
      </c>
      <c r="G53" s="103"/>
      <c r="H53" s="102" t="s">
        <v>192</v>
      </c>
      <c r="I53" s="101"/>
      <c r="J53" s="108"/>
      <c r="K53" s="108"/>
      <c r="L53" s="108"/>
    </row>
    <row r="54" spans="1:15" x14ac:dyDescent="0.25">
      <c r="A54" s="126" t="s">
        <v>325</v>
      </c>
      <c r="B54" s="106">
        <v>1284800.8500000001</v>
      </c>
      <c r="C54" s="175"/>
      <c r="D54" s="106">
        <v>140998.79000000004</v>
      </c>
      <c r="E54" s="106"/>
      <c r="F54" s="110">
        <v>1354522.83</v>
      </c>
      <c r="G54" s="122"/>
      <c r="H54" s="106">
        <v>849514.29</v>
      </c>
      <c r="I54" s="106"/>
      <c r="J54" s="108"/>
      <c r="K54" s="108"/>
      <c r="L54" s="108"/>
    </row>
    <row r="55" spans="1:15" x14ac:dyDescent="0.25">
      <c r="A55" s="126" t="s">
        <v>305</v>
      </c>
      <c r="B55" s="106">
        <v>62231.91</v>
      </c>
      <c r="C55" s="107"/>
      <c r="D55" s="106">
        <v>104443.22</v>
      </c>
      <c r="E55" s="106"/>
      <c r="F55" s="110">
        <v>549712.29</v>
      </c>
      <c r="G55" s="107"/>
      <c r="H55" s="106">
        <v>696243.52</v>
      </c>
      <c r="I55" s="106"/>
      <c r="J55" s="108"/>
      <c r="K55" s="108"/>
      <c r="L55" s="108"/>
    </row>
    <row r="56" spans="1:15" ht="12" thickBot="1" x14ac:dyDescent="0.3">
      <c r="A56" s="126" t="s">
        <v>326</v>
      </c>
      <c r="B56" s="200">
        <v>256692.03000000014</v>
      </c>
      <c r="C56" s="124"/>
      <c r="D56" s="123">
        <v>549685.79000000027</v>
      </c>
      <c r="E56" s="106"/>
      <c r="F56" s="165">
        <v>1113641.2399999995</v>
      </c>
      <c r="G56" s="124"/>
      <c r="H56" s="123">
        <v>232561.96999999927</v>
      </c>
      <c r="I56" s="106"/>
      <c r="J56" s="108"/>
      <c r="K56" s="108"/>
      <c r="L56" s="108"/>
    </row>
    <row r="57" spans="1:15" s="118" customFormat="1" ht="12" thickBot="1" x14ac:dyDescent="0.3">
      <c r="A57" s="115" t="s">
        <v>310</v>
      </c>
      <c r="B57" s="116">
        <v>1603724.79</v>
      </c>
      <c r="C57" s="116"/>
      <c r="D57" s="116">
        <v>795127.80000000028</v>
      </c>
      <c r="E57" s="117"/>
      <c r="F57" s="189">
        <v>3017876.3599999994</v>
      </c>
      <c r="G57" s="116"/>
      <c r="H57" s="116">
        <v>1778319.7799999993</v>
      </c>
      <c r="I57" s="117"/>
      <c r="J57" s="108"/>
      <c r="K57" s="108"/>
      <c r="L57" s="108"/>
      <c r="M57" s="199"/>
      <c r="O57" s="199"/>
    </row>
    <row r="58" spans="1:15" x14ac:dyDescent="0.25">
      <c r="A58" s="129"/>
      <c r="B58" s="97"/>
      <c r="C58" s="97"/>
      <c r="D58" s="97"/>
      <c r="E58" s="97"/>
      <c r="F58" s="97"/>
      <c r="G58" s="97"/>
      <c r="H58" s="97"/>
      <c r="I58" s="97"/>
      <c r="J58" s="108"/>
      <c r="K58" s="108"/>
      <c r="L58" s="108"/>
    </row>
    <row r="59" spans="1:15" ht="12" x14ac:dyDescent="0.3">
      <c r="A59" s="130" t="s">
        <v>381</v>
      </c>
      <c r="B59" s="121"/>
      <c r="C59" s="121"/>
      <c r="D59" s="121"/>
      <c r="E59" s="121"/>
      <c r="F59" s="121"/>
      <c r="G59" s="121"/>
      <c r="H59" s="99" t="s">
        <v>302</v>
      </c>
      <c r="I59" s="97"/>
      <c r="J59" s="108"/>
      <c r="K59" s="108"/>
      <c r="L59" s="108"/>
    </row>
    <row r="60" spans="1:15" x14ac:dyDescent="0.25">
      <c r="A60" s="100" t="s">
        <v>327</v>
      </c>
      <c r="B60" s="356" t="str">
        <f>+$B$5</f>
        <v>Prethodno razdoblje 01.01. - 30.06.2024.</v>
      </c>
      <c r="C60" s="356"/>
      <c r="D60" s="356"/>
      <c r="E60" s="101"/>
      <c r="F60" s="357" t="str">
        <f>+$F$5</f>
        <v>Tekuće razdoblje 01.01. - 30.06.2025.</v>
      </c>
      <c r="G60" s="357"/>
      <c r="H60" s="357"/>
      <c r="I60" s="168"/>
      <c r="J60" s="108"/>
      <c r="K60" s="108"/>
      <c r="L60" s="108"/>
    </row>
    <row r="61" spans="1:15" x14ac:dyDescent="0.25">
      <c r="A61" s="100"/>
      <c r="B61" s="102" t="s">
        <v>304</v>
      </c>
      <c r="C61" s="102"/>
      <c r="D61" s="102" t="s">
        <v>192</v>
      </c>
      <c r="E61" s="101"/>
      <c r="F61" s="103" t="s">
        <v>304</v>
      </c>
      <c r="G61" s="103"/>
      <c r="H61" s="102" t="s">
        <v>192</v>
      </c>
      <c r="I61" s="101"/>
      <c r="J61" s="108"/>
      <c r="K61" s="108"/>
      <c r="L61" s="108"/>
    </row>
    <row r="62" spans="1:15" x14ac:dyDescent="0.25">
      <c r="A62" s="104" t="s">
        <v>325</v>
      </c>
      <c r="B62" s="176">
        <v>0</v>
      </c>
      <c r="C62" s="177"/>
      <c r="D62" s="176">
        <v>0</v>
      </c>
      <c r="E62" s="113"/>
      <c r="F62" s="127">
        <v>0</v>
      </c>
      <c r="G62" s="131"/>
      <c r="H62" s="113">
        <v>0</v>
      </c>
      <c r="I62" s="113"/>
      <c r="J62" s="108"/>
      <c r="K62" s="108"/>
      <c r="L62" s="108"/>
    </row>
    <row r="63" spans="1:15" x14ac:dyDescent="0.25">
      <c r="A63" s="104" t="s">
        <v>305</v>
      </c>
      <c r="B63" s="174">
        <v>0</v>
      </c>
      <c r="C63" s="175"/>
      <c r="D63" s="174">
        <v>0</v>
      </c>
      <c r="E63" s="113"/>
      <c r="F63" s="113">
        <v>0</v>
      </c>
      <c r="G63" s="122"/>
      <c r="H63" s="113">
        <v>0</v>
      </c>
      <c r="I63" s="113"/>
      <c r="J63" s="108"/>
      <c r="K63" s="108"/>
      <c r="L63" s="108"/>
    </row>
    <row r="64" spans="1:15" ht="12" thickBot="1" x14ac:dyDescent="0.3">
      <c r="A64" s="104" t="s">
        <v>306</v>
      </c>
      <c r="B64" s="132">
        <v>486.80000000000007</v>
      </c>
      <c r="C64" s="132"/>
      <c r="D64" s="123">
        <v>574.43000000000006</v>
      </c>
      <c r="E64" s="106"/>
      <c r="F64" s="132">
        <v>14458.2</v>
      </c>
      <c r="G64" s="132"/>
      <c r="H64" s="123">
        <v>28350.080000000002</v>
      </c>
      <c r="I64" s="106"/>
      <c r="J64" s="108"/>
      <c r="K64" s="108"/>
      <c r="L64" s="108"/>
    </row>
    <row r="65" spans="1:15" s="118" customFormat="1" ht="12" thickBot="1" x14ac:dyDescent="0.3">
      <c r="A65" s="115" t="s">
        <v>310</v>
      </c>
      <c r="B65" s="116">
        <v>486.80000000000007</v>
      </c>
      <c r="C65" s="116"/>
      <c r="D65" s="116">
        <v>574.43000000000006</v>
      </c>
      <c r="E65" s="117"/>
      <c r="F65" s="189">
        <v>14458.2</v>
      </c>
      <c r="G65" s="116"/>
      <c r="H65" s="116">
        <v>28350.080000000002</v>
      </c>
      <c r="I65" s="117"/>
      <c r="J65" s="108"/>
      <c r="K65" s="108"/>
      <c r="L65" s="108"/>
      <c r="M65" s="199"/>
      <c r="O65" s="199"/>
    </row>
    <row r="66" spans="1:15" x14ac:dyDescent="0.25">
      <c r="A66" s="133"/>
      <c r="B66" s="120"/>
      <c r="C66" s="120"/>
      <c r="D66" s="120"/>
      <c r="E66" s="120"/>
      <c r="F66" s="120"/>
      <c r="G66" s="120"/>
      <c r="H66" s="120"/>
      <c r="I66" s="120"/>
      <c r="J66" s="108"/>
      <c r="K66" s="108"/>
      <c r="L66" s="108"/>
    </row>
    <row r="67" spans="1:15" ht="12" x14ac:dyDescent="0.3">
      <c r="A67" s="98" t="s">
        <v>328</v>
      </c>
      <c r="B67" s="121"/>
      <c r="C67" s="121"/>
      <c r="D67" s="121"/>
      <c r="E67" s="121"/>
      <c r="F67" s="121"/>
      <c r="G67" s="121"/>
      <c r="H67" s="99" t="s">
        <v>302</v>
      </c>
      <c r="I67" s="166"/>
      <c r="J67" s="108"/>
      <c r="K67" s="108"/>
      <c r="L67" s="108"/>
    </row>
    <row r="68" spans="1:15" x14ac:dyDescent="0.25">
      <c r="A68" s="100" t="s">
        <v>386</v>
      </c>
      <c r="B68" s="356" t="str">
        <f>+$B$5</f>
        <v>Prethodno razdoblje 01.01. - 30.06.2024.</v>
      </c>
      <c r="C68" s="356"/>
      <c r="D68" s="356"/>
      <c r="E68" s="101"/>
      <c r="F68" s="357" t="str">
        <f>+$F$5</f>
        <v>Tekuće razdoblje 01.01. - 30.06.2025.</v>
      </c>
      <c r="G68" s="357"/>
      <c r="H68" s="357"/>
      <c r="I68" s="168"/>
      <c r="J68" s="108"/>
      <c r="K68" s="108"/>
      <c r="L68" s="108"/>
    </row>
    <row r="69" spans="1:15" x14ac:dyDescent="0.25">
      <c r="A69" s="100"/>
      <c r="B69" s="102" t="s">
        <v>304</v>
      </c>
      <c r="C69" s="102"/>
      <c r="D69" s="102" t="s">
        <v>192</v>
      </c>
      <c r="E69" s="101"/>
      <c r="F69" s="103" t="s">
        <v>304</v>
      </c>
      <c r="G69" s="103"/>
      <c r="H69" s="102" t="s">
        <v>192</v>
      </c>
      <c r="I69" s="101"/>
      <c r="J69" s="108"/>
      <c r="K69" s="108"/>
      <c r="L69" s="108"/>
    </row>
    <row r="70" spans="1:15" x14ac:dyDescent="0.25">
      <c r="A70" s="134" t="s">
        <v>329</v>
      </c>
      <c r="B70" s="107">
        <v>1716722.6500000001</v>
      </c>
      <c r="C70" s="107"/>
      <c r="D70" s="107">
        <v>963823.45000000007</v>
      </c>
      <c r="E70" s="107"/>
      <c r="F70" s="107">
        <v>1796658.5899999999</v>
      </c>
      <c r="G70" s="107"/>
      <c r="H70" s="107">
        <v>509186.43999999948</v>
      </c>
      <c r="I70" s="107"/>
      <c r="J70" s="108"/>
      <c r="K70" s="108"/>
      <c r="L70" s="108"/>
      <c r="M70" s="199"/>
      <c r="N70" s="118"/>
      <c r="O70" s="199"/>
    </row>
    <row r="71" spans="1:15" x14ac:dyDescent="0.25">
      <c r="A71" s="134" t="s">
        <v>330</v>
      </c>
      <c r="B71" s="107">
        <v>48112479.820000008</v>
      </c>
      <c r="C71" s="107"/>
      <c r="D71" s="107">
        <v>25130118.100000001</v>
      </c>
      <c r="E71" s="107"/>
      <c r="F71" s="107">
        <v>47362079.390000001</v>
      </c>
      <c r="G71" s="107"/>
      <c r="H71" s="107">
        <v>24581617.109999999</v>
      </c>
      <c r="I71" s="107"/>
      <c r="J71" s="108"/>
      <c r="K71" s="108"/>
      <c r="L71" s="108"/>
      <c r="M71" s="199"/>
      <c r="N71" s="118"/>
      <c r="O71" s="199"/>
    </row>
    <row r="72" spans="1:15" x14ac:dyDescent="0.25">
      <c r="A72" s="104" t="s">
        <v>331</v>
      </c>
      <c r="B72" s="106">
        <v>27832628.090000004</v>
      </c>
      <c r="C72" s="107"/>
      <c r="D72" s="106">
        <v>14366330.790000001</v>
      </c>
      <c r="E72" s="106"/>
      <c r="F72" s="106">
        <v>28678486.439999998</v>
      </c>
      <c r="G72" s="107"/>
      <c r="H72" s="106">
        <v>14992739.289999995</v>
      </c>
      <c r="I72" s="106"/>
      <c r="J72" s="108"/>
      <c r="K72" s="108"/>
      <c r="L72" s="108"/>
      <c r="M72" s="135"/>
    </row>
    <row r="73" spans="1:15" x14ac:dyDescent="0.25">
      <c r="A73" s="104" t="s">
        <v>332</v>
      </c>
      <c r="B73" s="106">
        <v>20279851.73</v>
      </c>
      <c r="C73" s="107"/>
      <c r="D73" s="106">
        <v>10763787.309999999</v>
      </c>
      <c r="E73" s="106"/>
      <c r="F73" s="106">
        <v>18683592.950000003</v>
      </c>
      <c r="G73" s="107"/>
      <c r="H73" s="106">
        <v>9588877.820000004</v>
      </c>
      <c r="I73" s="106"/>
      <c r="J73" s="108"/>
      <c r="K73" s="108"/>
      <c r="L73" s="108"/>
      <c r="M73" s="135"/>
    </row>
    <row r="74" spans="1:15" x14ac:dyDescent="0.25">
      <c r="A74" s="134" t="s">
        <v>333</v>
      </c>
      <c r="B74" s="107">
        <v>0</v>
      </c>
      <c r="C74" s="107"/>
      <c r="D74" s="107">
        <v>0</v>
      </c>
      <c r="E74" s="107"/>
      <c r="F74" s="195">
        <v>0</v>
      </c>
      <c r="G74" s="195"/>
      <c r="H74" s="195">
        <v>0</v>
      </c>
      <c r="I74" s="107"/>
      <c r="J74" s="108"/>
      <c r="K74" s="108"/>
      <c r="L74" s="108"/>
      <c r="M74" s="199"/>
      <c r="N74" s="118"/>
      <c r="O74" s="199"/>
    </row>
    <row r="75" spans="1:15" x14ac:dyDescent="0.25">
      <c r="A75" s="134" t="s">
        <v>334</v>
      </c>
      <c r="B75" s="107">
        <v>7207574.209999999</v>
      </c>
      <c r="C75" s="107"/>
      <c r="D75" s="107">
        <v>3427883.2599999993</v>
      </c>
      <c r="E75" s="107"/>
      <c r="F75" s="107">
        <v>6677451.4100000001</v>
      </c>
      <c r="G75" s="107"/>
      <c r="H75" s="107">
        <v>3346300.17</v>
      </c>
      <c r="I75" s="107"/>
      <c r="J75" s="108"/>
      <c r="K75" s="108"/>
      <c r="L75" s="108"/>
      <c r="M75" s="199"/>
      <c r="N75" s="118"/>
      <c r="O75" s="199"/>
    </row>
    <row r="76" spans="1:15" x14ac:dyDescent="0.25">
      <c r="A76" s="104" t="s">
        <v>335</v>
      </c>
      <c r="B76" s="106">
        <v>4409258.2699999996</v>
      </c>
      <c r="C76" s="107"/>
      <c r="D76" s="106">
        <v>2056512.9799999995</v>
      </c>
      <c r="E76" s="106"/>
      <c r="F76" s="106">
        <v>4046861.79</v>
      </c>
      <c r="G76" s="107"/>
      <c r="H76" s="106">
        <v>2043258.4899999998</v>
      </c>
      <c r="I76" s="106"/>
      <c r="J76" s="108"/>
      <c r="K76" s="108"/>
      <c r="L76" s="108"/>
      <c r="M76" s="136"/>
    </row>
    <row r="77" spans="1:15" x14ac:dyDescent="0.25">
      <c r="A77" s="104" t="s">
        <v>336</v>
      </c>
      <c r="B77" s="178">
        <v>0</v>
      </c>
      <c r="C77" s="178"/>
      <c r="D77" s="178">
        <v>0</v>
      </c>
      <c r="E77" s="109"/>
      <c r="F77" s="109">
        <v>0</v>
      </c>
      <c r="G77" s="109"/>
      <c r="H77" s="109">
        <v>0</v>
      </c>
      <c r="I77" s="109"/>
      <c r="J77" s="108"/>
      <c r="K77" s="108"/>
      <c r="L77" s="108"/>
    </row>
    <row r="78" spans="1:15" ht="12" thickBot="1" x14ac:dyDescent="0.3">
      <c r="A78" s="104" t="s">
        <v>337</v>
      </c>
      <c r="B78" s="180">
        <v>2798315.94</v>
      </c>
      <c r="C78" s="179"/>
      <c r="D78" s="180">
        <v>1371370.2799999998</v>
      </c>
      <c r="E78" s="106"/>
      <c r="F78" s="128">
        <v>2630589.62</v>
      </c>
      <c r="G78" s="114"/>
      <c r="H78" s="123">
        <v>1303041.6800000002</v>
      </c>
      <c r="I78" s="106"/>
      <c r="J78" s="108"/>
      <c r="K78" s="108"/>
      <c r="L78" s="108"/>
    </row>
    <row r="79" spans="1:15" s="118" customFormat="1" ht="12" thickBot="1" x14ac:dyDescent="0.3">
      <c r="A79" s="115" t="s">
        <v>338</v>
      </c>
      <c r="B79" s="116">
        <v>57036776.680000007</v>
      </c>
      <c r="C79" s="116"/>
      <c r="D79" s="116">
        <v>29521824.809999999</v>
      </c>
      <c r="E79" s="117"/>
      <c r="F79" s="116">
        <v>55836189.390000001</v>
      </c>
      <c r="G79" s="116"/>
      <c r="H79" s="116">
        <v>28437103.719999999</v>
      </c>
      <c r="I79" s="117"/>
      <c r="J79" s="108"/>
      <c r="K79" s="108"/>
      <c r="L79" s="108"/>
    </row>
    <row r="80" spans="1:15" x14ac:dyDescent="0.25">
      <c r="A80" s="119"/>
      <c r="B80" s="120"/>
      <c r="C80" s="120"/>
      <c r="D80" s="120"/>
      <c r="E80" s="120"/>
      <c r="F80" s="120"/>
      <c r="G80" s="120"/>
      <c r="H80" s="120"/>
      <c r="I80" s="120"/>
      <c r="J80" s="108"/>
      <c r="K80" s="108"/>
      <c r="L80" s="108"/>
    </row>
    <row r="81" spans="1:15" ht="12" x14ac:dyDescent="0.3">
      <c r="A81" s="98" t="s">
        <v>339</v>
      </c>
      <c r="B81" s="137"/>
      <c r="C81" s="121"/>
      <c r="D81" s="121"/>
      <c r="E81" s="121"/>
      <c r="F81" s="138"/>
      <c r="G81" s="138"/>
      <c r="H81" s="99" t="s">
        <v>302</v>
      </c>
      <c r="I81" s="166"/>
      <c r="J81" s="108"/>
      <c r="K81" s="108"/>
      <c r="L81" s="108"/>
    </row>
    <row r="82" spans="1:15" x14ac:dyDescent="0.25">
      <c r="A82" s="100" t="s">
        <v>389</v>
      </c>
      <c r="B82" s="356" t="str">
        <f>+$B$5</f>
        <v>Prethodno razdoblje 01.01. - 30.06.2024.</v>
      </c>
      <c r="C82" s="356"/>
      <c r="D82" s="356"/>
      <c r="E82" s="101"/>
      <c r="F82" s="357" t="str">
        <f>+$F$5</f>
        <v>Tekuće razdoblje 01.01. - 30.06.2025.</v>
      </c>
      <c r="G82" s="357"/>
      <c r="H82" s="357"/>
      <c r="I82" s="168"/>
      <c r="J82" s="108"/>
      <c r="K82" s="108"/>
      <c r="L82" s="108"/>
    </row>
    <row r="83" spans="1:15" x14ac:dyDescent="0.25">
      <c r="A83" s="100"/>
      <c r="B83" s="102" t="s">
        <v>304</v>
      </c>
      <c r="C83" s="102"/>
      <c r="D83" s="102" t="s">
        <v>192</v>
      </c>
      <c r="E83" s="101"/>
      <c r="F83" s="103" t="s">
        <v>304</v>
      </c>
      <c r="G83" s="103"/>
      <c r="H83" s="102" t="s">
        <v>192</v>
      </c>
      <c r="I83" s="101"/>
      <c r="J83" s="108"/>
      <c r="K83" s="108"/>
      <c r="L83" s="108"/>
    </row>
    <row r="84" spans="1:15" ht="11.15" customHeight="1" x14ac:dyDescent="0.25">
      <c r="A84" s="133" t="s">
        <v>383</v>
      </c>
      <c r="B84" s="140">
        <v>-143595.63</v>
      </c>
      <c r="C84" s="140"/>
      <c r="D84" s="140">
        <v>-69655.47</v>
      </c>
      <c r="E84" s="140"/>
      <c r="F84" s="140">
        <v>-3456985.16</v>
      </c>
      <c r="G84" s="140"/>
      <c r="H84" s="140">
        <v>-2224443.92</v>
      </c>
      <c r="I84" s="140"/>
      <c r="J84" s="108"/>
      <c r="K84" s="108"/>
      <c r="L84" s="108"/>
      <c r="M84" s="199"/>
      <c r="N84" s="118"/>
      <c r="O84" s="199"/>
    </row>
    <row r="85" spans="1:15" x14ac:dyDescent="0.25">
      <c r="A85" s="125" t="s">
        <v>340</v>
      </c>
      <c r="B85" s="184">
        <v>0</v>
      </c>
      <c r="C85" s="184"/>
      <c r="D85" s="183">
        <v>0</v>
      </c>
      <c r="E85" s="142"/>
      <c r="F85" s="183">
        <v>0</v>
      </c>
      <c r="G85" s="143"/>
      <c r="H85" s="142">
        <v>0</v>
      </c>
      <c r="I85" s="142"/>
      <c r="J85" s="108"/>
      <c r="K85" s="108"/>
      <c r="L85" s="108"/>
    </row>
    <row r="86" spans="1:15" x14ac:dyDescent="0.25">
      <c r="A86" s="125" t="s">
        <v>341</v>
      </c>
      <c r="B86" s="144">
        <v>-143595.63</v>
      </c>
      <c r="C86" s="140"/>
      <c r="D86" s="144">
        <v>-69655.47</v>
      </c>
      <c r="E86" s="144"/>
      <c r="F86" s="144">
        <v>-3456985.16</v>
      </c>
      <c r="G86" s="144"/>
      <c r="H86" s="144">
        <v>-2224443.92</v>
      </c>
      <c r="I86" s="144"/>
      <c r="J86" s="108"/>
      <c r="K86" s="108"/>
      <c r="L86" s="108"/>
    </row>
    <row r="87" spans="1:15" x14ac:dyDescent="0.25">
      <c r="A87" s="133" t="s">
        <v>384</v>
      </c>
      <c r="B87" s="140">
        <v>-32546.180000000051</v>
      </c>
      <c r="C87" s="140"/>
      <c r="D87" s="140">
        <v>994555.35999999975</v>
      </c>
      <c r="E87" s="140"/>
      <c r="F87" s="140">
        <v>4301945.5999999996</v>
      </c>
      <c r="G87" s="140"/>
      <c r="H87" s="140">
        <v>2770910.03</v>
      </c>
      <c r="I87" s="140"/>
      <c r="J87" s="108"/>
      <c r="K87" s="108"/>
      <c r="L87" s="108"/>
      <c r="M87" s="199"/>
      <c r="N87" s="118"/>
      <c r="O87" s="199"/>
    </row>
    <row r="88" spans="1:15" x14ac:dyDescent="0.25">
      <c r="A88" s="125" t="s">
        <v>342</v>
      </c>
      <c r="B88" s="182">
        <v>0</v>
      </c>
      <c r="C88" s="140"/>
      <c r="D88" s="182">
        <v>0</v>
      </c>
      <c r="E88" s="144"/>
      <c r="F88" s="182">
        <v>0</v>
      </c>
      <c r="G88" s="140"/>
      <c r="H88" s="141">
        <v>0</v>
      </c>
      <c r="I88" s="141"/>
      <c r="J88" s="108"/>
      <c r="K88" s="108"/>
      <c r="L88" s="108"/>
    </row>
    <row r="89" spans="1:15" x14ac:dyDescent="0.25">
      <c r="A89" s="125" t="s">
        <v>343</v>
      </c>
      <c r="B89" s="144">
        <v>651930.48</v>
      </c>
      <c r="C89" s="140"/>
      <c r="D89" s="144">
        <v>834658.33999999985</v>
      </c>
      <c r="E89" s="144"/>
      <c r="F89" s="144">
        <v>3781699.57</v>
      </c>
      <c r="G89" s="144"/>
      <c r="H89" s="144">
        <v>2344797.58</v>
      </c>
      <c r="I89" s="144"/>
      <c r="J89" s="108"/>
      <c r="K89" s="108"/>
      <c r="L89" s="108"/>
    </row>
    <row r="90" spans="1:15" x14ac:dyDescent="0.25">
      <c r="A90" s="125" t="s">
        <v>344</v>
      </c>
      <c r="B90" s="144">
        <v>-684476.66</v>
      </c>
      <c r="C90" s="140"/>
      <c r="D90" s="144">
        <v>159897.0199999999</v>
      </c>
      <c r="E90" s="144"/>
      <c r="F90" s="144">
        <v>520246.0299999998</v>
      </c>
      <c r="G90" s="144"/>
      <c r="H90" s="144">
        <v>426112.44999999972</v>
      </c>
      <c r="I90" s="144"/>
      <c r="J90" s="108"/>
      <c r="K90" s="108"/>
      <c r="L90" s="108"/>
    </row>
    <row r="91" spans="1:15" ht="23" x14ac:dyDescent="0.25">
      <c r="A91" s="145" t="s">
        <v>385</v>
      </c>
      <c r="B91" s="140">
        <v>496491.86000000034</v>
      </c>
      <c r="C91" s="140"/>
      <c r="D91" s="140">
        <v>-240211.11000000243</v>
      </c>
      <c r="E91" s="140"/>
      <c r="F91" s="140">
        <v>-4291235.0300000031</v>
      </c>
      <c r="G91" s="140"/>
      <c r="H91" s="140">
        <v>-7726427.8200000022</v>
      </c>
      <c r="I91" s="140"/>
      <c r="J91" s="108"/>
      <c r="K91" s="108"/>
      <c r="L91" s="108"/>
      <c r="M91" s="199"/>
      <c r="N91" s="118"/>
      <c r="O91" s="199"/>
    </row>
    <row r="92" spans="1:15" x14ac:dyDescent="0.25">
      <c r="A92" s="125" t="s">
        <v>345</v>
      </c>
      <c r="B92" s="183">
        <v>0</v>
      </c>
      <c r="C92" s="183"/>
      <c r="D92" s="183">
        <v>0</v>
      </c>
      <c r="E92" s="144"/>
      <c r="F92" s="183">
        <v>0</v>
      </c>
      <c r="G92" s="144"/>
      <c r="H92" s="149">
        <v>0</v>
      </c>
      <c r="I92" s="149"/>
      <c r="J92" s="108"/>
      <c r="K92" s="108"/>
      <c r="L92" s="108"/>
    </row>
    <row r="93" spans="1:15" x14ac:dyDescent="0.25">
      <c r="A93" s="125" t="s">
        <v>346</v>
      </c>
      <c r="B93" s="144">
        <v>496491.86000000034</v>
      </c>
      <c r="C93" s="140"/>
      <c r="D93" s="144">
        <v>-240211.11000000243</v>
      </c>
      <c r="E93" s="144"/>
      <c r="F93" s="144">
        <v>-4291235.0300000031</v>
      </c>
      <c r="G93" s="144"/>
      <c r="H93" s="144">
        <v>-7726427.8200000022</v>
      </c>
      <c r="I93" s="144"/>
      <c r="J93" s="156"/>
      <c r="K93" s="156"/>
      <c r="L93" s="108"/>
    </row>
    <row r="94" spans="1:15" ht="23" x14ac:dyDescent="0.25">
      <c r="A94" s="146" t="s">
        <v>347</v>
      </c>
      <c r="B94" s="183">
        <v>0</v>
      </c>
      <c r="C94" s="183"/>
      <c r="D94" s="183">
        <v>0</v>
      </c>
      <c r="E94" s="142"/>
      <c r="F94" s="194">
        <v>0</v>
      </c>
      <c r="G94" s="142"/>
      <c r="H94" s="142">
        <v>0</v>
      </c>
      <c r="I94" s="142"/>
      <c r="J94" s="108"/>
      <c r="K94" s="108"/>
      <c r="L94" s="108"/>
    </row>
    <row r="95" spans="1:15" ht="23" x14ac:dyDescent="0.25">
      <c r="A95" s="145" t="s">
        <v>388</v>
      </c>
      <c r="B95" s="185">
        <v>0</v>
      </c>
      <c r="C95" s="185"/>
      <c r="D95" s="185">
        <v>0</v>
      </c>
      <c r="E95" s="143"/>
      <c r="F95" s="147">
        <v>0</v>
      </c>
      <c r="G95" s="148"/>
      <c r="H95" s="143">
        <v>0</v>
      </c>
      <c r="I95" s="143"/>
      <c r="J95" s="108"/>
      <c r="K95" s="108"/>
      <c r="L95" s="108"/>
      <c r="M95" s="199"/>
      <c r="N95" s="118"/>
      <c r="O95" s="199"/>
    </row>
    <row r="96" spans="1:15" x14ac:dyDescent="0.25">
      <c r="A96" s="125" t="s">
        <v>348</v>
      </c>
      <c r="B96" s="186">
        <v>0</v>
      </c>
      <c r="C96" s="186"/>
      <c r="D96" s="144">
        <v>0</v>
      </c>
      <c r="E96" s="142"/>
      <c r="F96" s="194">
        <v>0</v>
      </c>
      <c r="G96" s="150"/>
      <c r="H96" s="142">
        <v>0</v>
      </c>
      <c r="I96" s="142"/>
      <c r="J96" s="108"/>
      <c r="K96" s="108"/>
      <c r="L96" s="108"/>
    </row>
    <row r="97" spans="1:12" x14ac:dyDescent="0.25">
      <c r="A97" s="125" t="s">
        <v>349</v>
      </c>
      <c r="B97" s="144">
        <v>0</v>
      </c>
      <c r="C97" s="186"/>
      <c r="D97" s="144">
        <v>0</v>
      </c>
      <c r="E97" s="142"/>
      <c r="F97" s="150">
        <v>0</v>
      </c>
      <c r="G97" s="150"/>
      <c r="H97" s="142">
        <v>0</v>
      </c>
      <c r="I97" s="142"/>
      <c r="J97" s="108"/>
      <c r="K97" s="108"/>
      <c r="L97" s="108"/>
    </row>
    <row r="98" spans="1:12" x14ac:dyDescent="0.25">
      <c r="A98" s="125" t="s">
        <v>350</v>
      </c>
      <c r="B98" s="186">
        <v>0</v>
      </c>
      <c r="C98" s="186"/>
      <c r="D98" s="186">
        <v>0</v>
      </c>
      <c r="E98" s="142"/>
      <c r="F98" s="150">
        <v>0</v>
      </c>
      <c r="G98" s="150"/>
      <c r="H98" s="142">
        <v>0</v>
      </c>
      <c r="I98" s="142"/>
      <c r="J98" s="108"/>
      <c r="K98" s="108"/>
      <c r="L98" s="108"/>
    </row>
    <row r="99" spans="1:12" x14ac:dyDescent="0.25">
      <c r="A99" s="125" t="s">
        <v>351</v>
      </c>
      <c r="B99" s="186">
        <v>0</v>
      </c>
      <c r="C99" s="186"/>
      <c r="D99" s="186">
        <v>0</v>
      </c>
      <c r="E99" s="142"/>
      <c r="F99" s="150">
        <v>0</v>
      </c>
      <c r="G99" s="150"/>
      <c r="H99" s="142">
        <v>0</v>
      </c>
      <c r="I99" s="142"/>
      <c r="J99" s="108"/>
      <c r="K99" s="108"/>
      <c r="L99" s="108"/>
    </row>
    <row r="100" spans="1:12" ht="12" thickBot="1" x14ac:dyDescent="0.3">
      <c r="A100" s="125" t="s">
        <v>352</v>
      </c>
      <c r="B100" s="187">
        <v>0</v>
      </c>
      <c r="C100" s="187"/>
      <c r="D100" s="187">
        <v>0</v>
      </c>
      <c r="E100" s="142"/>
      <c r="F100" s="151">
        <v>0</v>
      </c>
      <c r="G100" s="151"/>
      <c r="H100" s="142">
        <v>0</v>
      </c>
      <c r="I100" s="142"/>
      <c r="J100" s="108"/>
      <c r="K100" s="108"/>
      <c r="L100" s="108"/>
    </row>
    <row r="101" spans="1:12" ht="12" thickBot="1" x14ac:dyDescent="0.3">
      <c r="A101" s="115" t="s">
        <v>390</v>
      </c>
      <c r="B101" s="152">
        <v>607541.31000000029</v>
      </c>
      <c r="C101" s="152"/>
      <c r="D101" s="152">
        <v>823999.71999999729</v>
      </c>
      <c r="E101" s="139"/>
      <c r="F101" s="189">
        <v>3467695.7299999967</v>
      </c>
      <c r="G101" s="152"/>
      <c r="H101" s="152">
        <v>-2731073.8700000029</v>
      </c>
      <c r="I101" s="139"/>
      <c r="J101" s="108"/>
      <c r="K101" s="108"/>
      <c r="L101" s="108"/>
    </row>
    <row r="103" spans="1:12" ht="12" x14ac:dyDescent="0.3">
      <c r="A103" s="98" t="s">
        <v>353</v>
      </c>
      <c r="B103" s="121"/>
      <c r="C103" s="121"/>
      <c r="D103" s="121"/>
      <c r="E103" s="121"/>
      <c r="F103" s="138"/>
      <c r="G103" s="138"/>
      <c r="H103" s="99"/>
      <c r="I103" s="99"/>
      <c r="J103" s="121"/>
      <c r="K103" s="121"/>
      <c r="L103" s="99" t="s">
        <v>302</v>
      </c>
    </row>
    <row r="104" spans="1:12" x14ac:dyDescent="0.25">
      <c r="A104" s="118" t="s">
        <v>354</v>
      </c>
      <c r="B104" s="358" t="s">
        <v>387</v>
      </c>
      <c r="C104" s="358"/>
      <c r="D104" s="358"/>
      <c r="E104" s="358"/>
      <c r="F104" s="358"/>
      <c r="G104" s="118"/>
      <c r="H104" s="358" t="s">
        <v>395</v>
      </c>
      <c r="I104" s="358"/>
      <c r="J104" s="358"/>
      <c r="K104" s="358"/>
      <c r="L104" s="358"/>
    </row>
    <row r="105" spans="1:12" x14ac:dyDescent="0.25">
      <c r="B105" s="153" t="s">
        <v>355</v>
      </c>
      <c r="C105" s="153"/>
      <c r="D105" s="153" t="s">
        <v>356</v>
      </c>
      <c r="E105" s="153"/>
      <c r="F105" s="153" t="s">
        <v>357</v>
      </c>
      <c r="G105" s="154"/>
      <c r="H105" s="153" t="s">
        <v>355</v>
      </c>
      <c r="I105" s="153"/>
      <c r="J105" s="153" t="s">
        <v>356</v>
      </c>
      <c r="K105" s="153"/>
      <c r="L105" s="153" t="s">
        <v>357</v>
      </c>
    </row>
    <row r="106" spans="1:12" s="118" customFormat="1" x14ac:dyDescent="0.25">
      <c r="A106" s="118" t="s">
        <v>358</v>
      </c>
      <c r="B106" s="155">
        <v>213399.3</v>
      </c>
      <c r="C106" s="155"/>
      <c r="D106" s="155">
        <v>0</v>
      </c>
      <c r="E106" s="155"/>
      <c r="F106" s="155">
        <v>0</v>
      </c>
      <c r="G106" s="155"/>
      <c r="H106" s="155">
        <v>165757.4</v>
      </c>
      <c r="I106" s="155"/>
      <c r="J106" s="155">
        <v>0</v>
      </c>
      <c r="K106" s="155"/>
      <c r="L106" s="155">
        <v>0</v>
      </c>
    </row>
    <row r="107" spans="1:12" x14ac:dyDescent="0.25">
      <c r="A107" s="94" t="s">
        <v>374</v>
      </c>
      <c r="B107" s="135">
        <v>0</v>
      </c>
      <c r="C107" s="135"/>
      <c r="D107" s="135">
        <v>0</v>
      </c>
      <c r="E107" s="135"/>
      <c r="F107" s="135">
        <v>0</v>
      </c>
      <c r="G107" s="135"/>
      <c r="H107" s="135">
        <v>0</v>
      </c>
      <c r="I107" s="135"/>
      <c r="J107" s="135">
        <v>0</v>
      </c>
      <c r="K107" s="135"/>
      <c r="L107" s="135">
        <v>0</v>
      </c>
    </row>
    <row r="108" spans="1:12" x14ac:dyDescent="0.25">
      <c r="A108" s="94" t="s">
        <v>360</v>
      </c>
      <c r="B108" s="135">
        <v>0</v>
      </c>
      <c r="C108" s="135"/>
      <c r="D108" s="135">
        <v>0</v>
      </c>
      <c r="E108" s="135"/>
      <c r="F108" s="135">
        <v>0</v>
      </c>
      <c r="G108" s="135"/>
      <c r="H108" s="135">
        <v>0</v>
      </c>
      <c r="I108" s="135"/>
      <c r="J108" s="135">
        <v>0</v>
      </c>
      <c r="K108" s="135"/>
      <c r="L108" s="135">
        <v>0</v>
      </c>
    </row>
    <row r="109" spans="1:12" x14ac:dyDescent="0.25">
      <c r="A109" s="94" t="s">
        <v>373</v>
      </c>
      <c r="B109" s="135">
        <v>213399.3</v>
      </c>
      <c r="C109" s="135"/>
      <c r="D109" s="135">
        <v>0</v>
      </c>
      <c r="E109" s="135"/>
      <c r="F109" s="135">
        <v>0</v>
      </c>
      <c r="G109" s="135"/>
      <c r="H109" s="135">
        <v>165757.4</v>
      </c>
      <c r="I109" s="135"/>
      <c r="J109" s="135">
        <v>0</v>
      </c>
      <c r="K109" s="135"/>
      <c r="L109" s="135">
        <v>0</v>
      </c>
    </row>
    <row r="110" spans="1:12" x14ac:dyDescent="0.25">
      <c r="A110" s="94" t="s">
        <v>360</v>
      </c>
      <c r="B110" s="135">
        <v>0</v>
      </c>
      <c r="C110" s="135"/>
      <c r="D110" s="135">
        <v>0</v>
      </c>
      <c r="E110" s="135"/>
      <c r="F110" s="135">
        <v>0</v>
      </c>
      <c r="G110" s="135"/>
      <c r="H110" s="135">
        <v>0</v>
      </c>
      <c r="I110" s="135"/>
      <c r="J110" s="135">
        <v>0</v>
      </c>
      <c r="K110" s="135"/>
      <c r="L110" s="135">
        <v>0</v>
      </c>
    </row>
    <row r="111" spans="1:12" s="118" customFormat="1" x14ac:dyDescent="0.25">
      <c r="A111" s="118" t="s">
        <v>362</v>
      </c>
      <c r="B111" s="155">
        <v>346482362.36000001</v>
      </c>
      <c r="C111" s="155"/>
      <c r="D111" s="155">
        <v>5953842.5499999998</v>
      </c>
      <c r="E111" s="155"/>
      <c r="F111" s="155">
        <v>2815323.0100000002</v>
      </c>
      <c r="G111" s="155"/>
      <c r="H111" s="155">
        <v>272656742.42000002</v>
      </c>
      <c r="I111" s="155"/>
      <c r="J111" s="155">
        <v>1535965.53</v>
      </c>
      <c r="K111" s="155"/>
      <c r="L111" s="155">
        <v>7235957.7500000019</v>
      </c>
    </row>
    <row r="112" spans="1:12" x14ac:dyDescent="0.25">
      <c r="A112" s="94" t="s">
        <v>359</v>
      </c>
      <c r="B112" s="135">
        <v>347658404.08000004</v>
      </c>
      <c r="C112" s="135"/>
      <c r="D112" s="135">
        <v>6134924.0999999996</v>
      </c>
      <c r="E112" s="135"/>
      <c r="F112" s="135">
        <v>2885568.16</v>
      </c>
      <c r="G112" s="135"/>
      <c r="H112" s="135">
        <v>273307493.24000001</v>
      </c>
      <c r="I112" s="135"/>
      <c r="J112" s="135">
        <v>1553994.01</v>
      </c>
      <c r="K112" s="135"/>
      <c r="L112" s="135">
        <v>7396532.2200000016</v>
      </c>
    </row>
    <row r="113" spans="1:12" x14ac:dyDescent="0.25">
      <c r="A113" s="94" t="s">
        <v>360</v>
      </c>
      <c r="B113" s="156">
        <v>-1176041.7199999995</v>
      </c>
      <c r="C113" s="135"/>
      <c r="D113" s="156">
        <v>-181081.55000000002</v>
      </c>
      <c r="E113" s="135"/>
      <c r="F113" s="156">
        <v>-70245.149999999994</v>
      </c>
      <c r="G113" s="135"/>
      <c r="H113" s="156">
        <v>-650750.82000000018</v>
      </c>
      <c r="I113" s="156"/>
      <c r="J113" s="156">
        <v>-18028.48</v>
      </c>
      <c r="K113" s="156"/>
      <c r="L113" s="156">
        <v>-160574.47</v>
      </c>
    </row>
    <row r="114" spans="1:12" s="118" customFormat="1" x14ac:dyDescent="0.25">
      <c r="A114" s="118" t="s">
        <v>363</v>
      </c>
      <c r="B114" s="157">
        <v>40738.129999999554</v>
      </c>
      <c r="C114" s="155"/>
      <c r="D114" s="155">
        <v>0</v>
      </c>
      <c r="E114" s="155"/>
      <c r="F114" s="155">
        <v>0</v>
      </c>
      <c r="G114" s="155"/>
      <c r="H114" s="155">
        <v>635194.15000000014</v>
      </c>
      <c r="I114" s="155"/>
      <c r="J114" s="155">
        <v>0</v>
      </c>
      <c r="K114" s="155"/>
      <c r="L114" s="155">
        <v>0</v>
      </c>
    </row>
    <row r="115" spans="1:12" x14ac:dyDescent="0.25">
      <c r="A115" s="94" t="s">
        <v>359</v>
      </c>
      <c r="B115" s="156">
        <v>972.25000000000011</v>
      </c>
      <c r="C115" s="135"/>
      <c r="D115" s="135">
        <v>0</v>
      </c>
      <c r="E115" s="135"/>
      <c r="F115" s="135">
        <v>0</v>
      </c>
      <c r="G115" s="135"/>
      <c r="H115" s="135">
        <v>608471.89</v>
      </c>
      <c r="I115" s="135"/>
      <c r="J115" s="135">
        <v>0</v>
      </c>
      <c r="K115" s="135"/>
      <c r="L115" s="135">
        <v>6714.81</v>
      </c>
    </row>
    <row r="116" spans="1:12" x14ac:dyDescent="0.25">
      <c r="A116" s="94" t="s">
        <v>360</v>
      </c>
      <c r="B116" s="135">
        <v>-0.82</v>
      </c>
      <c r="C116" s="135"/>
      <c r="D116" s="135">
        <v>0</v>
      </c>
      <c r="E116" s="135"/>
      <c r="F116" s="144">
        <v>0</v>
      </c>
      <c r="G116" s="144"/>
      <c r="H116" s="144">
        <v>-17.37</v>
      </c>
      <c r="I116" s="156"/>
      <c r="J116" s="135">
        <v>0</v>
      </c>
      <c r="K116" s="135"/>
      <c r="L116" s="135">
        <v>-6714.81</v>
      </c>
    </row>
    <row r="117" spans="1:12" x14ac:dyDescent="0.25">
      <c r="A117" s="94" t="s">
        <v>361</v>
      </c>
      <c r="B117" s="156">
        <v>39866.269999999553</v>
      </c>
      <c r="C117" s="135"/>
      <c r="D117" s="135">
        <v>0</v>
      </c>
      <c r="E117" s="135"/>
      <c r="F117" s="135">
        <v>0</v>
      </c>
      <c r="G117" s="135"/>
      <c r="H117" s="135">
        <v>26806.580000000075</v>
      </c>
      <c r="I117" s="135"/>
      <c r="J117" s="135">
        <v>0</v>
      </c>
      <c r="K117" s="135"/>
      <c r="L117" s="135">
        <v>0</v>
      </c>
    </row>
    <row r="118" spans="1:12" x14ac:dyDescent="0.25">
      <c r="A118" s="94" t="s">
        <v>360</v>
      </c>
      <c r="B118" s="156">
        <v>-99.569999999999709</v>
      </c>
      <c r="C118" s="135"/>
      <c r="D118" s="135">
        <v>0</v>
      </c>
      <c r="E118" s="135"/>
      <c r="F118" s="135">
        <v>0</v>
      </c>
      <c r="G118" s="135"/>
      <c r="H118" s="156">
        <v>-66.94999999999709</v>
      </c>
      <c r="I118" s="156"/>
      <c r="J118" s="135">
        <v>0</v>
      </c>
      <c r="K118" s="135"/>
      <c r="L118" s="135">
        <v>0</v>
      </c>
    </row>
    <row r="119" spans="1:12" s="118" customFormat="1" x14ac:dyDescent="0.25">
      <c r="A119" s="118" t="s">
        <v>364</v>
      </c>
      <c r="B119" s="157">
        <v>63268290.979999967</v>
      </c>
      <c r="C119" s="155"/>
      <c r="D119" s="155">
        <v>227.53</v>
      </c>
      <c r="E119" s="155"/>
      <c r="F119" s="135">
        <v>2527.9500000000003</v>
      </c>
      <c r="G119" s="155"/>
      <c r="H119" s="155">
        <v>81235577.120000005</v>
      </c>
      <c r="I119" s="155"/>
      <c r="J119" s="155">
        <v>170388.63</v>
      </c>
      <c r="K119" s="155"/>
      <c r="L119" s="155">
        <v>1361.92</v>
      </c>
    </row>
    <row r="120" spans="1:12" x14ac:dyDescent="0.25">
      <c r="A120" s="94" t="s">
        <v>359</v>
      </c>
      <c r="B120" s="156">
        <v>61273417.209999971</v>
      </c>
      <c r="C120" s="135"/>
      <c r="D120" s="135">
        <v>239.5</v>
      </c>
      <c r="E120" s="135"/>
      <c r="F120" s="135">
        <v>2590.69</v>
      </c>
      <c r="G120" s="135"/>
      <c r="H120" s="135">
        <v>79444450.620000005</v>
      </c>
      <c r="I120" s="135"/>
      <c r="J120" s="135">
        <v>200221.07</v>
      </c>
      <c r="K120" s="135"/>
      <c r="L120" s="135">
        <v>1400.8600000000001</v>
      </c>
    </row>
    <row r="121" spans="1:12" x14ac:dyDescent="0.25">
      <c r="A121" s="94" t="s">
        <v>360</v>
      </c>
      <c r="B121" s="156">
        <v>-249286.25</v>
      </c>
      <c r="C121" s="135"/>
      <c r="D121" s="156">
        <v>-11.97</v>
      </c>
      <c r="E121" s="135"/>
      <c r="F121" s="156">
        <v>-62.74</v>
      </c>
      <c r="G121" s="135"/>
      <c r="H121" s="156">
        <v>-346798.04000000004</v>
      </c>
      <c r="I121" s="156"/>
      <c r="J121" s="156">
        <v>-29832.440000000002</v>
      </c>
      <c r="K121" s="156"/>
      <c r="L121" s="156">
        <v>-38.94</v>
      </c>
    </row>
    <row r="122" spans="1:12" x14ac:dyDescent="0.25">
      <c r="A122" s="94" t="s">
        <v>361</v>
      </c>
      <c r="B122" s="156">
        <v>2282918.23</v>
      </c>
      <c r="C122" s="135"/>
      <c r="D122" s="135">
        <v>0</v>
      </c>
      <c r="E122" s="135"/>
      <c r="F122" s="135">
        <v>0</v>
      </c>
      <c r="G122" s="135"/>
      <c r="H122" s="135">
        <v>2172510.1999999997</v>
      </c>
      <c r="I122" s="135"/>
      <c r="J122" s="135">
        <v>0</v>
      </c>
      <c r="K122" s="135"/>
      <c r="L122" s="135">
        <v>0</v>
      </c>
    </row>
    <row r="123" spans="1:12" x14ac:dyDescent="0.25">
      <c r="A123" s="94" t="s">
        <v>360</v>
      </c>
      <c r="B123" s="156">
        <v>-38758.21</v>
      </c>
      <c r="C123" s="135"/>
      <c r="D123" s="135">
        <v>0</v>
      </c>
      <c r="E123" s="135"/>
      <c r="F123" s="135">
        <v>0</v>
      </c>
      <c r="G123" s="135"/>
      <c r="H123" s="156">
        <v>-34585.659999999996</v>
      </c>
      <c r="I123" s="156"/>
      <c r="J123" s="135">
        <v>0</v>
      </c>
      <c r="K123" s="135"/>
      <c r="L123" s="135">
        <v>0</v>
      </c>
    </row>
    <row r="124" spans="1:12" s="118" customFormat="1" x14ac:dyDescent="0.25">
      <c r="A124" s="118" t="s">
        <v>365</v>
      </c>
      <c r="B124" s="155">
        <v>694049086.36000121</v>
      </c>
      <c r="C124" s="155"/>
      <c r="D124" s="155">
        <v>174118276.0199998</v>
      </c>
      <c r="E124" s="155"/>
      <c r="F124" s="155">
        <v>26140616.260000028</v>
      </c>
      <c r="G124" s="155"/>
      <c r="H124" s="155">
        <v>896672340.46000099</v>
      </c>
      <c r="I124" s="155"/>
      <c r="J124" s="155">
        <v>175958319.73000023</v>
      </c>
      <c r="K124" s="155"/>
      <c r="L124" s="155">
        <v>23321319.340000004</v>
      </c>
    </row>
    <row r="125" spans="1:12" x14ac:dyDescent="0.25">
      <c r="A125" s="94" t="s">
        <v>359</v>
      </c>
      <c r="B125" s="156">
        <v>701452938.50000119</v>
      </c>
      <c r="C125" s="156"/>
      <c r="D125" s="156">
        <v>185847425.5199998</v>
      </c>
      <c r="E125" s="156"/>
      <c r="F125" s="156">
        <v>73647622.360000014</v>
      </c>
      <c r="G125" s="135"/>
      <c r="H125" s="156">
        <v>907576326.47000098</v>
      </c>
      <c r="I125" s="156"/>
      <c r="J125" s="156">
        <v>184144353.61000022</v>
      </c>
      <c r="K125" s="156"/>
      <c r="L125" s="156">
        <v>66225918.70000001</v>
      </c>
    </row>
    <row r="126" spans="1:12" x14ac:dyDescent="0.25">
      <c r="A126" s="94" t="s">
        <v>360</v>
      </c>
      <c r="B126" s="156">
        <v>-7403852.1400000015</v>
      </c>
      <c r="C126" s="156"/>
      <c r="D126" s="156">
        <v>-11729149.499999994</v>
      </c>
      <c r="E126" s="156"/>
      <c r="F126" s="156">
        <v>-47507006.099999987</v>
      </c>
      <c r="G126" s="135"/>
      <c r="H126" s="156">
        <v>-10903986.010000005</v>
      </c>
      <c r="I126" s="156"/>
      <c r="J126" s="156">
        <v>-8186033.8799999971</v>
      </c>
      <c r="K126" s="156"/>
      <c r="L126" s="156">
        <v>-42904599.360000007</v>
      </c>
    </row>
    <row r="127" spans="1:12" s="118" customFormat="1" x14ac:dyDescent="0.25">
      <c r="A127" s="118" t="s">
        <v>366</v>
      </c>
      <c r="B127" s="155">
        <v>1286114799.4600008</v>
      </c>
      <c r="C127" s="155"/>
      <c r="D127" s="155">
        <v>257183607.49999949</v>
      </c>
      <c r="E127" s="155"/>
      <c r="F127" s="155">
        <v>30364612.930000335</v>
      </c>
      <c r="G127" s="155"/>
      <c r="H127" s="155">
        <v>1503479864.1400073</v>
      </c>
      <c r="I127" s="155"/>
      <c r="J127" s="155">
        <v>264155111.15000075</v>
      </c>
      <c r="K127" s="155"/>
      <c r="L127" s="155">
        <v>30432946.119999677</v>
      </c>
    </row>
    <row r="128" spans="1:12" x14ac:dyDescent="0.25">
      <c r="A128" s="94" t="s">
        <v>359</v>
      </c>
      <c r="B128" s="156">
        <v>1291875469.4200008</v>
      </c>
      <c r="C128" s="156"/>
      <c r="D128" s="156">
        <v>279945724.40999949</v>
      </c>
      <c r="E128" s="156"/>
      <c r="F128" s="156">
        <v>127174655.6600001</v>
      </c>
      <c r="G128" s="135"/>
      <c r="H128" s="156">
        <v>1509741902.5200074</v>
      </c>
      <c r="I128" s="156"/>
      <c r="J128" s="156">
        <v>284547850.70000076</v>
      </c>
      <c r="K128" s="156"/>
      <c r="L128" s="156">
        <v>132922743.04999959</v>
      </c>
    </row>
    <row r="129" spans="1:15" ht="12" thickBot="1" x14ac:dyDescent="0.3">
      <c r="A129" s="94" t="s">
        <v>360</v>
      </c>
      <c r="B129" s="156">
        <v>-5760669.9600000028</v>
      </c>
      <c r="C129" s="156"/>
      <c r="D129" s="156">
        <v>-22762116.910000008</v>
      </c>
      <c r="E129" s="156"/>
      <c r="F129" s="156">
        <v>-96810042.729999766</v>
      </c>
      <c r="G129" s="135"/>
      <c r="H129" s="156">
        <v>-6262038.379999998</v>
      </c>
      <c r="I129" s="156"/>
      <c r="J129" s="156">
        <v>-20392739.550000023</v>
      </c>
      <c r="K129" s="156"/>
      <c r="L129" s="156">
        <v>-102489796.92999992</v>
      </c>
    </row>
    <row r="130" spans="1:15" s="118" customFormat="1" ht="12" thickBot="1" x14ac:dyDescent="0.3">
      <c r="A130" s="118" t="s">
        <v>338</v>
      </c>
      <c r="B130" s="158">
        <v>2390168676.5900025</v>
      </c>
      <c r="C130" s="158"/>
      <c r="D130" s="158">
        <v>437255953.59999925</v>
      </c>
      <c r="E130" s="158"/>
      <c r="F130" s="158">
        <v>59323080.150000364</v>
      </c>
      <c r="G130" s="155"/>
      <c r="H130" s="158">
        <v>2754845475.6900082</v>
      </c>
      <c r="I130" s="158"/>
      <c r="J130" s="158">
        <v>441819785.04000092</v>
      </c>
      <c r="K130" s="158"/>
      <c r="L130" s="158">
        <v>60991585.129999682</v>
      </c>
      <c r="M130" s="159"/>
      <c r="N130" s="159"/>
      <c r="O130" s="199"/>
    </row>
    <row r="131" spans="1:15" x14ac:dyDescent="0.25">
      <c r="B131" s="136"/>
      <c r="D131" s="136"/>
      <c r="F131" s="136"/>
      <c r="H131" s="136"/>
      <c r="I131" s="136"/>
      <c r="J131" s="136"/>
      <c r="K131" s="136"/>
      <c r="L131" s="136"/>
      <c r="N131" s="136"/>
    </row>
    <row r="132" spans="1:15" ht="23" x14ac:dyDescent="0.3">
      <c r="A132" s="201" t="s">
        <v>382</v>
      </c>
      <c r="B132" s="98"/>
      <c r="C132" s="98"/>
      <c r="D132" s="99" t="s">
        <v>302</v>
      </c>
      <c r="L132" s="166"/>
    </row>
    <row r="133" spans="1:15" x14ac:dyDescent="0.25">
      <c r="A133" s="198" t="s">
        <v>367</v>
      </c>
      <c r="B133" s="161" t="str">
        <f>+$B$104</f>
        <v>31.12.2024.</v>
      </c>
      <c r="C133" s="154"/>
      <c r="D133" s="161" t="str">
        <f>+$H$104</f>
        <v>30.06.2025.</v>
      </c>
    </row>
    <row r="134" spans="1:15" x14ac:dyDescent="0.25">
      <c r="A134" s="94" t="s">
        <v>358</v>
      </c>
      <c r="B134" s="135">
        <v>0</v>
      </c>
      <c r="C134" s="135"/>
      <c r="D134" s="135">
        <v>0</v>
      </c>
    </row>
    <row r="135" spans="1:15" x14ac:dyDescent="0.25">
      <c r="A135" s="94" t="s">
        <v>362</v>
      </c>
      <c r="B135" s="135">
        <v>0</v>
      </c>
      <c r="C135" s="135"/>
      <c r="D135" s="135">
        <v>0</v>
      </c>
    </row>
    <row r="136" spans="1:15" x14ac:dyDescent="0.25">
      <c r="A136" s="94" t="s">
        <v>363</v>
      </c>
      <c r="B136" s="135">
        <v>0</v>
      </c>
      <c r="C136" s="135"/>
      <c r="D136" s="135">
        <v>0</v>
      </c>
    </row>
    <row r="137" spans="1:15" x14ac:dyDescent="0.25">
      <c r="A137" s="94" t="s">
        <v>364</v>
      </c>
      <c r="B137" s="135">
        <v>0</v>
      </c>
      <c r="C137" s="135"/>
      <c r="D137" s="135">
        <v>0</v>
      </c>
    </row>
    <row r="138" spans="1:15" x14ac:dyDescent="0.25">
      <c r="A138" s="94" t="s">
        <v>365</v>
      </c>
      <c r="B138" s="135">
        <v>0</v>
      </c>
      <c r="C138" s="135"/>
      <c r="D138" s="135">
        <v>0</v>
      </c>
    </row>
    <row r="139" spans="1:15" ht="12" thickBot="1" x14ac:dyDescent="0.3">
      <c r="A139" s="94" t="s">
        <v>366</v>
      </c>
      <c r="B139" s="162">
        <v>498236.27</v>
      </c>
      <c r="C139" s="135"/>
      <c r="D139" s="162">
        <v>501345.65999999992</v>
      </c>
    </row>
    <row r="140" spans="1:15" ht="12" thickBot="1" x14ac:dyDescent="0.3">
      <c r="A140" s="118" t="s">
        <v>338</v>
      </c>
      <c r="B140" s="158">
        <v>498236.27</v>
      </c>
      <c r="C140" s="155"/>
      <c r="D140" s="163">
        <v>501345.65999999992</v>
      </c>
      <c r="F140" s="192"/>
      <c r="H140" s="192"/>
    </row>
    <row r="142" spans="1:15" ht="12" x14ac:dyDescent="0.3">
      <c r="A142" s="164" t="s">
        <v>368</v>
      </c>
      <c r="B142" s="160"/>
      <c r="C142" s="160"/>
      <c r="D142" s="99" t="s">
        <v>302</v>
      </c>
      <c r="L142" s="166"/>
    </row>
    <row r="143" spans="1:15" x14ac:dyDescent="0.25">
      <c r="A143" s="198" t="s">
        <v>369</v>
      </c>
      <c r="B143" s="161" t="str">
        <f>+$B$104</f>
        <v>31.12.2024.</v>
      </c>
      <c r="C143" s="154"/>
      <c r="D143" s="161" t="str">
        <f>+$H$104</f>
        <v>30.06.2025.</v>
      </c>
    </row>
    <row r="144" spans="1:15" x14ac:dyDescent="0.25">
      <c r="A144" s="94" t="s">
        <v>358</v>
      </c>
      <c r="B144" s="135">
        <v>73884160.650000006</v>
      </c>
      <c r="C144" s="135"/>
      <c r="D144" s="135">
        <v>0</v>
      </c>
    </row>
    <row r="145" spans="1:8" x14ac:dyDescent="0.25">
      <c r="A145" s="94" t="s">
        <v>370</v>
      </c>
      <c r="B145" s="135">
        <v>2072670101.6499989</v>
      </c>
      <c r="C145" s="135"/>
      <c r="D145" s="135">
        <v>1622526294.4900005</v>
      </c>
    </row>
    <row r="146" spans="1:8" x14ac:dyDescent="0.25">
      <c r="A146" s="94" t="s">
        <v>363</v>
      </c>
      <c r="B146" s="135">
        <v>224740805.91999999</v>
      </c>
      <c r="C146" s="135"/>
      <c r="D146" s="135">
        <v>358325129.64000005</v>
      </c>
    </row>
    <row r="147" spans="1:8" x14ac:dyDescent="0.25">
      <c r="A147" s="94" t="s">
        <v>364</v>
      </c>
      <c r="B147" s="135">
        <v>443768692.26999998</v>
      </c>
      <c r="C147" s="135"/>
      <c r="D147" s="135">
        <v>405060645.56</v>
      </c>
    </row>
    <row r="148" spans="1:8" x14ac:dyDescent="0.25">
      <c r="A148" s="94" t="s">
        <v>365</v>
      </c>
      <c r="B148" s="135">
        <v>930895481.89999807</v>
      </c>
      <c r="C148" s="135"/>
      <c r="D148" s="135">
        <v>951286279.16999769</v>
      </c>
    </row>
    <row r="149" spans="1:8" ht="12" thickBot="1" x14ac:dyDescent="0.3">
      <c r="A149" s="94" t="s">
        <v>366</v>
      </c>
      <c r="B149" s="162">
        <v>3435715981.5699973</v>
      </c>
      <c r="C149" s="135"/>
      <c r="D149" s="162">
        <v>3359051816.9599986</v>
      </c>
    </row>
    <row r="150" spans="1:8" ht="12" thickBot="1" x14ac:dyDescent="0.3">
      <c r="A150" s="118" t="s">
        <v>338</v>
      </c>
      <c r="B150" s="163">
        <v>7181675223.9599943</v>
      </c>
      <c r="C150" s="155"/>
      <c r="D150" s="193">
        <v>6696250165.8199968</v>
      </c>
      <c r="F150" s="192"/>
      <c r="H150" s="192"/>
    </row>
  </sheetData>
  <mergeCells count="24">
    <mergeCell ref="B5:D5"/>
    <mergeCell ref="F5:H5"/>
    <mergeCell ref="B15:D15"/>
    <mergeCell ref="F15:H15"/>
    <mergeCell ref="B25:D25"/>
    <mergeCell ref="F25:H25"/>
    <mergeCell ref="B82:D82"/>
    <mergeCell ref="F82:H82"/>
    <mergeCell ref="B104:F104"/>
    <mergeCell ref="H104:L104"/>
    <mergeCell ref="B42:D42"/>
    <mergeCell ref="F42:H42"/>
    <mergeCell ref="B52:D52"/>
    <mergeCell ref="F52:H52"/>
    <mergeCell ref="B60:D60"/>
    <mergeCell ref="F60:H60"/>
    <mergeCell ref="M25:O25"/>
    <mergeCell ref="Q25:S25"/>
    <mergeCell ref="M35:O35"/>
    <mergeCell ref="Q35:S35"/>
    <mergeCell ref="B68:D68"/>
    <mergeCell ref="F68:H68"/>
    <mergeCell ref="B35:D35"/>
    <mergeCell ref="F35:H35"/>
  </mergeCells>
  <pageMargins left="0.7" right="0.7" top="0.75" bottom="0.75" header="0.3" footer="0.3"/>
  <pageSetup paperSize="9" scale="35"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2090b57c-2e4d-4ed9-b313-510fc704fe75"/>
    <ds:schemaRef ds:uri="http://www.w3.org/XML/1998/namespace"/>
    <ds:schemaRef ds:uri="http://purl.org/dc/term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Opći podaci</vt:lpstr>
      <vt:lpstr>Bilanca</vt:lpstr>
      <vt:lpstr>RDG</vt:lpstr>
      <vt:lpstr>NT_D</vt:lpstr>
      <vt:lpstr>PK</vt:lpstr>
      <vt:lpstr>Bilješke</vt:lpstr>
      <vt:lpstr>Bilanca!Print_Area</vt:lpstr>
      <vt:lpstr>NT_D!Print_Area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Jelena Ivančić</cp:lastModifiedBy>
  <cp:lastPrinted>2025-02-19T08:57:45Z</cp:lastPrinted>
  <dcterms:created xsi:type="dcterms:W3CDTF">2008-10-17T11:51:54Z</dcterms:created>
  <dcterms:modified xsi:type="dcterms:W3CDTF">2025-07-26T13:24:23Z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